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D:\연구\현재 연구중\Tardigrades\1 Ella Island\Systematics\Milnesium sp\Submission\4 Scientific Reports\4-6 2nd Revision &amp; 3rd submission\"/>
    </mc:Choice>
  </mc:AlternateContent>
  <xr:revisionPtr revIDLastSave="0" documentId="13_ncr:1_{42DB0A0C-5007-43C6-8EEB-4B912DB47828}" xr6:coauthVersionLast="36" xr6:coauthVersionMax="36" xr10:uidLastSave="{00000000-0000-0000-0000-000000000000}"/>
  <bookViews>
    <workbookView xWindow="0" yWindow="0" windowWidth="23040" windowHeight="9525" activeTab="2" xr2:uid="{00000000-000D-0000-FFFF-FFFF00000000}"/>
  </bookViews>
  <sheets>
    <sheet name="instructions" sheetId="4" r:id="rId1"/>
    <sheet name="general info" sheetId="12" r:id="rId2"/>
    <sheet name="females" sheetId="2" r:id="rId3"/>
    <sheet name="males" sheetId="7" r:id="rId4"/>
    <sheet name="Juveniles" sheetId="15" r:id="rId5"/>
    <sheet name="Hatchlings" sheetId="13" r:id="rId6"/>
    <sheet name="female stats (μm)" sheetId="5" r:id="rId7"/>
    <sheet name="female stats (pt)" sheetId="6" r:id="rId8"/>
    <sheet name="male stats (μm)" sheetId="10" r:id="rId9"/>
    <sheet name="male stats (pt)" sheetId="11" r:id="rId10"/>
    <sheet name="Juvenile stats (μm)" sheetId="14" r:id="rId11"/>
    <sheet name="Juvenile stats (pt)" sheetId="16" r:id="rId12"/>
    <sheet name="Hatchling stats (μm)" sheetId="17" r:id="rId13"/>
    <sheet name="Hatchling stats (pt)" sheetId="18" r:id="rId14"/>
  </sheets>
  <externalReferences>
    <externalReference r:id="rId15"/>
  </externalReferences>
  <calcPr calcId="191029"/>
</workbook>
</file>

<file path=xl/calcChain.xml><?xml version="1.0" encoding="utf-8"?>
<calcChain xmlns="http://schemas.openxmlformats.org/spreadsheetml/2006/main">
  <c r="AH31" i="18" l="1"/>
  <c r="AG31" i="18"/>
  <c r="AF31" i="18"/>
  <c r="AE31" i="18"/>
  <c r="AD31" i="18"/>
  <c r="AC31" i="18"/>
  <c r="AB31" i="18"/>
  <c r="AA31" i="18"/>
  <c r="Z31" i="18"/>
  <c r="Y31" i="18"/>
  <c r="X31" i="18"/>
  <c r="W31" i="18"/>
  <c r="V31" i="18"/>
  <c r="U31" i="18"/>
  <c r="T31" i="18"/>
  <c r="S31" i="18"/>
  <c r="R31" i="18"/>
  <c r="Q31" i="18"/>
  <c r="P31" i="18"/>
  <c r="O31" i="18"/>
  <c r="N31" i="18"/>
  <c r="M31" i="18"/>
  <c r="L31" i="18"/>
  <c r="K31" i="18"/>
  <c r="J31" i="18"/>
  <c r="I31" i="18"/>
  <c r="H31" i="18"/>
  <c r="G31" i="18"/>
  <c r="F31" i="18"/>
  <c r="E31" i="18"/>
  <c r="D31" i="18"/>
  <c r="C31" i="18"/>
  <c r="B31" i="18"/>
  <c r="A31" i="18"/>
  <c r="AH30" i="18"/>
  <c r="AG30" i="18"/>
  <c r="AF30" i="18"/>
  <c r="AE30" i="18"/>
  <c r="AD30" i="18"/>
  <c r="AC30" i="18"/>
  <c r="AB30" i="18"/>
  <c r="AA30" i="18"/>
  <c r="Z30" i="18"/>
  <c r="Y30" i="18"/>
  <c r="X30" i="18"/>
  <c r="W30" i="18"/>
  <c r="V30" i="18"/>
  <c r="U30" i="18"/>
  <c r="T30" i="18"/>
  <c r="S30" i="18"/>
  <c r="R30" i="18"/>
  <c r="Q30" i="18"/>
  <c r="P30" i="18"/>
  <c r="O30" i="18"/>
  <c r="N30" i="18"/>
  <c r="M30" i="18"/>
  <c r="L30" i="18"/>
  <c r="K30" i="18"/>
  <c r="J30" i="18"/>
  <c r="I30" i="18"/>
  <c r="H30" i="18"/>
  <c r="G30" i="18"/>
  <c r="F30" i="18"/>
  <c r="E30" i="18"/>
  <c r="D30" i="18"/>
  <c r="C30" i="18"/>
  <c r="B30" i="18"/>
  <c r="A30" i="18"/>
  <c r="AH29" i="18"/>
  <c r="AG29" i="18"/>
  <c r="AF29" i="18"/>
  <c r="AE29" i="18"/>
  <c r="AD29" i="18"/>
  <c r="AC29" i="18"/>
  <c r="AB29" i="18"/>
  <c r="AA29" i="18"/>
  <c r="Z29" i="18"/>
  <c r="Y29" i="18"/>
  <c r="X29" i="18"/>
  <c r="W29" i="18"/>
  <c r="V29" i="18"/>
  <c r="U29" i="18"/>
  <c r="T29" i="18"/>
  <c r="S29" i="18"/>
  <c r="R29" i="18"/>
  <c r="Q29" i="18"/>
  <c r="P29" i="18"/>
  <c r="O29" i="18"/>
  <c r="N29" i="18"/>
  <c r="M29" i="18"/>
  <c r="L29" i="18"/>
  <c r="K29" i="18"/>
  <c r="J29" i="18"/>
  <c r="I29" i="18"/>
  <c r="H29" i="18"/>
  <c r="G29" i="18"/>
  <c r="F29" i="18"/>
  <c r="E29" i="18"/>
  <c r="D29" i="18"/>
  <c r="C29" i="18"/>
  <c r="B29" i="18"/>
  <c r="A29" i="18"/>
  <c r="AH28" i="18"/>
  <c r="AG28" i="18"/>
  <c r="AF28" i="18"/>
  <c r="AE28" i="18"/>
  <c r="AD28" i="18"/>
  <c r="AC28" i="18"/>
  <c r="AB28" i="18"/>
  <c r="AA28" i="18"/>
  <c r="Z28" i="18"/>
  <c r="Y28" i="18"/>
  <c r="X28" i="18"/>
  <c r="W28" i="18"/>
  <c r="V28" i="18"/>
  <c r="U28" i="18"/>
  <c r="T28" i="18"/>
  <c r="S28" i="18"/>
  <c r="R28" i="18"/>
  <c r="Q28" i="18"/>
  <c r="P28" i="18"/>
  <c r="O28" i="18"/>
  <c r="N28" i="18"/>
  <c r="M28" i="18"/>
  <c r="L28" i="18"/>
  <c r="K28" i="18"/>
  <c r="J28" i="18"/>
  <c r="I28" i="18"/>
  <c r="H28" i="18"/>
  <c r="G28" i="18"/>
  <c r="F28" i="18"/>
  <c r="E28" i="18"/>
  <c r="D28" i="18"/>
  <c r="C28" i="18"/>
  <c r="B28" i="18"/>
  <c r="A28" i="18"/>
  <c r="AH27" i="18"/>
  <c r="AG27" i="18"/>
  <c r="AF27" i="18"/>
  <c r="AE27" i="18"/>
  <c r="AD27" i="18"/>
  <c r="AC27" i="18"/>
  <c r="AB27" i="18"/>
  <c r="AA27" i="18"/>
  <c r="Z27" i="18"/>
  <c r="Y27" i="18"/>
  <c r="X27" i="18"/>
  <c r="W27" i="18"/>
  <c r="V27" i="18"/>
  <c r="U27" i="18"/>
  <c r="T27" i="18"/>
  <c r="S27" i="18"/>
  <c r="R27" i="18"/>
  <c r="Q27" i="18"/>
  <c r="P27" i="18"/>
  <c r="O27" i="18"/>
  <c r="N27" i="18"/>
  <c r="M27" i="18"/>
  <c r="L27" i="18"/>
  <c r="K27" i="18"/>
  <c r="J27" i="18"/>
  <c r="I27" i="18"/>
  <c r="H27" i="18"/>
  <c r="G27" i="18"/>
  <c r="F27" i="18"/>
  <c r="E27" i="18"/>
  <c r="D27" i="18"/>
  <c r="C27" i="18"/>
  <c r="B27" i="18"/>
  <c r="A27" i="18"/>
  <c r="AH26" i="18"/>
  <c r="AG26" i="18"/>
  <c r="AF26" i="18"/>
  <c r="AE26" i="18"/>
  <c r="AD26" i="18"/>
  <c r="AC26" i="18"/>
  <c r="AB26" i="18"/>
  <c r="AA26" i="18"/>
  <c r="Z26" i="18"/>
  <c r="Y26" i="18"/>
  <c r="X26" i="18"/>
  <c r="W26" i="18"/>
  <c r="V26" i="18"/>
  <c r="U26" i="18"/>
  <c r="T26" i="18"/>
  <c r="S26" i="18"/>
  <c r="R26" i="18"/>
  <c r="Q26" i="18"/>
  <c r="P26" i="18"/>
  <c r="O26" i="18"/>
  <c r="N26" i="18"/>
  <c r="M26" i="18"/>
  <c r="L26" i="18"/>
  <c r="K26" i="18"/>
  <c r="J26" i="18"/>
  <c r="I26" i="18"/>
  <c r="H26" i="18"/>
  <c r="G26" i="18"/>
  <c r="F26" i="18"/>
  <c r="E26" i="18"/>
  <c r="D26" i="18"/>
  <c r="C26" i="18"/>
  <c r="B26" i="18"/>
  <c r="A26" i="18"/>
  <c r="AH25" i="18"/>
  <c r="AG25" i="18"/>
  <c r="AF25" i="18"/>
  <c r="AE25" i="18"/>
  <c r="AD25" i="18"/>
  <c r="AC25" i="18"/>
  <c r="AB25" i="18"/>
  <c r="AA25" i="18"/>
  <c r="Z25" i="18"/>
  <c r="Y25" i="18"/>
  <c r="X25" i="18"/>
  <c r="W25" i="18"/>
  <c r="V25" i="18"/>
  <c r="U25" i="18"/>
  <c r="T25" i="18"/>
  <c r="S25" i="18"/>
  <c r="R25" i="18"/>
  <c r="Q25" i="18"/>
  <c r="P25" i="18"/>
  <c r="O25" i="18"/>
  <c r="N25" i="18"/>
  <c r="M25" i="18"/>
  <c r="L25" i="18"/>
  <c r="K25" i="18"/>
  <c r="J25" i="18"/>
  <c r="I25" i="18"/>
  <c r="H25" i="18"/>
  <c r="G25" i="18"/>
  <c r="F25" i="18"/>
  <c r="E25" i="18"/>
  <c r="D25" i="18"/>
  <c r="C25" i="18"/>
  <c r="B25" i="18"/>
  <c r="A25" i="18"/>
  <c r="AH24" i="18"/>
  <c r="AG24" i="18"/>
  <c r="AF24" i="18"/>
  <c r="AE24" i="18"/>
  <c r="AD24" i="18"/>
  <c r="AC24" i="18"/>
  <c r="AB24" i="18"/>
  <c r="AA24" i="18"/>
  <c r="Z24" i="18"/>
  <c r="Y24" i="18"/>
  <c r="X24" i="18"/>
  <c r="W24" i="18"/>
  <c r="V24" i="18"/>
  <c r="U24" i="18"/>
  <c r="T24" i="18"/>
  <c r="S24" i="18"/>
  <c r="R24" i="18"/>
  <c r="Q24" i="18"/>
  <c r="P24" i="18"/>
  <c r="O24" i="18"/>
  <c r="N24" i="18"/>
  <c r="M24" i="18"/>
  <c r="L24" i="18"/>
  <c r="K24" i="18"/>
  <c r="J24" i="18"/>
  <c r="I24" i="18"/>
  <c r="H24" i="18"/>
  <c r="G24" i="18"/>
  <c r="F24" i="18"/>
  <c r="E24" i="18"/>
  <c r="D24" i="18"/>
  <c r="C24" i="18"/>
  <c r="B24" i="18"/>
  <c r="A24" i="18"/>
  <c r="AH23" i="18"/>
  <c r="AG23" i="18"/>
  <c r="AF23" i="18"/>
  <c r="AE23" i="18"/>
  <c r="AD23" i="18"/>
  <c r="AC23" i="18"/>
  <c r="AB23" i="18"/>
  <c r="AA23" i="18"/>
  <c r="Z23" i="18"/>
  <c r="Y23" i="18"/>
  <c r="X23" i="18"/>
  <c r="W23" i="18"/>
  <c r="V23" i="18"/>
  <c r="U23" i="18"/>
  <c r="T23" i="18"/>
  <c r="S23" i="18"/>
  <c r="R23" i="18"/>
  <c r="Q23" i="18"/>
  <c r="P23" i="18"/>
  <c r="O23" i="18"/>
  <c r="N23" i="18"/>
  <c r="M23" i="18"/>
  <c r="L23" i="18"/>
  <c r="K23" i="18"/>
  <c r="J23" i="18"/>
  <c r="I23" i="18"/>
  <c r="H23" i="18"/>
  <c r="G23" i="18"/>
  <c r="F23" i="18"/>
  <c r="E23" i="18"/>
  <c r="D23" i="18"/>
  <c r="C23" i="18"/>
  <c r="B23" i="18"/>
  <c r="A23" i="18"/>
  <c r="AH22" i="18"/>
  <c r="AG22" i="18"/>
  <c r="AF22" i="18"/>
  <c r="AE22" i="18"/>
  <c r="AD22" i="18"/>
  <c r="AC22" i="18"/>
  <c r="AB22" i="18"/>
  <c r="AA22" i="18"/>
  <c r="Z22" i="18"/>
  <c r="Y22" i="18"/>
  <c r="X22" i="18"/>
  <c r="W22" i="18"/>
  <c r="V22" i="18"/>
  <c r="U22" i="18"/>
  <c r="T22" i="18"/>
  <c r="S22" i="18"/>
  <c r="R22" i="18"/>
  <c r="Q22" i="18"/>
  <c r="P22" i="18"/>
  <c r="O22" i="18"/>
  <c r="N22" i="18"/>
  <c r="M22" i="18"/>
  <c r="L22" i="18"/>
  <c r="K22" i="18"/>
  <c r="J22" i="18"/>
  <c r="I22" i="18"/>
  <c r="H22" i="18"/>
  <c r="G22" i="18"/>
  <c r="F22" i="18"/>
  <c r="E22" i="18"/>
  <c r="D22" i="18"/>
  <c r="C22" i="18"/>
  <c r="B22" i="18"/>
  <c r="A22" i="18"/>
  <c r="AH21" i="18"/>
  <c r="AG21" i="18"/>
  <c r="AF21" i="18"/>
  <c r="AE21" i="18"/>
  <c r="AD21" i="18"/>
  <c r="AC21" i="18"/>
  <c r="AB21" i="18"/>
  <c r="AA21" i="18"/>
  <c r="Z21" i="18"/>
  <c r="Y21" i="18"/>
  <c r="X21" i="18"/>
  <c r="W21" i="18"/>
  <c r="V21" i="18"/>
  <c r="U21" i="18"/>
  <c r="T21" i="18"/>
  <c r="S21" i="18"/>
  <c r="R21" i="18"/>
  <c r="Q21" i="18"/>
  <c r="P21" i="18"/>
  <c r="O21" i="18"/>
  <c r="N21" i="18"/>
  <c r="M21" i="18"/>
  <c r="L21" i="18"/>
  <c r="K21" i="18"/>
  <c r="J21" i="18"/>
  <c r="I21" i="18"/>
  <c r="H21" i="18"/>
  <c r="G21" i="18"/>
  <c r="F21" i="18"/>
  <c r="E21" i="18"/>
  <c r="D21" i="18"/>
  <c r="C21" i="18"/>
  <c r="B21" i="18"/>
  <c r="A21" i="18"/>
  <c r="AH20" i="18"/>
  <c r="AG20" i="18"/>
  <c r="AF20" i="18"/>
  <c r="AE20" i="18"/>
  <c r="AD20" i="18"/>
  <c r="AC20" i="18"/>
  <c r="AB20" i="18"/>
  <c r="AA20" i="18"/>
  <c r="Z20" i="18"/>
  <c r="Y20" i="18"/>
  <c r="X20" i="18"/>
  <c r="W20" i="18"/>
  <c r="V20" i="18"/>
  <c r="U20" i="18"/>
  <c r="T20" i="18"/>
  <c r="S20" i="18"/>
  <c r="R20" i="18"/>
  <c r="Q20" i="18"/>
  <c r="P20" i="18"/>
  <c r="O20" i="18"/>
  <c r="N20" i="18"/>
  <c r="M20" i="18"/>
  <c r="L20" i="18"/>
  <c r="K20" i="18"/>
  <c r="J20" i="18"/>
  <c r="I20" i="18"/>
  <c r="H20" i="18"/>
  <c r="G20" i="18"/>
  <c r="F20" i="18"/>
  <c r="E20" i="18"/>
  <c r="D20" i="18"/>
  <c r="C20" i="18"/>
  <c r="B20" i="18"/>
  <c r="A20" i="18"/>
  <c r="AH19" i="18"/>
  <c r="AG19" i="18"/>
  <c r="AF19" i="18"/>
  <c r="AE19" i="18"/>
  <c r="AD19" i="18"/>
  <c r="AC19" i="18"/>
  <c r="AB19" i="18"/>
  <c r="AA19" i="18"/>
  <c r="Z19" i="18"/>
  <c r="Y19" i="18"/>
  <c r="X19" i="18"/>
  <c r="W19" i="18"/>
  <c r="V19" i="18"/>
  <c r="U19" i="18"/>
  <c r="T19" i="18"/>
  <c r="S19" i="18"/>
  <c r="R19" i="18"/>
  <c r="Q19" i="18"/>
  <c r="P19" i="18"/>
  <c r="O19" i="18"/>
  <c r="N19" i="18"/>
  <c r="M19" i="18"/>
  <c r="L19" i="18"/>
  <c r="K19" i="18"/>
  <c r="J19" i="18"/>
  <c r="I19" i="18"/>
  <c r="H19" i="18"/>
  <c r="G19" i="18"/>
  <c r="F19" i="18"/>
  <c r="E19" i="18"/>
  <c r="D19" i="18"/>
  <c r="C19" i="18"/>
  <c r="B19" i="18"/>
  <c r="A19" i="18"/>
  <c r="AH18" i="18"/>
  <c r="AG18" i="18"/>
  <c r="AF18" i="18"/>
  <c r="AE18" i="18"/>
  <c r="AD18" i="18"/>
  <c r="AC18" i="18"/>
  <c r="AB18" i="18"/>
  <c r="AA18" i="18"/>
  <c r="Z18" i="18"/>
  <c r="Y18" i="18"/>
  <c r="X18" i="18"/>
  <c r="W18" i="18"/>
  <c r="V18" i="18"/>
  <c r="U18" i="18"/>
  <c r="T18" i="18"/>
  <c r="S18" i="18"/>
  <c r="R18" i="18"/>
  <c r="Q18" i="18"/>
  <c r="P18" i="18"/>
  <c r="O18" i="18"/>
  <c r="N18" i="18"/>
  <c r="M18" i="18"/>
  <c r="L18" i="18"/>
  <c r="K18" i="18"/>
  <c r="J18" i="18"/>
  <c r="I18" i="18"/>
  <c r="H18" i="18"/>
  <c r="G18" i="18"/>
  <c r="F18" i="18"/>
  <c r="E18" i="18"/>
  <c r="D18" i="18"/>
  <c r="C18" i="18"/>
  <c r="B18" i="18"/>
  <c r="A18" i="18"/>
  <c r="AH17" i="18"/>
  <c r="AG17" i="18"/>
  <c r="AF17" i="18"/>
  <c r="AE17" i="18"/>
  <c r="AD17" i="18"/>
  <c r="AC17" i="18"/>
  <c r="AB17" i="18"/>
  <c r="AA17" i="18"/>
  <c r="Z17" i="18"/>
  <c r="Y17" i="18"/>
  <c r="X17" i="18"/>
  <c r="W17" i="18"/>
  <c r="V17" i="18"/>
  <c r="U17" i="18"/>
  <c r="T17" i="18"/>
  <c r="S17" i="18"/>
  <c r="R17" i="18"/>
  <c r="Q17" i="18"/>
  <c r="P17" i="18"/>
  <c r="O17" i="18"/>
  <c r="N17" i="18"/>
  <c r="M17" i="18"/>
  <c r="L17" i="18"/>
  <c r="K17" i="18"/>
  <c r="J17" i="18"/>
  <c r="I17" i="18"/>
  <c r="H17" i="18"/>
  <c r="G17" i="18"/>
  <c r="F17" i="18"/>
  <c r="E17" i="18"/>
  <c r="D17" i="18"/>
  <c r="C17" i="18"/>
  <c r="B17" i="18"/>
  <c r="A17" i="18"/>
  <c r="AH16" i="18"/>
  <c r="AG16" i="18"/>
  <c r="AF16" i="18"/>
  <c r="AE16" i="18"/>
  <c r="AD16" i="18"/>
  <c r="AC16" i="18"/>
  <c r="AB16" i="18"/>
  <c r="AA16" i="18"/>
  <c r="Z16" i="18"/>
  <c r="Y16" i="18"/>
  <c r="X16" i="18"/>
  <c r="W16" i="18"/>
  <c r="V16" i="18"/>
  <c r="U16" i="18"/>
  <c r="T16" i="18"/>
  <c r="S16" i="18"/>
  <c r="R16" i="18"/>
  <c r="Q16" i="18"/>
  <c r="P16" i="18"/>
  <c r="O16" i="18"/>
  <c r="N16" i="18"/>
  <c r="M16" i="18"/>
  <c r="L16" i="18"/>
  <c r="K16" i="18"/>
  <c r="J16" i="18"/>
  <c r="I16" i="18"/>
  <c r="H16" i="18"/>
  <c r="G16" i="18"/>
  <c r="F16" i="18"/>
  <c r="E16" i="18"/>
  <c r="D16" i="18"/>
  <c r="C16" i="18"/>
  <c r="B16" i="18"/>
  <c r="A16" i="18"/>
  <c r="AH15" i="18"/>
  <c r="AG15" i="18"/>
  <c r="AF15" i="18"/>
  <c r="AE15" i="18"/>
  <c r="AD15" i="18"/>
  <c r="AC15" i="18"/>
  <c r="AB15" i="18"/>
  <c r="AA15" i="18"/>
  <c r="Z15" i="18"/>
  <c r="Y15" i="18"/>
  <c r="X15" i="18"/>
  <c r="W15" i="18"/>
  <c r="V15" i="18"/>
  <c r="U15" i="18"/>
  <c r="T15" i="18"/>
  <c r="S15" i="18"/>
  <c r="R15" i="18"/>
  <c r="Q15" i="18"/>
  <c r="P15" i="18"/>
  <c r="O15" i="18"/>
  <c r="N15" i="18"/>
  <c r="M15" i="18"/>
  <c r="L15" i="18"/>
  <c r="K15" i="18"/>
  <c r="J15" i="18"/>
  <c r="I15" i="18"/>
  <c r="H15" i="18"/>
  <c r="G15" i="18"/>
  <c r="F15" i="18"/>
  <c r="E15" i="18"/>
  <c r="D15" i="18"/>
  <c r="C15" i="18"/>
  <c r="B15" i="18"/>
  <c r="A15" i="18"/>
  <c r="AH14" i="18"/>
  <c r="AG14" i="18"/>
  <c r="AF14" i="18"/>
  <c r="AE14" i="18"/>
  <c r="AD14" i="18"/>
  <c r="AC14" i="18"/>
  <c r="AB14" i="18"/>
  <c r="AA14" i="18"/>
  <c r="Z14" i="18"/>
  <c r="Y14" i="18"/>
  <c r="X14" i="18"/>
  <c r="W14" i="18"/>
  <c r="V14" i="18"/>
  <c r="U14" i="18"/>
  <c r="T14" i="18"/>
  <c r="S14" i="18"/>
  <c r="R14" i="18"/>
  <c r="Q14" i="18"/>
  <c r="P14" i="18"/>
  <c r="O14" i="18"/>
  <c r="N14" i="18"/>
  <c r="M14" i="18"/>
  <c r="L14" i="18"/>
  <c r="K14" i="18"/>
  <c r="J14" i="18"/>
  <c r="I14" i="18"/>
  <c r="H14" i="18"/>
  <c r="G14" i="18"/>
  <c r="F14" i="18"/>
  <c r="E14" i="18"/>
  <c r="D14" i="18"/>
  <c r="C14" i="18"/>
  <c r="B14" i="18"/>
  <c r="A14" i="18"/>
  <c r="AH13" i="18"/>
  <c r="AG13" i="18"/>
  <c r="AF13" i="18"/>
  <c r="AE13" i="18"/>
  <c r="AD13" i="18"/>
  <c r="AC13" i="18"/>
  <c r="AB13" i="18"/>
  <c r="AA13" i="18"/>
  <c r="Z13" i="18"/>
  <c r="Y13" i="18"/>
  <c r="X13" i="18"/>
  <c r="W13" i="18"/>
  <c r="V13" i="18"/>
  <c r="U13" i="18"/>
  <c r="T13" i="18"/>
  <c r="S13" i="18"/>
  <c r="R13" i="18"/>
  <c r="Q13" i="18"/>
  <c r="P13" i="18"/>
  <c r="O13" i="18"/>
  <c r="N13" i="18"/>
  <c r="M13" i="18"/>
  <c r="L13" i="18"/>
  <c r="K13" i="18"/>
  <c r="J13" i="18"/>
  <c r="I13" i="18"/>
  <c r="H13" i="18"/>
  <c r="G13" i="18"/>
  <c r="F13" i="18"/>
  <c r="E13" i="18"/>
  <c r="D13" i="18"/>
  <c r="C13" i="18"/>
  <c r="B13" i="18"/>
  <c r="A13" i="18"/>
  <c r="AH12" i="18"/>
  <c r="AG12" i="18"/>
  <c r="AF12" i="18"/>
  <c r="AE12" i="18"/>
  <c r="AD12" i="18"/>
  <c r="AC12" i="18"/>
  <c r="AB12" i="18"/>
  <c r="AA12" i="18"/>
  <c r="Z12" i="18"/>
  <c r="Y12" i="18"/>
  <c r="X12" i="18"/>
  <c r="W12" i="18"/>
  <c r="V12" i="18"/>
  <c r="U12" i="18"/>
  <c r="T12" i="18"/>
  <c r="S12" i="18"/>
  <c r="R12" i="18"/>
  <c r="Q12" i="18"/>
  <c r="P12" i="18"/>
  <c r="O12" i="18"/>
  <c r="N12" i="18"/>
  <c r="M12" i="18"/>
  <c r="L12" i="18"/>
  <c r="K12" i="18"/>
  <c r="J12" i="18"/>
  <c r="I12" i="18"/>
  <c r="H12" i="18"/>
  <c r="G12" i="18"/>
  <c r="F12" i="18"/>
  <c r="E12" i="18"/>
  <c r="D12" i="18"/>
  <c r="C12" i="18"/>
  <c r="B12" i="18"/>
  <c r="A12" i="18"/>
  <c r="AH11" i="18"/>
  <c r="AG11" i="18"/>
  <c r="AF11" i="18"/>
  <c r="AE11" i="18"/>
  <c r="AD11" i="18"/>
  <c r="AC11" i="18"/>
  <c r="AB11" i="18"/>
  <c r="AA11" i="18"/>
  <c r="Z11" i="18"/>
  <c r="Y11" i="18"/>
  <c r="X11" i="18"/>
  <c r="W11" i="18"/>
  <c r="V11" i="18"/>
  <c r="U11" i="18"/>
  <c r="T11" i="18"/>
  <c r="S11" i="18"/>
  <c r="R11" i="18"/>
  <c r="Q11" i="18"/>
  <c r="P11" i="18"/>
  <c r="O11" i="18"/>
  <c r="N11" i="18"/>
  <c r="M11" i="18"/>
  <c r="L11" i="18"/>
  <c r="K11" i="18"/>
  <c r="J11" i="18"/>
  <c r="I11" i="18"/>
  <c r="H11" i="18"/>
  <c r="G11" i="18"/>
  <c r="F11" i="18"/>
  <c r="E11" i="18"/>
  <c r="D11" i="18"/>
  <c r="C11" i="18"/>
  <c r="B11" i="18"/>
  <c r="A11" i="18"/>
  <c r="AH10" i="18"/>
  <c r="AG10" i="18"/>
  <c r="AF10" i="18"/>
  <c r="AE10" i="18"/>
  <c r="AD10" i="18"/>
  <c r="AC10" i="18"/>
  <c r="AB10" i="18"/>
  <c r="AA10" i="18"/>
  <c r="Z10" i="18"/>
  <c r="Y10" i="18"/>
  <c r="X10" i="18"/>
  <c r="W10" i="18"/>
  <c r="V10" i="18"/>
  <c r="U10" i="18"/>
  <c r="T10" i="18"/>
  <c r="S10" i="18"/>
  <c r="R10" i="18"/>
  <c r="Q10" i="18"/>
  <c r="P10" i="18"/>
  <c r="O10" i="18"/>
  <c r="N10" i="18"/>
  <c r="M10" i="18"/>
  <c r="L10" i="18"/>
  <c r="K10" i="18"/>
  <c r="J10" i="18"/>
  <c r="I10" i="18"/>
  <c r="H10" i="18"/>
  <c r="G10" i="18"/>
  <c r="F10" i="18"/>
  <c r="E10" i="18"/>
  <c r="D10" i="18"/>
  <c r="C10" i="18"/>
  <c r="B10" i="18"/>
  <c r="A10" i="18"/>
  <c r="AH9" i="18"/>
  <c r="AG9" i="18"/>
  <c r="AF9" i="18"/>
  <c r="AE9" i="18"/>
  <c r="AD9" i="18"/>
  <c r="AC9" i="18"/>
  <c r="AB9" i="18"/>
  <c r="AA9" i="18"/>
  <c r="Z9" i="18"/>
  <c r="Y9" i="18"/>
  <c r="X9" i="18"/>
  <c r="W9" i="18"/>
  <c r="V9" i="18"/>
  <c r="U9" i="18"/>
  <c r="T9" i="18"/>
  <c r="S9" i="18"/>
  <c r="R9" i="18"/>
  <c r="Q9" i="18"/>
  <c r="P9" i="18"/>
  <c r="O9" i="18"/>
  <c r="N9" i="18"/>
  <c r="M9" i="18"/>
  <c r="L9" i="18"/>
  <c r="K9" i="18"/>
  <c r="J9" i="18"/>
  <c r="I9" i="18"/>
  <c r="H9" i="18"/>
  <c r="G9" i="18"/>
  <c r="F9" i="18"/>
  <c r="E9" i="18"/>
  <c r="D9" i="18"/>
  <c r="C9" i="18"/>
  <c r="B9" i="18"/>
  <c r="A9" i="18"/>
  <c r="AH8" i="18"/>
  <c r="AG8" i="18"/>
  <c r="AF8" i="18"/>
  <c r="AE8" i="18"/>
  <c r="AD8" i="18"/>
  <c r="AC8" i="18"/>
  <c r="AB8" i="18"/>
  <c r="AA8" i="18"/>
  <c r="Z8" i="18"/>
  <c r="Y8" i="18"/>
  <c r="X8" i="18"/>
  <c r="W8" i="18"/>
  <c r="V8" i="18"/>
  <c r="U8" i="18"/>
  <c r="T8" i="18"/>
  <c r="S8" i="18"/>
  <c r="R8" i="18"/>
  <c r="Q8" i="18"/>
  <c r="P8" i="18"/>
  <c r="O8" i="18"/>
  <c r="N8" i="18"/>
  <c r="M8" i="18"/>
  <c r="L8" i="18"/>
  <c r="K8" i="18"/>
  <c r="J8" i="18"/>
  <c r="I8" i="18"/>
  <c r="H8" i="18"/>
  <c r="G8" i="18"/>
  <c r="F8" i="18"/>
  <c r="E8" i="18"/>
  <c r="D8" i="18"/>
  <c r="C8" i="18"/>
  <c r="B8" i="18"/>
  <c r="A8" i="18"/>
  <c r="AH7" i="18"/>
  <c r="AG7" i="18"/>
  <c r="AF7" i="18"/>
  <c r="AE7" i="18"/>
  <c r="AD7" i="18"/>
  <c r="AC7" i="18"/>
  <c r="AB7" i="18"/>
  <c r="AA7" i="18"/>
  <c r="Z7" i="18"/>
  <c r="Y7" i="18"/>
  <c r="X7" i="18"/>
  <c r="W7" i="18"/>
  <c r="V7" i="18"/>
  <c r="U7" i="18"/>
  <c r="T7" i="18"/>
  <c r="S7" i="18"/>
  <c r="R7" i="18"/>
  <c r="Q7" i="18"/>
  <c r="P7" i="18"/>
  <c r="O7" i="18"/>
  <c r="N7" i="18"/>
  <c r="M7" i="18"/>
  <c r="L7" i="18"/>
  <c r="K7" i="18"/>
  <c r="J7" i="18"/>
  <c r="I7" i="18"/>
  <c r="H7" i="18"/>
  <c r="G7" i="18"/>
  <c r="F7" i="18"/>
  <c r="E7" i="18"/>
  <c r="D7" i="18"/>
  <c r="C7" i="18"/>
  <c r="B7" i="18"/>
  <c r="A7" i="18"/>
  <c r="AH6" i="18"/>
  <c r="AG6" i="18"/>
  <c r="AF6" i="18"/>
  <c r="AE6" i="18"/>
  <c r="AD6" i="18"/>
  <c r="AC6" i="18"/>
  <c r="AB6" i="18"/>
  <c r="AA6" i="18"/>
  <c r="Z6" i="18"/>
  <c r="Y6" i="18"/>
  <c r="X6" i="18"/>
  <c r="W6" i="18"/>
  <c r="V6" i="18"/>
  <c r="U6" i="18"/>
  <c r="T6" i="18"/>
  <c r="S6" i="18"/>
  <c r="R6" i="18"/>
  <c r="Q6" i="18"/>
  <c r="P6" i="18"/>
  <c r="O6" i="18"/>
  <c r="N6" i="18"/>
  <c r="M6" i="18"/>
  <c r="L6" i="18"/>
  <c r="K6" i="18"/>
  <c r="J6" i="18"/>
  <c r="I6" i="18"/>
  <c r="H6" i="18"/>
  <c r="G6" i="18"/>
  <c r="F6" i="18"/>
  <c r="E6" i="18"/>
  <c r="D6" i="18"/>
  <c r="C6" i="18"/>
  <c r="B6" i="18"/>
  <c r="A6" i="18"/>
  <c r="AH5" i="18"/>
  <c r="AG5" i="18"/>
  <c r="AF5" i="18"/>
  <c r="AE5" i="18"/>
  <c r="AD5" i="18"/>
  <c r="AC5" i="18"/>
  <c r="AB5" i="18"/>
  <c r="AA5" i="18"/>
  <c r="Z5" i="18"/>
  <c r="Y5" i="18"/>
  <c r="X5" i="18"/>
  <c r="W5" i="18"/>
  <c r="V5" i="18"/>
  <c r="U5" i="18"/>
  <c r="T5" i="18"/>
  <c r="S5" i="18"/>
  <c r="R5" i="18"/>
  <c r="Q5" i="18"/>
  <c r="P5" i="18"/>
  <c r="O5" i="18"/>
  <c r="N5" i="18"/>
  <c r="M5" i="18"/>
  <c r="L5" i="18"/>
  <c r="K5" i="18"/>
  <c r="J5" i="18"/>
  <c r="I5" i="18"/>
  <c r="H5" i="18"/>
  <c r="G5" i="18"/>
  <c r="F5" i="18"/>
  <c r="E5" i="18"/>
  <c r="D5" i="18"/>
  <c r="C5" i="18"/>
  <c r="B5" i="18"/>
  <c r="A5" i="18"/>
  <c r="AH4" i="18"/>
  <c r="AG4" i="18"/>
  <c r="AF4" i="18"/>
  <c r="AE4" i="18"/>
  <c r="AD4" i="18"/>
  <c r="AC4" i="18"/>
  <c r="AB4" i="18"/>
  <c r="AA4" i="18"/>
  <c r="Z4" i="18"/>
  <c r="Y4" i="18"/>
  <c r="X4" i="18"/>
  <c r="W4" i="18"/>
  <c r="V4" i="18"/>
  <c r="U4" i="18"/>
  <c r="T4" i="18"/>
  <c r="S4" i="18"/>
  <c r="R4" i="18"/>
  <c r="Q4" i="18"/>
  <c r="P4" i="18"/>
  <c r="O4" i="18"/>
  <c r="N4" i="18"/>
  <c r="M4" i="18"/>
  <c r="L4" i="18"/>
  <c r="K4" i="18"/>
  <c r="J4" i="18"/>
  <c r="I4" i="18"/>
  <c r="H4" i="18"/>
  <c r="G4" i="18"/>
  <c r="F4" i="18"/>
  <c r="E4" i="18"/>
  <c r="D4" i="18"/>
  <c r="C4" i="18"/>
  <c r="B4" i="18"/>
  <c r="A4" i="18"/>
  <c r="AH3" i="18"/>
  <c r="AG3" i="18"/>
  <c r="AF3" i="18"/>
  <c r="AE3" i="18"/>
  <c r="AD3" i="18"/>
  <c r="AC3" i="18"/>
  <c r="AB3" i="18"/>
  <c r="AA3" i="18"/>
  <c r="Z3" i="18"/>
  <c r="Y3" i="18"/>
  <c r="X3" i="18"/>
  <c r="W3" i="18"/>
  <c r="V3" i="18"/>
  <c r="U3" i="18"/>
  <c r="T3" i="18"/>
  <c r="S3" i="18"/>
  <c r="R3" i="18"/>
  <c r="Q3" i="18"/>
  <c r="P3" i="18"/>
  <c r="O3" i="18"/>
  <c r="N3" i="18"/>
  <c r="M3" i="18"/>
  <c r="L3" i="18"/>
  <c r="K3" i="18"/>
  <c r="J3" i="18"/>
  <c r="I3" i="18"/>
  <c r="H3" i="18"/>
  <c r="G3" i="18"/>
  <c r="F3" i="18"/>
  <c r="E3" i="18"/>
  <c r="D3" i="18"/>
  <c r="C3" i="18"/>
  <c r="B3" i="18"/>
  <c r="A3" i="18"/>
  <c r="AH2" i="18"/>
  <c r="AG2" i="18"/>
  <c r="AF2" i="18"/>
  <c r="AE2" i="18"/>
  <c r="AD2" i="18"/>
  <c r="AC2" i="18"/>
  <c r="AB2" i="18"/>
  <c r="AA2" i="18"/>
  <c r="Z2" i="18"/>
  <c r="Y2" i="18"/>
  <c r="X2" i="18"/>
  <c r="W2" i="18"/>
  <c r="V2" i="18"/>
  <c r="U2" i="18"/>
  <c r="T2" i="18"/>
  <c r="S2" i="18"/>
  <c r="R2" i="18"/>
  <c r="Q2" i="18"/>
  <c r="P2" i="18"/>
  <c r="O2" i="18"/>
  <c r="N2" i="18"/>
  <c r="M2" i="18"/>
  <c r="L2" i="18"/>
  <c r="K2" i="18"/>
  <c r="J2" i="18"/>
  <c r="I2" i="18"/>
  <c r="H2" i="18"/>
  <c r="G2" i="18"/>
  <c r="F2" i="18"/>
  <c r="E2" i="18"/>
  <c r="D2" i="18"/>
  <c r="C2" i="18"/>
  <c r="B2" i="18"/>
  <c r="A2" i="18"/>
  <c r="AS31" i="17"/>
  <c r="AR31" i="17"/>
  <c r="AQ31" i="17"/>
  <c r="AP31" i="17"/>
  <c r="AO31" i="17"/>
  <c r="AN31" i="17"/>
  <c r="AM31" i="17"/>
  <c r="AL31" i="17"/>
  <c r="AK31" i="17"/>
  <c r="AJ31" i="17"/>
  <c r="AI31" i="17"/>
  <c r="AH31" i="17"/>
  <c r="AG31" i="17"/>
  <c r="AF31" i="17"/>
  <c r="AE31" i="17"/>
  <c r="AD31" i="17"/>
  <c r="AC31" i="17"/>
  <c r="AB31" i="17"/>
  <c r="AA31" i="17"/>
  <c r="Z31" i="17"/>
  <c r="Y31" i="17"/>
  <c r="X31" i="17"/>
  <c r="W31" i="17"/>
  <c r="V31" i="17"/>
  <c r="U31" i="17"/>
  <c r="T31" i="17"/>
  <c r="S31" i="17"/>
  <c r="R31" i="17"/>
  <c r="Q31" i="17"/>
  <c r="P31" i="17"/>
  <c r="O31" i="17"/>
  <c r="N31" i="17"/>
  <c r="M31" i="17"/>
  <c r="L31" i="17"/>
  <c r="K31" i="17"/>
  <c r="J31" i="17"/>
  <c r="I31" i="17"/>
  <c r="H31" i="17"/>
  <c r="G31" i="17"/>
  <c r="F31" i="17"/>
  <c r="E31" i="17"/>
  <c r="D31" i="17"/>
  <c r="C31" i="17"/>
  <c r="AS30" i="17"/>
  <c r="AR30" i="17"/>
  <c r="AQ30" i="17"/>
  <c r="AP30" i="17"/>
  <c r="AO30" i="17"/>
  <c r="AN30" i="17"/>
  <c r="AM30" i="17"/>
  <c r="AL30" i="17"/>
  <c r="AK30" i="17"/>
  <c r="AJ30" i="17"/>
  <c r="AI30" i="17"/>
  <c r="AH30" i="17"/>
  <c r="AG30" i="17"/>
  <c r="AF30" i="17"/>
  <c r="AE30" i="17"/>
  <c r="AD30" i="17"/>
  <c r="AC30" i="17"/>
  <c r="AB30" i="17"/>
  <c r="AA30" i="17"/>
  <c r="Z30" i="17"/>
  <c r="Y30" i="17"/>
  <c r="X30" i="17"/>
  <c r="W30" i="17"/>
  <c r="V30" i="17"/>
  <c r="U30" i="17"/>
  <c r="T30" i="17"/>
  <c r="S30" i="17"/>
  <c r="R30" i="17"/>
  <c r="Q30" i="17"/>
  <c r="P30" i="17"/>
  <c r="O30" i="17"/>
  <c r="N30" i="17"/>
  <c r="M30" i="17"/>
  <c r="L30" i="17"/>
  <c r="K30" i="17"/>
  <c r="J30" i="17"/>
  <c r="I30" i="17"/>
  <c r="H30" i="17"/>
  <c r="G30" i="17"/>
  <c r="F30" i="17"/>
  <c r="E30" i="17"/>
  <c r="D30" i="17"/>
  <c r="C30" i="17"/>
  <c r="AS29" i="17"/>
  <c r="AR29" i="17"/>
  <c r="AQ29" i="17"/>
  <c r="AP29" i="17"/>
  <c r="AO29" i="17"/>
  <c r="AN29" i="17"/>
  <c r="AM29" i="17"/>
  <c r="AL29" i="17"/>
  <c r="AK29" i="17"/>
  <c r="AJ29" i="17"/>
  <c r="AI29" i="17"/>
  <c r="AH29" i="17"/>
  <c r="AG29" i="17"/>
  <c r="AF29" i="17"/>
  <c r="AE29" i="17"/>
  <c r="AD29" i="17"/>
  <c r="AC29" i="17"/>
  <c r="AB29" i="17"/>
  <c r="AA29" i="17"/>
  <c r="Z29" i="17"/>
  <c r="Y29" i="17"/>
  <c r="X29" i="17"/>
  <c r="W29" i="17"/>
  <c r="V29" i="17"/>
  <c r="U29" i="17"/>
  <c r="T29" i="17"/>
  <c r="S29" i="17"/>
  <c r="R29" i="17"/>
  <c r="Q29" i="17"/>
  <c r="P29" i="17"/>
  <c r="O29" i="17"/>
  <c r="N29" i="17"/>
  <c r="M29" i="17"/>
  <c r="L29" i="17"/>
  <c r="K29" i="17"/>
  <c r="J29" i="17"/>
  <c r="I29" i="17"/>
  <c r="H29" i="17"/>
  <c r="G29" i="17"/>
  <c r="F29" i="17"/>
  <c r="E29" i="17"/>
  <c r="D29" i="17"/>
  <c r="C29" i="17"/>
  <c r="AS28" i="17"/>
  <c r="AR28" i="17"/>
  <c r="AQ28" i="17"/>
  <c r="AP28" i="17"/>
  <c r="AO28" i="17"/>
  <c r="AN28" i="17"/>
  <c r="AM28" i="17"/>
  <c r="AL28" i="17"/>
  <c r="AK28" i="17"/>
  <c r="AJ28" i="17"/>
  <c r="AI28" i="17"/>
  <c r="AH28" i="17"/>
  <c r="AG28" i="17"/>
  <c r="AF28" i="17"/>
  <c r="AE28" i="17"/>
  <c r="AD28" i="17"/>
  <c r="AC28" i="17"/>
  <c r="AB28" i="17"/>
  <c r="AA28" i="17"/>
  <c r="Z28" i="17"/>
  <c r="Y28" i="17"/>
  <c r="X28" i="17"/>
  <c r="W28" i="17"/>
  <c r="V28" i="17"/>
  <c r="U28" i="17"/>
  <c r="T28" i="17"/>
  <c r="S28" i="17"/>
  <c r="R28" i="17"/>
  <c r="Q28" i="17"/>
  <c r="P28" i="17"/>
  <c r="O28" i="17"/>
  <c r="N28" i="17"/>
  <c r="M28" i="17"/>
  <c r="L28" i="17"/>
  <c r="K28" i="17"/>
  <c r="J28" i="17"/>
  <c r="I28" i="17"/>
  <c r="H28" i="17"/>
  <c r="G28" i="17"/>
  <c r="F28" i="17"/>
  <c r="E28" i="17"/>
  <c r="D28" i="17"/>
  <c r="C28" i="17"/>
  <c r="AS27" i="17"/>
  <c r="AR27" i="17"/>
  <c r="AQ27" i="17"/>
  <c r="AP27" i="17"/>
  <c r="AO27" i="17"/>
  <c r="AN27" i="17"/>
  <c r="AM27" i="17"/>
  <c r="AL27" i="17"/>
  <c r="AK27" i="17"/>
  <c r="AJ27" i="17"/>
  <c r="AI27" i="17"/>
  <c r="AH27" i="17"/>
  <c r="AG27" i="17"/>
  <c r="AF27" i="17"/>
  <c r="AE27" i="17"/>
  <c r="AD27" i="17"/>
  <c r="AC27" i="17"/>
  <c r="AB27" i="17"/>
  <c r="AA27" i="17"/>
  <c r="Z27" i="17"/>
  <c r="Y27" i="17"/>
  <c r="X27" i="17"/>
  <c r="W27" i="17"/>
  <c r="V27" i="17"/>
  <c r="U27" i="17"/>
  <c r="T27" i="17"/>
  <c r="S27" i="17"/>
  <c r="R27" i="17"/>
  <c r="Q27" i="17"/>
  <c r="P27" i="17"/>
  <c r="O27" i="17"/>
  <c r="N27" i="17"/>
  <c r="M27" i="17"/>
  <c r="L27" i="17"/>
  <c r="K27" i="17"/>
  <c r="J27" i="17"/>
  <c r="I27" i="17"/>
  <c r="H27" i="17"/>
  <c r="G27" i="17"/>
  <c r="F27" i="17"/>
  <c r="E27" i="17"/>
  <c r="D27" i="17"/>
  <c r="C27" i="17"/>
  <c r="AS26" i="17"/>
  <c r="AR26" i="17"/>
  <c r="AQ26" i="17"/>
  <c r="AP26" i="17"/>
  <c r="AO26" i="17"/>
  <c r="AN26" i="17"/>
  <c r="AM26" i="17"/>
  <c r="AL26" i="17"/>
  <c r="AK26" i="17"/>
  <c r="AJ26" i="17"/>
  <c r="AI26" i="17"/>
  <c r="AH26" i="17"/>
  <c r="AG26" i="17"/>
  <c r="AF26" i="17"/>
  <c r="AE26" i="17"/>
  <c r="AD26" i="17"/>
  <c r="AC26" i="17"/>
  <c r="AB26" i="17"/>
  <c r="AA26" i="17"/>
  <c r="Z26" i="17"/>
  <c r="Y26" i="17"/>
  <c r="X26" i="17"/>
  <c r="W26" i="17"/>
  <c r="V26" i="17"/>
  <c r="U26" i="17"/>
  <c r="T26" i="17"/>
  <c r="S26" i="17"/>
  <c r="R26" i="17"/>
  <c r="Q26" i="17"/>
  <c r="P26" i="17"/>
  <c r="O26" i="17"/>
  <c r="N26" i="17"/>
  <c r="M26" i="17"/>
  <c r="L26" i="17"/>
  <c r="K26" i="17"/>
  <c r="J26" i="17"/>
  <c r="I26" i="17"/>
  <c r="H26" i="17"/>
  <c r="G26" i="17"/>
  <c r="F26" i="17"/>
  <c r="E26" i="17"/>
  <c r="D26" i="17"/>
  <c r="C26" i="17"/>
  <c r="AS25" i="17"/>
  <c r="AR25" i="17"/>
  <c r="AQ25" i="17"/>
  <c r="AP25" i="17"/>
  <c r="AO25" i="17"/>
  <c r="AN25" i="17"/>
  <c r="AM25" i="17"/>
  <c r="AL25" i="17"/>
  <c r="AK25" i="17"/>
  <c r="AJ25" i="17"/>
  <c r="AI25" i="17"/>
  <c r="AH25" i="17"/>
  <c r="AG25" i="17"/>
  <c r="AF25" i="17"/>
  <c r="AE25" i="17"/>
  <c r="AD25" i="17"/>
  <c r="AC25" i="17"/>
  <c r="AB25" i="17"/>
  <c r="AA25" i="17"/>
  <c r="Z25" i="17"/>
  <c r="Y25" i="17"/>
  <c r="X25" i="17"/>
  <c r="W25" i="17"/>
  <c r="V25" i="17"/>
  <c r="U25" i="17"/>
  <c r="T25" i="17"/>
  <c r="S25" i="17"/>
  <c r="R25" i="17"/>
  <c r="Q25" i="17"/>
  <c r="P25" i="17"/>
  <c r="O25" i="17"/>
  <c r="N25" i="17"/>
  <c r="M25" i="17"/>
  <c r="L25" i="17"/>
  <c r="K25" i="17"/>
  <c r="J25" i="17"/>
  <c r="I25" i="17"/>
  <c r="H25" i="17"/>
  <c r="G25" i="17"/>
  <c r="F25" i="17"/>
  <c r="E25" i="17"/>
  <c r="D25" i="17"/>
  <c r="C25" i="17"/>
  <c r="AS24" i="17"/>
  <c r="AR24" i="17"/>
  <c r="AQ24" i="17"/>
  <c r="AP24" i="17"/>
  <c r="AO24" i="17"/>
  <c r="AN24" i="17"/>
  <c r="AM24" i="17"/>
  <c r="AL24" i="17"/>
  <c r="AK24" i="17"/>
  <c r="AJ24" i="17"/>
  <c r="AI24" i="17"/>
  <c r="AH24" i="17"/>
  <c r="AG24" i="17"/>
  <c r="AF24" i="17"/>
  <c r="AE24" i="17"/>
  <c r="AD24" i="17"/>
  <c r="AC24" i="17"/>
  <c r="AB24" i="17"/>
  <c r="AA24" i="17"/>
  <c r="Z24" i="17"/>
  <c r="Y24" i="17"/>
  <c r="X24" i="17"/>
  <c r="W24" i="17"/>
  <c r="V24" i="17"/>
  <c r="U24" i="17"/>
  <c r="T24" i="17"/>
  <c r="S24" i="17"/>
  <c r="R24" i="17"/>
  <c r="Q24" i="17"/>
  <c r="P24" i="17"/>
  <c r="O24" i="17"/>
  <c r="N24" i="17"/>
  <c r="M24" i="17"/>
  <c r="L24" i="17"/>
  <c r="K24" i="17"/>
  <c r="J24" i="17"/>
  <c r="I24" i="17"/>
  <c r="H24" i="17"/>
  <c r="G24" i="17"/>
  <c r="F24" i="17"/>
  <c r="E24" i="17"/>
  <c r="D24" i="17"/>
  <c r="C24" i="17"/>
  <c r="AS23" i="17"/>
  <c r="AR23" i="17"/>
  <c r="AQ23" i="17"/>
  <c r="AP23" i="17"/>
  <c r="AO23" i="17"/>
  <c r="AN23" i="17"/>
  <c r="AM23" i="17"/>
  <c r="AL23" i="17"/>
  <c r="AK23" i="17"/>
  <c r="AJ23" i="17"/>
  <c r="AI23" i="17"/>
  <c r="AH23" i="17"/>
  <c r="AG23" i="17"/>
  <c r="AF23" i="17"/>
  <c r="AE23" i="17"/>
  <c r="AD23" i="17"/>
  <c r="AC23" i="17"/>
  <c r="AB23" i="17"/>
  <c r="AA23" i="17"/>
  <c r="Z23" i="17"/>
  <c r="Y23" i="17"/>
  <c r="X23" i="17"/>
  <c r="W23" i="17"/>
  <c r="V23" i="17"/>
  <c r="U23" i="17"/>
  <c r="T23" i="17"/>
  <c r="S23" i="17"/>
  <c r="R23" i="17"/>
  <c r="Q23" i="17"/>
  <c r="P23" i="17"/>
  <c r="O23" i="17"/>
  <c r="N23" i="17"/>
  <c r="M23" i="17"/>
  <c r="L23" i="17"/>
  <c r="K23" i="17"/>
  <c r="J23" i="17"/>
  <c r="I23" i="17"/>
  <c r="H23" i="17"/>
  <c r="G23" i="17"/>
  <c r="F23" i="17"/>
  <c r="E23" i="17"/>
  <c r="D23" i="17"/>
  <c r="C23" i="17"/>
  <c r="AS22" i="17"/>
  <c r="AR22" i="17"/>
  <c r="AQ22" i="17"/>
  <c r="AP22" i="17"/>
  <c r="AO22" i="17"/>
  <c r="AN22" i="17"/>
  <c r="AM22" i="17"/>
  <c r="AL22" i="17"/>
  <c r="AK22" i="17"/>
  <c r="AJ22" i="17"/>
  <c r="AI22" i="17"/>
  <c r="AH22" i="17"/>
  <c r="AG22" i="17"/>
  <c r="AF22" i="17"/>
  <c r="AE22" i="17"/>
  <c r="AD22" i="17"/>
  <c r="AC22" i="17"/>
  <c r="AB22" i="17"/>
  <c r="AA22" i="17"/>
  <c r="Z22" i="17"/>
  <c r="Y22" i="17"/>
  <c r="X22" i="17"/>
  <c r="W22" i="17"/>
  <c r="V22" i="17"/>
  <c r="U22" i="17"/>
  <c r="T22" i="17"/>
  <c r="S22" i="17"/>
  <c r="R22" i="17"/>
  <c r="Q22" i="17"/>
  <c r="P22" i="17"/>
  <c r="O22" i="17"/>
  <c r="N22" i="17"/>
  <c r="M22" i="17"/>
  <c r="L22" i="17"/>
  <c r="K22" i="17"/>
  <c r="J22" i="17"/>
  <c r="I22" i="17"/>
  <c r="H22" i="17"/>
  <c r="G22" i="17"/>
  <c r="F22" i="17"/>
  <c r="E22" i="17"/>
  <c r="D22" i="17"/>
  <c r="C22" i="17"/>
  <c r="AS21" i="17"/>
  <c r="AR21" i="17"/>
  <c r="AQ21" i="17"/>
  <c r="AP21" i="17"/>
  <c r="AO21" i="17"/>
  <c r="AN21" i="17"/>
  <c r="AM21" i="17"/>
  <c r="AL21" i="17"/>
  <c r="AK21" i="17"/>
  <c r="AJ21" i="17"/>
  <c r="AI21" i="17"/>
  <c r="AH21" i="17"/>
  <c r="AG21" i="17"/>
  <c r="AF21" i="17"/>
  <c r="AE21" i="17"/>
  <c r="AD21" i="17"/>
  <c r="AC21" i="17"/>
  <c r="AB21" i="17"/>
  <c r="AA21" i="17"/>
  <c r="Z21" i="17"/>
  <c r="Y21" i="17"/>
  <c r="X21" i="17"/>
  <c r="W21" i="17"/>
  <c r="V21" i="17"/>
  <c r="U21" i="17"/>
  <c r="T21" i="17"/>
  <c r="S21" i="17"/>
  <c r="R21" i="17"/>
  <c r="Q21" i="17"/>
  <c r="P21" i="17"/>
  <c r="O21" i="17"/>
  <c r="N21" i="17"/>
  <c r="M21" i="17"/>
  <c r="L21" i="17"/>
  <c r="K21" i="17"/>
  <c r="J21" i="17"/>
  <c r="I21" i="17"/>
  <c r="H21" i="17"/>
  <c r="G21" i="17"/>
  <c r="F21" i="17"/>
  <c r="E21" i="17"/>
  <c r="D21" i="17"/>
  <c r="C21" i="17"/>
  <c r="AS20" i="17"/>
  <c r="AR20" i="17"/>
  <c r="AQ20" i="17"/>
  <c r="AP20" i="17"/>
  <c r="AO20" i="17"/>
  <c r="AN20" i="17"/>
  <c r="AM20" i="17"/>
  <c r="AL20" i="17"/>
  <c r="AK20" i="17"/>
  <c r="AJ20" i="17"/>
  <c r="AI20" i="17"/>
  <c r="AH20" i="17"/>
  <c r="AG20" i="17"/>
  <c r="AF20" i="17"/>
  <c r="AE20" i="17"/>
  <c r="AD20" i="17"/>
  <c r="AC20" i="17"/>
  <c r="AB20" i="17"/>
  <c r="AA20" i="17"/>
  <c r="Z20" i="17"/>
  <c r="Y20" i="17"/>
  <c r="X20" i="17"/>
  <c r="W20" i="17"/>
  <c r="V20" i="17"/>
  <c r="U20" i="17"/>
  <c r="T20" i="17"/>
  <c r="S20" i="17"/>
  <c r="R20" i="17"/>
  <c r="Q20" i="17"/>
  <c r="P20" i="17"/>
  <c r="O20" i="17"/>
  <c r="N20" i="17"/>
  <c r="M20" i="17"/>
  <c r="L20" i="17"/>
  <c r="K20" i="17"/>
  <c r="J20" i="17"/>
  <c r="I20" i="17"/>
  <c r="H20" i="17"/>
  <c r="G20" i="17"/>
  <c r="F20" i="17"/>
  <c r="E20" i="17"/>
  <c r="D20" i="17"/>
  <c r="C20" i="17"/>
  <c r="AS19" i="17"/>
  <c r="AR19" i="17"/>
  <c r="AQ19" i="17"/>
  <c r="AP19" i="17"/>
  <c r="AO19" i="17"/>
  <c r="AN19" i="17"/>
  <c r="AM19" i="17"/>
  <c r="AL19" i="17"/>
  <c r="AK19" i="17"/>
  <c r="AJ19" i="17"/>
  <c r="AI19" i="17"/>
  <c r="AH19" i="17"/>
  <c r="AG19" i="17"/>
  <c r="AF19" i="17"/>
  <c r="AE19" i="17"/>
  <c r="AD19" i="17"/>
  <c r="AC19" i="17"/>
  <c r="AB19" i="17"/>
  <c r="AA19" i="17"/>
  <c r="Z19" i="17"/>
  <c r="Y19" i="17"/>
  <c r="X19" i="17"/>
  <c r="W19" i="17"/>
  <c r="V19" i="17"/>
  <c r="U19" i="17"/>
  <c r="T19" i="17"/>
  <c r="S19" i="17"/>
  <c r="R19" i="17"/>
  <c r="Q19" i="17"/>
  <c r="P19" i="17"/>
  <c r="O19" i="17"/>
  <c r="N19" i="17"/>
  <c r="M19" i="17"/>
  <c r="L19" i="17"/>
  <c r="K19" i="17"/>
  <c r="J19" i="17"/>
  <c r="I19" i="17"/>
  <c r="H19" i="17"/>
  <c r="G19" i="17"/>
  <c r="F19" i="17"/>
  <c r="E19" i="17"/>
  <c r="D19" i="17"/>
  <c r="C19" i="17"/>
  <c r="AS18" i="17"/>
  <c r="AR18" i="17"/>
  <c r="AQ18" i="17"/>
  <c r="AP18" i="17"/>
  <c r="AO18" i="17"/>
  <c r="AN18" i="17"/>
  <c r="AM18" i="17"/>
  <c r="AL18" i="17"/>
  <c r="AK18" i="17"/>
  <c r="AJ18" i="17"/>
  <c r="AI18" i="17"/>
  <c r="AH18" i="17"/>
  <c r="AG18" i="17"/>
  <c r="AF18" i="17"/>
  <c r="AE18" i="17"/>
  <c r="AD18" i="17"/>
  <c r="AC18" i="17"/>
  <c r="AB18" i="17"/>
  <c r="AA18" i="17"/>
  <c r="Z18" i="17"/>
  <c r="Y18" i="17"/>
  <c r="X18" i="17"/>
  <c r="W18" i="17"/>
  <c r="V18" i="17"/>
  <c r="U18" i="17"/>
  <c r="T18" i="17"/>
  <c r="S18" i="17"/>
  <c r="R18" i="17"/>
  <c r="Q18" i="17"/>
  <c r="P18" i="17"/>
  <c r="O18" i="17"/>
  <c r="N18" i="17"/>
  <c r="M18" i="17"/>
  <c r="L18" i="17"/>
  <c r="K18" i="17"/>
  <c r="J18" i="17"/>
  <c r="I18" i="17"/>
  <c r="H18" i="17"/>
  <c r="G18" i="17"/>
  <c r="F18" i="17"/>
  <c r="E18" i="17"/>
  <c r="D18" i="17"/>
  <c r="C18" i="17"/>
  <c r="AS17" i="17"/>
  <c r="AR17" i="17"/>
  <c r="AQ17" i="17"/>
  <c r="AP17" i="17"/>
  <c r="AO17" i="17"/>
  <c r="AN17" i="17"/>
  <c r="AM17" i="17"/>
  <c r="AL17" i="17"/>
  <c r="AK17" i="17"/>
  <c r="AJ17" i="17"/>
  <c r="AI17" i="17"/>
  <c r="AH17" i="17"/>
  <c r="AG17" i="17"/>
  <c r="AF17" i="17"/>
  <c r="AE17" i="17"/>
  <c r="AD17" i="17"/>
  <c r="AC17" i="17"/>
  <c r="AB17" i="17"/>
  <c r="AA17" i="17"/>
  <c r="Z17" i="17"/>
  <c r="Y17" i="17"/>
  <c r="X17" i="17"/>
  <c r="W17" i="17"/>
  <c r="V17" i="17"/>
  <c r="U17" i="17"/>
  <c r="T17" i="17"/>
  <c r="S17" i="17"/>
  <c r="R17" i="17"/>
  <c r="Q17" i="17"/>
  <c r="P17" i="17"/>
  <c r="O17" i="17"/>
  <c r="N17" i="17"/>
  <c r="M17" i="17"/>
  <c r="L17" i="17"/>
  <c r="K17" i="17"/>
  <c r="J17" i="17"/>
  <c r="I17" i="17"/>
  <c r="H17" i="17"/>
  <c r="G17" i="17"/>
  <c r="F17" i="17"/>
  <c r="E17" i="17"/>
  <c r="D17" i="17"/>
  <c r="C17" i="17"/>
  <c r="AS16" i="17"/>
  <c r="AR16" i="17"/>
  <c r="AQ16" i="17"/>
  <c r="AP16" i="17"/>
  <c r="AO16" i="17"/>
  <c r="AN16" i="17"/>
  <c r="AM16" i="17"/>
  <c r="AL16" i="17"/>
  <c r="AK16" i="17"/>
  <c r="AJ16" i="17"/>
  <c r="AI16" i="17"/>
  <c r="AH16" i="17"/>
  <c r="AG16" i="17"/>
  <c r="AF16" i="17"/>
  <c r="AE16" i="17"/>
  <c r="AD16" i="17"/>
  <c r="AC16" i="17"/>
  <c r="AB16" i="17"/>
  <c r="AA16" i="17"/>
  <c r="Z16" i="17"/>
  <c r="Y16" i="17"/>
  <c r="X16" i="17"/>
  <c r="W16" i="17"/>
  <c r="V16" i="17"/>
  <c r="U16" i="17"/>
  <c r="T16" i="17"/>
  <c r="S16" i="17"/>
  <c r="R16" i="17"/>
  <c r="Q16" i="17"/>
  <c r="P16" i="17"/>
  <c r="O16" i="17"/>
  <c r="N16" i="17"/>
  <c r="M16" i="17"/>
  <c r="L16" i="17"/>
  <c r="K16" i="17"/>
  <c r="J16" i="17"/>
  <c r="I16" i="17"/>
  <c r="H16" i="17"/>
  <c r="G16" i="17"/>
  <c r="F16" i="17"/>
  <c r="E16" i="17"/>
  <c r="D16" i="17"/>
  <c r="C16" i="17"/>
  <c r="A16" i="17"/>
  <c r="AS15" i="17"/>
  <c r="AR15" i="17"/>
  <c r="AQ15" i="17"/>
  <c r="AP15" i="17"/>
  <c r="AO15" i="17"/>
  <c r="AN15" i="17"/>
  <c r="AM15" i="17"/>
  <c r="AL15" i="17"/>
  <c r="AK15" i="17"/>
  <c r="AJ15" i="17"/>
  <c r="AI15" i="17"/>
  <c r="AH15" i="17"/>
  <c r="AG15" i="17"/>
  <c r="AF15" i="17"/>
  <c r="AE15" i="17"/>
  <c r="AD15" i="17"/>
  <c r="AC15" i="17"/>
  <c r="AB15" i="17"/>
  <c r="AA15" i="17"/>
  <c r="Z15" i="17"/>
  <c r="Y15" i="17"/>
  <c r="X15" i="17"/>
  <c r="W15" i="17"/>
  <c r="V15" i="17"/>
  <c r="U15" i="17"/>
  <c r="T15" i="17"/>
  <c r="S15" i="17"/>
  <c r="R15" i="17"/>
  <c r="Q15" i="17"/>
  <c r="P15" i="17"/>
  <c r="O15" i="17"/>
  <c r="N15" i="17"/>
  <c r="M15" i="17"/>
  <c r="L15" i="17"/>
  <c r="K15" i="17"/>
  <c r="J15" i="17"/>
  <c r="I15" i="17"/>
  <c r="H15" i="17"/>
  <c r="G15" i="17"/>
  <c r="F15" i="17"/>
  <c r="E15" i="17"/>
  <c r="D15" i="17"/>
  <c r="C15" i="17"/>
  <c r="AS14" i="17"/>
  <c r="AR14" i="17"/>
  <c r="AQ14" i="17"/>
  <c r="AP14" i="17"/>
  <c r="AO14" i="17"/>
  <c r="AN14" i="17"/>
  <c r="AM14" i="17"/>
  <c r="AL14" i="17"/>
  <c r="AK14" i="17"/>
  <c r="AJ14" i="17"/>
  <c r="AI14" i="17"/>
  <c r="AH14" i="17"/>
  <c r="AG14" i="17"/>
  <c r="AF14" i="17"/>
  <c r="AE14" i="17"/>
  <c r="AD14" i="17"/>
  <c r="AC14" i="17"/>
  <c r="AB14" i="17"/>
  <c r="AA14" i="17"/>
  <c r="Z14" i="17"/>
  <c r="Y14" i="17"/>
  <c r="X14" i="17"/>
  <c r="W14" i="17"/>
  <c r="V14" i="17"/>
  <c r="U14" i="17"/>
  <c r="T14" i="17"/>
  <c r="S14" i="17"/>
  <c r="R14" i="17"/>
  <c r="Q14" i="17"/>
  <c r="P14" i="17"/>
  <c r="O14" i="17"/>
  <c r="N14" i="17"/>
  <c r="M14" i="17"/>
  <c r="L14" i="17"/>
  <c r="K14" i="17"/>
  <c r="J14" i="17"/>
  <c r="I14" i="17"/>
  <c r="H14" i="17"/>
  <c r="G14" i="17"/>
  <c r="F14" i="17"/>
  <c r="E14" i="17"/>
  <c r="D14" i="17"/>
  <c r="C14" i="17"/>
  <c r="AS13" i="17"/>
  <c r="AR13" i="17"/>
  <c r="AQ13" i="17"/>
  <c r="AP13" i="17"/>
  <c r="AO13" i="17"/>
  <c r="AN13" i="17"/>
  <c r="AM13" i="17"/>
  <c r="AL13" i="17"/>
  <c r="AK13" i="17"/>
  <c r="AJ13" i="17"/>
  <c r="AI13" i="17"/>
  <c r="AH13" i="17"/>
  <c r="AG13" i="17"/>
  <c r="AF13" i="17"/>
  <c r="AE13" i="17"/>
  <c r="AD13" i="17"/>
  <c r="AC13" i="17"/>
  <c r="AB13" i="17"/>
  <c r="AA13" i="17"/>
  <c r="Z13" i="17"/>
  <c r="Y13" i="17"/>
  <c r="X13" i="17"/>
  <c r="W13" i="17"/>
  <c r="V13" i="17"/>
  <c r="U13" i="17"/>
  <c r="T13" i="17"/>
  <c r="S13" i="17"/>
  <c r="R13" i="17"/>
  <c r="Q13" i="17"/>
  <c r="P13" i="17"/>
  <c r="O13" i="17"/>
  <c r="N13" i="17"/>
  <c r="M13" i="17"/>
  <c r="L13" i="17"/>
  <c r="K13" i="17"/>
  <c r="J13" i="17"/>
  <c r="I13" i="17"/>
  <c r="H13" i="17"/>
  <c r="G13" i="17"/>
  <c r="F13" i="17"/>
  <c r="E13" i="17"/>
  <c r="D13" i="17"/>
  <c r="C13" i="17"/>
  <c r="AS12" i="17"/>
  <c r="AR12" i="17"/>
  <c r="AQ12" i="17"/>
  <c r="AP12" i="17"/>
  <c r="AO12" i="17"/>
  <c r="AN12" i="17"/>
  <c r="AM12" i="17"/>
  <c r="AL12" i="17"/>
  <c r="AK12" i="17"/>
  <c r="AJ12" i="17"/>
  <c r="AI12" i="17"/>
  <c r="AH12" i="17"/>
  <c r="AG12" i="17"/>
  <c r="AF12" i="17"/>
  <c r="AE12" i="17"/>
  <c r="AD12" i="17"/>
  <c r="AC12" i="17"/>
  <c r="AB12" i="17"/>
  <c r="AA12" i="17"/>
  <c r="Z12" i="17"/>
  <c r="Y12" i="17"/>
  <c r="X12" i="17"/>
  <c r="W12" i="17"/>
  <c r="V12" i="17"/>
  <c r="U12" i="17"/>
  <c r="T12" i="17"/>
  <c r="S12" i="17"/>
  <c r="R12" i="17"/>
  <c r="Q12" i="17"/>
  <c r="P12" i="17"/>
  <c r="O12" i="17"/>
  <c r="N12" i="17"/>
  <c r="M12" i="17"/>
  <c r="L12" i="17"/>
  <c r="K12" i="17"/>
  <c r="J12" i="17"/>
  <c r="I12" i="17"/>
  <c r="H12" i="17"/>
  <c r="G12" i="17"/>
  <c r="F12" i="17"/>
  <c r="E12" i="17"/>
  <c r="D12" i="17"/>
  <c r="C12" i="17"/>
  <c r="AS11" i="17"/>
  <c r="AR11" i="17"/>
  <c r="AQ11" i="17"/>
  <c r="AP11" i="17"/>
  <c r="AO11" i="17"/>
  <c r="AN11" i="17"/>
  <c r="AM11" i="17"/>
  <c r="AL11" i="17"/>
  <c r="AK11" i="17"/>
  <c r="AJ11" i="17"/>
  <c r="AI11" i="17"/>
  <c r="AH11" i="17"/>
  <c r="AG11" i="17"/>
  <c r="AF11" i="17"/>
  <c r="AE11" i="17"/>
  <c r="AD11" i="17"/>
  <c r="AC11" i="17"/>
  <c r="AB11" i="17"/>
  <c r="AA11" i="17"/>
  <c r="Z11" i="17"/>
  <c r="Y11" i="17"/>
  <c r="X11" i="17"/>
  <c r="W11" i="17"/>
  <c r="V11" i="17"/>
  <c r="U11" i="17"/>
  <c r="T11" i="17"/>
  <c r="S11" i="17"/>
  <c r="R11" i="17"/>
  <c r="Q11" i="17"/>
  <c r="P11" i="17"/>
  <c r="O11" i="17"/>
  <c r="N11" i="17"/>
  <c r="M11" i="17"/>
  <c r="L11" i="17"/>
  <c r="K11" i="17"/>
  <c r="J11" i="17"/>
  <c r="I11" i="17"/>
  <c r="H11" i="17"/>
  <c r="G11" i="17"/>
  <c r="F11" i="17"/>
  <c r="E11" i="17"/>
  <c r="D11" i="17"/>
  <c r="C11" i="17"/>
  <c r="AS10" i="17"/>
  <c r="AR10" i="17"/>
  <c r="AQ10" i="17"/>
  <c r="AP10" i="17"/>
  <c r="AO10" i="17"/>
  <c r="AN10" i="17"/>
  <c r="AM10" i="17"/>
  <c r="AL10" i="17"/>
  <c r="AK10" i="17"/>
  <c r="AJ10" i="17"/>
  <c r="AI10" i="17"/>
  <c r="AH10" i="17"/>
  <c r="AG10" i="17"/>
  <c r="AF10" i="17"/>
  <c r="AE10" i="17"/>
  <c r="AD10" i="17"/>
  <c r="AC10" i="17"/>
  <c r="AB10" i="17"/>
  <c r="AA10" i="17"/>
  <c r="Z10" i="17"/>
  <c r="Y10" i="17"/>
  <c r="X10" i="17"/>
  <c r="W10" i="17"/>
  <c r="V10" i="17"/>
  <c r="U10" i="17"/>
  <c r="T10" i="17"/>
  <c r="S10" i="17"/>
  <c r="R10" i="17"/>
  <c r="Q10" i="17"/>
  <c r="P10" i="17"/>
  <c r="O10" i="17"/>
  <c r="N10" i="17"/>
  <c r="M10" i="17"/>
  <c r="L10" i="17"/>
  <c r="K10" i="17"/>
  <c r="J10" i="17"/>
  <c r="I10" i="17"/>
  <c r="H10" i="17"/>
  <c r="G10" i="17"/>
  <c r="F10" i="17"/>
  <c r="E10" i="17"/>
  <c r="D10" i="17"/>
  <c r="C10" i="17"/>
  <c r="AS9" i="17"/>
  <c r="AR9" i="17"/>
  <c r="AQ9" i="17"/>
  <c r="AP9" i="17"/>
  <c r="AO9" i="17"/>
  <c r="AN9" i="17"/>
  <c r="AM9" i="17"/>
  <c r="AL9" i="17"/>
  <c r="AK9" i="17"/>
  <c r="AJ9" i="17"/>
  <c r="AI9" i="17"/>
  <c r="AH9" i="17"/>
  <c r="AG9" i="17"/>
  <c r="AF9" i="17"/>
  <c r="AE9" i="17"/>
  <c r="AD9" i="17"/>
  <c r="AC9" i="17"/>
  <c r="AB9" i="17"/>
  <c r="AA9" i="17"/>
  <c r="Z9" i="17"/>
  <c r="Y9" i="17"/>
  <c r="X9" i="17"/>
  <c r="W9" i="17"/>
  <c r="V9" i="17"/>
  <c r="U9" i="17"/>
  <c r="T9" i="17"/>
  <c r="S9" i="17"/>
  <c r="R9" i="17"/>
  <c r="Q9" i="17"/>
  <c r="P9" i="17"/>
  <c r="O9" i="17"/>
  <c r="N9" i="17"/>
  <c r="M9" i="17"/>
  <c r="L9" i="17"/>
  <c r="K9" i="17"/>
  <c r="J9" i="17"/>
  <c r="I9" i="17"/>
  <c r="H9" i="17"/>
  <c r="G9" i="17"/>
  <c r="F9" i="17"/>
  <c r="E9" i="17"/>
  <c r="D9" i="17"/>
  <c r="C9" i="17"/>
  <c r="AS8" i="17"/>
  <c r="AR8" i="17"/>
  <c r="AQ8" i="17"/>
  <c r="AP8" i="17"/>
  <c r="AO8" i="17"/>
  <c r="AN8" i="17"/>
  <c r="AM8" i="17"/>
  <c r="AL8" i="17"/>
  <c r="AK8" i="17"/>
  <c r="AJ8" i="17"/>
  <c r="AI8" i="17"/>
  <c r="AH8" i="17"/>
  <c r="AG8" i="17"/>
  <c r="AF8" i="17"/>
  <c r="AE8" i="17"/>
  <c r="AD8" i="17"/>
  <c r="AC8" i="17"/>
  <c r="AB8" i="17"/>
  <c r="AA8" i="17"/>
  <c r="Z8" i="17"/>
  <c r="Y8" i="17"/>
  <c r="X8" i="17"/>
  <c r="W8" i="17"/>
  <c r="V8" i="17"/>
  <c r="U8" i="17"/>
  <c r="T8" i="17"/>
  <c r="S8" i="17"/>
  <c r="R8" i="17"/>
  <c r="Q8" i="17"/>
  <c r="P8" i="17"/>
  <c r="O8" i="17"/>
  <c r="N8" i="17"/>
  <c r="M8" i="17"/>
  <c r="L8" i="17"/>
  <c r="K8" i="17"/>
  <c r="J8" i="17"/>
  <c r="I8" i="17"/>
  <c r="H8" i="17"/>
  <c r="G8" i="17"/>
  <c r="F8" i="17"/>
  <c r="E8" i="17"/>
  <c r="D8" i="17"/>
  <c r="C8" i="17"/>
  <c r="AS7" i="17"/>
  <c r="AR7" i="17"/>
  <c r="AQ7" i="17"/>
  <c r="AP7" i="17"/>
  <c r="AO7" i="17"/>
  <c r="AN7" i="17"/>
  <c r="AM7" i="17"/>
  <c r="AL7" i="17"/>
  <c r="AK7" i="17"/>
  <c r="AJ7" i="17"/>
  <c r="AI7" i="17"/>
  <c r="AH7" i="17"/>
  <c r="AG7" i="17"/>
  <c r="AF7" i="17"/>
  <c r="AE7" i="17"/>
  <c r="AD7" i="17"/>
  <c r="AC7" i="17"/>
  <c r="AB7" i="17"/>
  <c r="AA7" i="17"/>
  <c r="Z7" i="17"/>
  <c r="Y7" i="17"/>
  <c r="X7" i="17"/>
  <c r="W7" i="17"/>
  <c r="V7" i="17"/>
  <c r="U7" i="17"/>
  <c r="T7" i="17"/>
  <c r="S7" i="17"/>
  <c r="R7" i="17"/>
  <c r="Q7" i="17"/>
  <c r="P7" i="17"/>
  <c r="O7" i="17"/>
  <c r="N7" i="17"/>
  <c r="M7" i="17"/>
  <c r="L7" i="17"/>
  <c r="K7" i="17"/>
  <c r="J7" i="17"/>
  <c r="I7" i="17"/>
  <c r="H7" i="17"/>
  <c r="G7" i="17"/>
  <c r="F7" i="17"/>
  <c r="E7" i="17"/>
  <c r="D7" i="17"/>
  <c r="C7" i="17"/>
  <c r="AS6" i="17"/>
  <c r="AR6" i="17"/>
  <c r="AQ6" i="17"/>
  <c r="AP6" i="17"/>
  <c r="AO6" i="17"/>
  <c r="AN6" i="17"/>
  <c r="AM6" i="17"/>
  <c r="AL6" i="17"/>
  <c r="AK6" i="17"/>
  <c r="AJ6" i="17"/>
  <c r="AI6" i="17"/>
  <c r="AH6" i="17"/>
  <c r="AG6" i="17"/>
  <c r="AF6" i="17"/>
  <c r="AE6" i="17"/>
  <c r="AD6" i="17"/>
  <c r="AC6" i="17"/>
  <c r="AB6" i="17"/>
  <c r="AA6" i="17"/>
  <c r="Z6" i="17"/>
  <c r="Y6" i="17"/>
  <c r="X6" i="17"/>
  <c r="W6" i="17"/>
  <c r="V6" i="17"/>
  <c r="U6" i="17"/>
  <c r="T6" i="17"/>
  <c r="S6" i="17"/>
  <c r="R6" i="17"/>
  <c r="Q6" i="17"/>
  <c r="P6" i="17"/>
  <c r="O6" i="17"/>
  <c r="N6" i="17"/>
  <c r="M6" i="17"/>
  <c r="L6" i="17"/>
  <c r="K6" i="17"/>
  <c r="J6" i="17"/>
  <c r="I6" i="17"/>
  <c r="H6" i="17"/>
  <c r="G6" i="17"/>
  <c r="F6" i="17"/>
  <c r="E6" i="17"/>
  <c r="D6" i="17"/>
  <c r="C6" i="17"/>
  <c r="AS5" i="17"/>
  <c r="AR5" i="17"/>
  <c r="AQ5" i="17"/>
  <c r="AP5" i="17"/>
  <c r="AO5" i="17"/>
  <c r="AN5" i="17"/>
  <c r="AM5" i="17"/>
  <c r="AL5" i="17"/>
  <c r="AK5" i="17"/>
  <c r="AJ5" i="17"/>
  <c r="AI5" i="17"/>
  <c r="AH5" i="17"/>
  <c r="AG5" i="17"/>
  <c r="AF5" i="17"/>
  <c r="AE5" i="17"/>
  <c r="AD5" i="17"/>
  <c r="AC5" i="17"/>
  <c r="AB5" i="17"/>
  <c r="AA5" i="17"/>
  <c r="Z5" i="17"/>
  <c r="Y5" i="17"/>
  <c r="X5" i="17"/>
  <c r="W5" i="17"/>
  <c r="V5" i="17"/>
  <c r="U5" i="17"/>
  <c r="T5" i="17"/>
  <c r="S5" i="17"/>
  <c r="R5" i="17"/>
  <c r="Q5" i="17"/>
  <c r="P5" i="17"/>
  <c r="O5" i="17"/>
  <c r="N5" i="17"/>
  <c r="M5" i="17"/>
  <c r="L5" i="17"/>
  <c r="K5" i="17"/>
  <c r="J5" i="17"/>
  <c r="I5" i="17"/>
  <c r="H5" i="17"/>
  <c r="G5" i="17"/>
  <c r="F5" i="17"/>
  <c r="E5" i="17"/>
  <c r="D5" i="17"/>
  <c r="C5" i="17"/>
  <c r="AS4" i="17"/>
  <c r="AR4" i="17"/>
  <c r="AQ4" i="17"/>
  <c r="AP4" i="17"/>
  <c r="AO4" i="17"/>
  <c r="AN4" i="17"/>
  <c r="AM4" i="17"/>
  <c r="AL4" i="17"/>
  <c r="AK4" i="17"/>
  <c r="AJ4" i="17"/>
  <c r="AI4" i="17"/>
  <c r="AH4" i="17"/>
  <c r="AG4" i="17"/>
  <c r="AF4" i="17"/>
  <c r="AE4" i="17"/>
  <c r="AD4" i="17"/>
  <c r="AC4" i="17"/>
  <c r="AB4" i="17"/>
  <c r="AA4" i="17"/>
  <c r="Z4" i="17"/>
  <c r="Y4" i="17"/>
  <c r="X4" i="17"/>
  <c r="W4" i="17"/>
  <c r="V4" i="17"/>
  <c r="U4" i="17"/>
  <c r="T4" i="17"/>
  <c r="S4" i="17"/>
  <c r="R4" i="17"/>
  <c r="Q4" i="17"/>
  <c r="P4" i="17"/>
  <c r="O4" i="17"/>
  <c r="N4" i="17"/>
  <c r="M4" i="17"/>
  <c r="L4" i="17"/>
  <c r="K4" i="17"/>
  <c r="J4" i="17"/>
  <c r="I4" i="17"/>
  <c r="H4" i="17"/>
  <c r="G4" i="17"/>
  <c r="F4" i="17"/>
  <c r="E4" i="17"/>
  <c r="D4" i="17"/>
  <c r="C4" i="17"/>
  <c r="AS3" i="17"/>
  <c r="AR3" i="17"/>
  <c r="AQ3" i="17"/>
  <c r="AP3" i="17"/>
  <c r="AO3" i="17"/>
  <c r="AN3" i="17"/>
  <c r="AM3" i="17"/>
  <c r="AL3" i="17"/>
  <c r="AK3" i="17"/>
  <c r="AJ3" i="17"/>
  <c r="AI3" i="17"/>
  <c r="AH3" i="17"/>
  <c r="AG3" i="17"/>
  <c r="AF3" i="17"/>
  <c r="AE3" i="17"/>
  <c r="AD3" i="17"/>
  <c r="AC3" i="17"/>
  <c r="AB3" i="17"/>
  <c r="AA3" i="17"/>
  <c r="Z3" i="17"/>
  <c r="Y3" i="17"/>
  <c r="X3" i="17"/>
  <c r="W3" i="17"/>
  <c r="V3" i="17"/>
  <c r="U3" i="17"/>
  <c r="T3" i="17"/>
  <c r="S3" i="17"/>
  <c r="R3" i="17"/>
  <c r="Q3" i="17"/>
  <c r="P3" i="17"/>
  <c r="O3" i="17"/>
  <c r="N3" i="17"/>
  <c r="M3" i="17"/>
  <c r="L3" i="17"/>
  <c r="K3" i="17"/>
  <c r="J3" i="17"/>
  <c r="I3" i="17"/>
  <c r="H3" i="17"/>
  <c r="G3" i="17"/>
  <c r="F3" i="17"/>
  <c r="E3" i="17"/>
  <c r="D3" i="17"/>
  <c r="C3" i="17"/>
  <c r="AS2" i="17"/>
  <c r="AR2" i="17"/>
  <c r="AQ2" i="17"/>
  <c r="AP2" i="17"/>
  <c r="AO2" i="17"/>
  <c r="AN2" i="17"/>
  <c r="AM2" i="17"/>
  <c r="AL2" i="17"/>
  <c r="AK2" i="17"/>
  <c r="AJ2" i="17"/>
  <c r="AI2" i="17"/>
  <c r="AH2" i="17"/>
  <c r="AG2" i="17"/>
  <c r="AF2" i="17"/>
  <c r="AE2" i="17"/>
  <c r="AD2" i="17"/>
  <c r="AC2" i="17"/>
  <c r="AB2" i="17"/>
  <c r="AA2" i="17"/>
  <c r="Z2" i="17"/>
  <c r="Y2" i="17"/>
  <c r="X2" i="17"/>
  <c r="W2" i="17"/>
  <c r="V2" i="17"/>
  <c r="U2" i="17"/>
  <c r="T2" i="17"/>
  <c r="S2" i="17"/>
  <c r="R2" i="17"/>
  <c r="Q2" i="17"/>
  <c r="P2" i="17"/>
  <c r="O2" i="17"/>
  <c r="N2" i="17"/>
  <c r="M2" i="17"/>
  <c r="L2" i="17"/>
  <c r="K2" i="17"/>
  <c r="J2" i="17"/>
  <c r="I2" i="17"/>
  <c r="H2" i="17"/>
  <c r="G2" i="17"/>
  <c r="F2" i="17"/>
  <c r="E2" i="17"/>
  <c r="D2" i="17"/>
  <c r="C2" i="17"/>
  <c r="B2" i="17"/>
  <c r="B22" i="17" s="1"/>
  <c r="A2" i="17"/>
  <c r="A27" i="17" s="1"/>
  <c r="AH31" i="16"/>
  <c r="AG31" i="16"/>
  <c r="AF31" i="16"/>
  <c r="AE31" i="16"/>
  <c r="AD31" i="16"/>
  <c r="AC31" i="16"/>
  <c r="AB31" i="16"/>
  <c r="AA31" i="16"/>
  <c r="Z31" i="16"/>
  <c r="Y31" i="16"/>
  <c r="X31" i="16"/>
  <c r="W31" i="16"/>
  <c r="V31" i="16"/>
  <c r="U31" i="16"/>
  <c r="T31" i="16"/>
  <c r="S31" i="16"/>
  <c r="R31" i="16"/>
  <c r="Q31" i="16"/>
  <c r="P31" i="16"/>
  <c r="O31" i="16"/>
  <c r="N31" i="16"/>
  <c r="M31" i="16"/>
  <c r="L31" i="16"/>
  <c r="K31" i="16"/>
  <c r="J31" i="16"/>
  <c r="I31" i="16"/>
  <c r="H31" i="16"/>
  <c r="G31" i="16"/>
  <c r="F31" i="16"/>
  <c r="E31" i="16"/>
  <c r="D31" i="16"/>
  <c r="C31" i="16"/>
  <c r="B31" i="16"/>
  <c r="A31" i="16"/>
  <c r="AH30" i="16"/>
  <c r="AG30" i="16"/>
  <c r="AF30" i="16"/>
  <c r="AE30" i="16"/>
  <c r="AD30" i="16"/>
  <c r="AC30" i="16"/>
  <c r="AB30" i="16"/>
  <c r="AA30" i="16"/>
  <c r="Z30" i="16"/>
  <c r="Y30" i="16"/>
  <c r="X30" i="16"/>
  <c r="W30" i="16"/>
  <c r="V30" i="16"/>
  <c r="U30" i="16"/>
  <c r="T30" i="16"/>
  <c r="S30" i="16"/>
  <c r="R30" i="16"/>
  <c r="Q30" i="16"/>
  <c r="P30" i="16"/>
  <c r="O30" i="16"/>
  <c r="N30" i="16"/>
  <c r="M30" i="16"/>
  <c r="L30" i="16"/>
  <c r="K30" i="16"/>
  <c r="J30" i="16"/>
  <c r="I30" i="16"/>
  <c r="H30" i="16"/>
  <c r="G30" i="16"/>
  <c r="F30" i="16"/>
  <c r="E30" i="16"/>
  <c r="D30" i="16"/>
  <c r="C30" i="16"/>
  <c r="B30" i="16"/>
  <c r="A30" i="16"/>
  <c r="AH29" i="16"/>
  <c r="AG29" i="16"/>
  <c r="AF29" i="16"/>
  <c r="AE29" i="16"/>
  <c r="AD29" i="16"/>
  <c r="AC29" i="16"/>
  <c r="AB29" i="16"/>
  <c r="AA29" i="16"/>
  <c r="Z29" i="16"/>
  <c r="Y29" i="16"/>
  <c r="X29" i="16"/>
  <c r="W29" i="16"/>
  <c r="V29" i="16"/>
  <c r="U29" i="16"/>
  <c r="T29" i="16"/>
  <c r="S29" i="16"/>
  <c r="R29" i="16"/>
  <c r="Q29" i="16"/>
  <c r="P29" i="16"/>
  <c r="O29" i="16"/>
  <c r="N29" i="16"/>
  <c r="M29" i="16"/>
  <c r="L29" i="16"/>
  <c r="K29" i="16"/>
  <c r="J29" i="16"/>
  <c r="I29" i="16"/>
  <c r="H29" i="16"/>
  <c r="G29" i="16"/>
  <c r="F29" i="16"/>
  <c r="E29" i="16"/>
  <c r="D29" i="16"/>
  <c r="C29" i="16"/>
  <c r="B29" i="16"/>
  <c r="A29" i="16"/>
  <c r="AH28" i="16"/>
  <c r="AG28" i="16"/>
  <c r="AF28" i="16"/>
  <c r="AE28" i="16"/>
  <c r="AD28" i="16"/>
  <c r="AC28" i="16"/>
  <c r="AB28" i="16"/>
  <c r="AA28" i="16"/>
  <c r="Z28" i="16"/>
  <c r="Y28" i="16"/>
  <c r="X28" i="16"/>
  <c r="W28" i="16"/>
  <c r="V28" i="16"/>
  <c r="U28" i="16"/>
  <c r="T28" i="16"/>
  <c r="S28" i="16"/>
  <c r="R28" i="16"/>
  <c r="Q28" i="16"/>
  <c r="P28" i="16"/>
  <c r="O28" i="16"/>
  <c r="N28" i="16"/>
  <c r="M28" i="16"/>
  <c r="L28" i="16"/>
  <c r="K28" i="16"/>
  <c r="J28" i="16"/>
  <c r="I28" i="16"/>
  <c r="H28" i="16"/>
  <c r="G28" i="16"/>
  <c r="F28" i="16"/>
  <c r="E28" i="16"/>
  <c r="D28" i="16"/>
  <c r="C28" i="16"/>
  <c r="B28" i="16"/>
  <c r="A28" i="16"/>
  <c r="AH27" i="16"/>
  <c r="AG27" i="16"/>
  <c r="AF27" i="16"/>
  <c r="AE27" i="16"/>
  <c r="AD27" i="16"/>
  <c r="AC27" i="16"/>
  <c r="AB27" i="16"/>
  <c r="AA27" i="16"/>
  <c r="Z27" i="16"/>
  <c r="Y27" i="16"/>
  <c r="X27" i="16"/>
  <c r="W27" i="16"/>
  <c r="V27" i="16"/>
  <c r="U27" i="16"/>
  <c r="T27" i="16"/>
  <c r="S27" i="16"/>
  <c r="R27" i="16"/>
  <c r="Q27" i="16"/>
  <c r="P27" i="16"/>
  <c r="O27" i="16"/>
  <c r="N27" i="16"/>
  <c r="M27" i="16"/>
  <c r="L27" i="16"/>
  <c r="K27" i="16"/>
  <c r="J27" i="16"/>
  <c r="I27" i="16"/>
  <c r="H27" i="16"/>
  <c r="G27" i="16"/>
  <c r="F27" i="16"/>
  <c r="E27" i="16"/>
  <c r="D27" i="16"/>
  <c r="C27" i="16"/>
  <c r="B27" i="16"/>
  <c r="A27" i="16"/>
  <c r="AH26" i="16"/>
  <c r="AG26" i="16"/>
  <c r="AF26" i="16"/>
  <c r="AE26" i="16"/>
  <c r="AD26" i="16"/>
  <c r="AC26" i="16"/>
  <c r="AB26" i="16"/>
  <c r="AA26" i="16"/>
  <c r="Z26" i="16"/>
  <c r="Y26" i="16"/>
  <c r="X26" i="16"/>
  <c r="W26" i="16"/>
  <c r="V26" i="16"/>
  <c r="U26" i="16"/>
  <c r="T26" i="16"/>
  <c r="S26" i="16"/>
  <c r="R26" i="16"/>
  <c r="Q26" i="16"/>
  <c r="P26" i="16"/>
  <c r="O26" i="16"/>
  <c r="N26" i="16"/>
  <c r="M26" i="16"/>
  <c r="L26" i="16"/>
  <c r="K26" i="16"/>
  <c r="J26" i="16"/>
  <c r="I26" i="16"/>
  <c r="H26" i="16"/>
  <c r="G26" i="16"/>
  <c r="F26" i="16"/>
  <c r="E26" i="16"/>
  <c r="D26" i="16"/>
  <c r="C26" i="16"/>
  <c r="B26" i="16"/>
  <c r="A26" i="16"/>
  <c r="AH25" i="16"/>
  <c r="AG25" i="16"/>
  <c r="AF25" i="16"/>
  <c r="AE25" i="16"/>
  <c r="AD25" i="16"/>
  <c r="AC25" i="16"/>
  <c r="AB25" i="16"/>
  <c r="AA25" i="16"/>
  <c r="Z25" i="16"/>
  <c r="Y25" i="16"/>
  <c r="X25" i="16"/>
  <c r="W25" i="16"/>
  <c r="V25" i="16"/>
  <c r="U25" i="16"/>
  <c r="T25" i="16"/>
  <c r="S25" i="16"/>
  <c r="R25" i="16"/>
  <c r="Q25" i="16"/>
  <c r="P25" i="16"/>
  <c r="O25" i="16"/>
  <c r="N25" i="16"/>
  <c r="M25" i="16"/>
  <c r="L25" i="16"/>
  <c r="K25" i="16"/>
  <c r="J25" i="16"/>
  <c r="I25" i="16"/>
  <c r="H25" i="16"/>
  <c r="G25" i="16"/>
  <c r="F25" i="16"/>
  <c r="E25" i="16"/>
  <c r="D25" i="16"/>
  <c r="C25" i="16"/>
  <c r="B25" i="16"/>
  <c r="A25" i="16"/>
  <c r="AH24" i="16"/>
  <c r="AG24" i="16"/>
  <c r="AF24" i="16"/>
  <c r="AE24" i="16"/>
  <c r="AD24" i="16"/>
  <c r="AC24" i="16"/>
  <c r="AB24" i="16"/>
  <c r="AA24" i="16"/>
  <c r="Z24" i="16"/>
  <c r="Y24" i="16"/>
  <c r="X24" i="16"/>
  <c r="W24" i="16"/>
  <c r="V24" i="16"/>
  <c r="U24" i="16"/>
  <c r="T24" i="16"/>
  <c r="S24" i="16"/>
  <c r="R24" i="16"/>
  <c r="Q24" i="16"/>
  <c r="P24" i="16"/>
  <c r="O24" i="16"/>
  <c r="N24" i="16"/>
  <c r="M24" i="16"/>
  <c r="L24" i="16"/>
  <c r="K24" i="16"/>
  <c r="J24" i="16"/>
  <c r="I24" i="16"/>
  <c r="H24" i="16"/>
  <c r="G24" i="16"/>
  <c r="F24" i="16"/>
  <c r="E24" i="16"/>
  <c r="D24" i="16"/>
  <c r="C24" i="16"/>
  <c r="B24" i="16"/>
  <c r="A24" i="16"/>
  <c r="AH23" i="16"/>
  <c r="AG23" i="16"/>
  <c r="AF23" i="16"/>
  <c r="AE23" i="16"/>
  <c r="AD23" i="16"/>
  <c r="AC23" i="16"/>
  <c r="AB23" i="16"/>
  <c r="AA23" i="16"/>
  <c r="Z23" i="16"/>
  <c r="Y23" i="16"/>
  <c r="X23" i="16"/>
  <c r="W23" i="16"/>
  <c r="V23" i="16"/>
  <c r="U23" i="16"/>
  <c r="T23" i="16"/>
  <c r="S23" i="16"/>
  <c r="R23" i="16"/>
  <c r="Q23" i="16"/>
  <c r="P23" i="16"/>
  <c r="O23" i="16"/>
  <c r="N23" i="16"/>
  <c r="M23" i="16"/>
  <c r="L23" i="16"/>
  <c r="K23" i="16"/>
  <c r="J23" i="16"/>
  <c r="I23" i="16"/>
  <c r="H23" i="16"/>
  <c r="G23" i="16"/>
  <c r="F23" i="16"/>
  <c r="E23" i="16"/>
  <c r="D23" i="16"/>
  <c r="C23" i="16"/>
  <c r="B23" i="16"/>
  <c r="A23" i="16"/>
  <c r="AH22" i="16"/>
  <c r="AG22" i="16"/>
  <c r="AF22" i="16"/>
  <c r="AE22" i="16"/>
  <c r="AD22" i="16"/>
  <c r="AC22" i="16"/>
  <c r="AB22" i="16"/>
  <c r="AA22" i="16"/>
  <c r="Z22" i="16"/>
  <c r="Y22" i="16"/>
  <c r="X22" i="16"/>
  <c r="W22" i="16"/>
  <c r="V22" i="16"/>
  <c r="U22" i="16"/>
  <c r="T22" i="16"/>
  <c r="S22" i="16"/>
  <c r="R22" i="16"/>
  <c r="Q22" i="16"/>
  <c r="P22" i="16"/>
  <c r="O22" i="16"/>
  <c r="N22" i="16"/>
  <c r="M22" i="16"/>
  <c r="L22" i="16"/>
  <c r="K22" i="16"/>
  <c r="J22" i="16"/>
  <c r="I22" i="16"/>
  <c r="H22" i="16"/>
  <c r="G22" i="16"/>
  <c r="F22" i="16"/>
  <c r="E22" i="16"/>
  <c r="D22" i="16"/>
  <c r="C22" i="16"/>
  <c r="B22" i="16"/>
  <c r="A22" i="16"/>
  <c r="AH21" i="16"/>
  <c r="AG21" i="16"/>
  <c r="AF21" i="16"/>
  <c r="AE21" i="16"/>
  <c r="AD21" i="16"/>
  <c r="AC21" i="16"/>
  <c r="AB21" i="16"/>
  <c r="AA21" i="16"/>
  <c r="Z21" i="16"/>
  <c r="Y21" i="16"/>
  <c r="X21" i="16"/>
  <c r="W21" i="16"/>
  <c r="V21" i="16"/>
  <c r="U21" i="16"/>
  <c r="T21" i="16"/>
  <c r="S21" i="16"/>
  <c r="R21" i="16"/>
  <c r="Q21" i="16"/>
  <c r="P21" i="16"/>
  <c r="O21" i="16"/>
  <c r="N21" i="16"/>
  <c r="M21" i="16"/>
  <c r="L21" i="16"/>
  <c r="K21" i="16"/>
  <c r="J21" i="16"/>
  <c r="I21" i="16"/>
  <c r="H21" i="16"/>
  <c r="G21" i="16"/>
  <c r="F21" i="16"/>
  <c r="E21" i="16"/>
  <c r="D21" i="16"/>
  <c r="C21" i="16"/>
  <c r="B21" i="16"/>
  <c r="A21" i="16"/>
  <c r="AH20" i="16"/>
  <c r="AG20" i="16"/>
  <c r="AF20" i="16"/>
  <c r="AE20" i="16"/>
  <c r="AD20" i="16"/>
  <c r="AC20" i="16"/>
  <c r="AB20" i="16"/>
  <c r="AA20" i="16"/>
  <c r="Z20" i="16"/>
  <c r="Y20" i="16"/>
  <c r="X20" i="16"/>
  <c r="W20" i="16"/>
  <c r="V20" i="16"/>
  <c r="U20" i="16"/>
  <c r="T20" i="16"/>
  <c r="S20" i="16"/>
  <c r="R20" i="16"/>
  <c r="Q20" i="16"/>
  <c r="P20" i="16"/>
  <c r="O20" i="16"/>
  <c r="N20" i="16"/>
  <c r="M20" i="16"/>
  <c r="L20" i="16"/>
  <c r="K20" i="16"/>
  <c r="J20" i="16"/>
  <c r="I20" i="16"/>
  <c r="H20" i="16"/>
  <c r="G20" i="16"/>
  <c r="F20" i="16"/>
  <c r="E20" i="16"/>
  <c r="D20" i="16"/>
  <c r="C20" i="16"/>
  <c r="B20" i="16"/>
  <c r="A20" i="16"/>
  <c r="AH19" i="16"/>
  <c r="AG19" i="16"/>
  <c r="AF19" i="16"/>
  <c r="AE19" i="16"/>
  <c r="AD19" i="16"/>
  <c r="AC19" i="16"/>
  <c r="AB19" i="16"/>
  <c r="AA19" i="16"/>
  <c r="Z19" i="16"/>
  <c r="Y19" i="16"/>
  <c r="X19" i="16"/>
  <c r="W19" i="16"/>
  <c r="V19" i="16"/>
  <c r="U19" i="16"/>
  <c r="T19" i="16"/>
  <c r="S19" i="16"/>
  <c r="R19" i="16"/>
  <c r="Q19" i="16"/>
  <c r="P19" i="16"/>
  <c r="O19" i="16"/>
  <c r="N19" i="16"/>
  <c r="M19" i="16"/>
  <c r="L19" i="16"/>
  <c r="K19" i="16"/>
  <c r="J19" i="16"/>
  <c r="I19" i="16"/>
  <c r="H19" i="16"/>
  <c r="G19" i="16"/>
  <c r="F19" i="16"/>
  <c r="E19" i="16"/>
  <c r="D19" i="16"/>
  <c r="C19" i="16"/>
  <c r="B19" i="16"/>
  <c r="A19" i="16"/>
  <c r="AH18" i="16"/>
  <c r="AG18" i="16"/>
  <c r="AF18" i="16"/>
  <c r="AE18" i="16"/>
  <c r="AD18" i="16"/>
  <c r="AC18" i="16"/>
  <c r="AB18" i="16"/>
  <c r="AA18" i="16"/>
  <c r="Z18" i="16"/>
  <c r="Y18" i="16"/>
  <c r="X18" i="16"/>
  <c r="W18" i="16"/>
  <c r="V18" i="16"/>
  <c r="U18" i="16"/>
  <c r="T18" i="16"/>
  <c r="S18" i="16"/>
  <c r="R18" i="16"/>
  <c r="Q18" i="16"/>
  <c r="P18" i="16"/>
  <c r="O18" i="16"/>
  <c r="N18" i="16"/>
  <c r="M18" i="16"/>
  <c r="L18" i="16"/>
  <c r="K18" i="16"/>
  <c r="J18" i="16"/>
  <c r="I18" i="16"/>
  <c r="H18" i="16"/>
  <c r="G18" i="16"/>
  <c r="F18" i="16"/>
  <c r="E18" i="16"/>
  <c r="D18" i="16"/>
  <c r="C18" i="16"/>
  <c r="B18" i="16"/>
  <c r="A18" i="16"/>
  <c r="AH17" i="16"/>
  <c r="AG17" i="16"/>
  <c r="AF17" i="16"/>
  <c r="AE17" i="16"/>
  <c r="AD17" i="16"/>
  <c r="AC17" i="16"/>
  <c r="AB17" i="16"/>
  <c r="AA17" i="16"/>
  <c r="Z17" i="16"/>
  <c r="Y17" i="16"/>
  <c r="X17" i="16"/>
  <c r="W17" i="16"/>
  <c r="V17" i="16"/>
  <c r="U17" i="16"/>
  <c r="T17" i="16"/>
  <c r="S17" i="16"/>
  <c r="R17" i="16"/>
  <c r="Q17" i="16"/>
  <c r="P17" i="16"/>
  <c r="O17" i="16"/>
  <c r="N17" i="16"/>
  <c r="M17" i="16"/>
  <c r="L17" i="16"/>
  <c r="K17" i="16"/>
  <c r="J17" i="16"/>
  <c r="I17" i="16"/>
  <c r="H17" i="16"/>
  <c r="G17" i="16"/>
  <c r="F17" i="16"/>
  <c r="E17" i="16"/>
  <c r="D17" i="16"/>
  <c r="C17" i="16"/>
  <c r="B17" i="16"/>
  <c r="A17" i="16"/>
  <c r="AH16" i="16"/>
  <c r="AG16" i="16"/>
  <c r="AF16" i="16"/>
  <c r="AE16" i="16"/>
  <c r="AD16" i="16"/>
  <c r="AC16" i="16"/>
  <c r="AB16" i="16"/>
  <c r="AA16" i="16"/>
  <c r="Z16" i="16"/>
  <c r="Y16" i="16"/>
  <c r="X16" i="16"/>
  <c r="W16" i="16"/>
  <c r="V16" i="16"/>
  <c r="U16" i="16"/>
  <c r="T16" i="16"/>
  <c r="S16" i="16"/>
  <c r="R16" i="16"/>
  <c r="Q16" i="16"/>
  <c r="P16" i="16"/>
  <c r="O16" i="16"/>
  <c r="N16" i="16"/>
  <c r="M16" i="16"/>
  <c r="L16" i="16"/>
  <c r="K16" i="16"/>
  <c r="J16" i="16"/>
  <c r="I16" i="16"/>
  <c r="H16" i="16"/>
  <c r="G16" i="16"/>
  <c r="F16" i="16"/>
  <c r="E16" i="16"/>
  <c r="D16" i="16"/>
  <c r="C16" i="16"/>
  <c r="B16" i="16"/>
  <c r="A16" i="16"/>
  <c r="AH15" i="16"/>
  <c r="AG15" i="16"/>
  <c r="AF15" i="16"/>
  <c r="AE15" i="16"/>
  <c r="AD15" i="16"/>
  <c r="AC15" i="16"/>
  <c r="AB15" i="16"/>
  <c r="AA15" i="16"/>
  <c r="Z15" i="16"/>
  <c r="Y15" i="16"/>
  <c r="X15" i="16"/>
  <c r="W15" i="16"/>
  <c r="V15" i="16"/>
  <c r="U15" i="16"/>
  <c r="T15" i="16"/>
  <c r="S15" i="16"/>
  <c r="R15" i="16"/>
  <c r="Q15" i="16"/>
  <c r="P15" i="16"/>
  <c r="O15" i="16"/>
  <c r="N15" i="16"/>
  <c r="M15" i="16"/>
  <c r="L15" i="16"/>
  <c r="K15" i="16"/>
  <c r="J15" i="16"/>
  <c r="I15" i="16"/>
  <c r="H15" i="16"/>
  <c r="G15" i="16"/>
  <c r="F15" i="16"/>
  <c r="E15" i="16"/>
  <c r="D15" i="16"/>
  <c r="C15" i="16"/>
  <c r="B15" i="16"/>
  <c r="A15" i="16"/>
  <c r="AH14" i="16"/>
  <c r="AG14" i="16"/>
  <c r="AF14" i="16"/>
  <c r="AE14" i="16"/>
  <c r="AD14" i="16"/>
  <c r="AC14" i="16"/>
  <c r="AB14" i="16"/>
  <c r="AA14" i="16"/>
  <c r="Z14" i="16"/>
  <c r="Y14" i="16"/>
  <c r="X14" i="16"/>
  <c r="W14" i="16"/>
  <c r="V14" i="16"/>
  <c r="U14" i="16"/>
  <c r="T14" i="16"/>
  <c r="S14" i="16"/>
  <c r="R14" i="16"/>
  <c r="Q14" i="16"/>
  <c r="P14" i="16"/>
  <c r="O14" i="16"/>
  <c r="N14" i="16"/>
  <c r="M14" i="16"/>
  <c r="L14" i="16"/>
  <c r="K14" i="16"/>
  <c r="J14" i="16"/>
  <c r="I14" i="16"/>
  <c r="H14" i="16"/>
  <c r="G14" i="16"/>
  <c r="F14" i="16"/>
  <c r="E14" i="16"/>
  <c r="D14" i="16"/>
  <c r="C14" i="16"/>
  <c r="B14" i="16"/>
  <c r="A14" i="16"/>
  <c r="AH13" i="16"/>
  <c r="AG13" i="16"/>
  <c r="AF13" i="16"/>
  <c r="AE13" i="16"/>
  <c r="AD13" i="16"/>
  <c r="AC13" i="16"/>
  <c r="AB13" i="16"/>
  <c r="AA13" i="16"/>
  <c r="Z13" i="16"/>
  <c r="Y13" i="16"/>
  <c r="X13" i="16"/>
  <c r="W13" i="16"/>
  <c r="V13" i="16"/>
  <c r="U13" i="16"/>
  <c r="T13" i="16"/>
  <c r="S13" i="16"/>
  <c r="R13" i="16"/>
  <c r="Q13" i="16"/>
  <c r="P13" i="16"/>
  <c r="O13" i="16"/>
  <c r="N13" i="16"/>
  <c r="M13" i="16"/>
  <c r="L13" i="16"/>
  <c r="K13" i="16"/>
  <c r="J13" i="16"/>
  <c r="I13" i="16"/>
  <c r="H13" i="16"/>
  <c r="G13" i="16"/>
  <c r="F13" i="16"/>
  <c r="E13" i="16"/>
  <c r="D13" i="16"/>
  <c r="C13" i="16"/>
  <c r="B13" i="16"/>
  <c r="A13" i="16"/>
  <c r="AH12" i="16"/>
  <c r="AG12" i="16"/>
  <c r="AF12" i="16"/>
  <c r="AE12" i="16"/>
  <c r="AD12" i="16"/>
  <c r="AC12" i="16"/>
  <c r="AB12" i="16"/>
  <c r="AA12" i="16"/>
  <c r="Z12" i="16"/>
  <c r="Y12" i="16"/>
  <c r="X12" i="16"/>
  <c r="W12" i="16"/>
  <c r="V12" i="16"/>
  <c r="U12" i="16"/>
  <c r="T12" i="16"/>
  <c r="S12" i="16"/>
  <c r="R12" i="16"/>
  <c r="Q12" i="16"/>
  <c r="P12" i="16"/>
  <c r="O12" i="16"/>
  <c r="N12" i="16"/>
  <c r="M12" i="16"/>
  <c r="L12" i="16"/>
  <c r="K12" i="16"/>
  <c r="J12" i="16"/>
  <c r="I12" i="16"/>
  <c r="H12" i="16"/>
  <c r="G12" i="16"/>
  <c r="F12" i="16"/>
  <c r="E12" i="16"/>
  <c r="D12" i="16"/>
  <c r="C12" i="16"/>
  <c r="B12" i="16"/>
  <c r="A12" i="16"/>
  <c r="AH11" i="16"/>
  <c r="AG11" i="16"/>
  <c r="AF11" i="16"/>
  <c r="AE11" i="16"/>
  <c r="AD11" i="16"/>
  <c r="AC11" i="16"/>
  <c r="AB11" i="16"/>
  <c r="AA11" i="16"/>
  <c r="Z11" i="16"/>
  <c r="Y11" i="16"/>
  <c r="X11" i="16"/>
  <c r="W11" i="16"/>
  <c r="V11" i="16"/>
  <c r="U11" i="16"/>
  <c r="T11" i="16"/>
  <c r="S11" i="16"/>
  <c r="R11" i="16"/>
  <c r="Q11" i="16"/>
  <c r="P11" i="16"/>
  <c r="O11" i="16"/>
  <c r="N11" i="16"/>
  <c r="M11" i="16"/>
  <c r="L11" i="16"/>
  <c r="K11" i="16"/>
  <c r="J11" i="16"/>
  <c r="I11" i="16"/>
  <c r="H11" i="16"/>
  <c r="G11" i="16"/>
  <c r="F11" i="16"/>
  <c r="E11" i="16"/>
  <c r="D11" i="16"/>
  <c r="C11" i="16"/>
  <c r="B11" i="16"/>
  <c r="A11" i="16"/>
  <c r="AH10" i="16"/>
  <c r="AG10" i="16"/>
  <c r="AF10" i="16"/>
  <c r="AE10" i="16"/>
  <c r="AD10" i="16"/>
  <c r="AC10" i="16"/>
  <c r="AB10" i="16"/>
  <c r="AA10" i="16"/>
  <c r="Z10" i="16"/>
  <c r="Y10" i="16"/>
  <c r="X10" i="16"/>
  <c r="W10" i="16"/>
  <c r="V10" i="16"/>
  <c r="U10" i="16"/>
  <c r="T10" i="16"/>
  <c r="S10" i="16"/>
  <c r="R10" i="16"/>
  <c r="Q10" i="16"/>
  <c r="P10" i="16"/>
  <c r="O10" i="16"/>
  <c r="N10" i="16"/>
  <c r="M10" i="16"/>
  <c r="L10" i="16"/>
  <c r="K10" i="16"/>
  <c r="J10" i="16"/>
  <c r="I10" i="16"/>
  <c r="H10" i="16"/>
  <c r="G10" i="16"/>
  <c r="F10" i="16"/>
  <c r="E10" i="16"/>
  <c r="D10" i="16"/>
  <c r="C10" i="16"/>
  <c r="B10" i="16"/>
  <c r="A10" i="16"/>
  <c r="AH9" i="16"/>
  <c r="AG9" i="16"/>
  <c r="AF9" i="16"/>
  <c r="AE9" i="16"/>
  <c r="AD9" i="16"/>
  <c r="AC9" i="16"/>
  <c r="AB9" i="16"/>
  <c r="AA9" i="16"/>
  <c r="Z9" i="16"/>
  <c r="Y9" i="16"/>
  <c r="X9" i="16"/>
  <c r="W9" i="16"/>
  <c r="V9" i="16"/>
  <c r="U9" i="16"/>
  <c r="T9" i="16"/>
  <c r="S9" i="16"/>
  <c r="R9" i="16"/>
  <c r="Q9" i="16"/>
  <c r="P9" i="16"/>
  <c r="O9" i="16"/>
  <c r="N9" i="16"/>
  <c r="M9" i="16"/>
  <c r="L9" i="16"/>
  <c r="K9" i="16"/>
  <c r="J9" i="16"/>
  <c r="I9" i="16"/>
  <c r="H9" i="16"/>
  <c r="G9" i="16"/>
  <c r="F9" i="16"/>
  <c r="E9" i="16"/>
  <c r="D9" i="16"/>
  <c r="C9" i="16"/>
  <c r="B9" i="16"/>
  <c r="A9" i="16"/>
  <c r="AH8" i="16"/>
  <c r="AG8" i="16"/>
  <c r="AF8" i="16"/>
  <c r="AE8" i="16"/>
  <c r="AD8" i="16"/>
  <c r="AC8" i="16"/>
  <c r="AB8" i="16"/>
  <c r="AA8" i="16"/>
  <c r="Z8" i="16"/>
  <c r="Y8" i="16"/>
  <c r="X8" i="16"/>
  <c r="W8" i="16"/>
  <c r="V8" i="16"/>
  <c r="U8" i="16"/>
  <c r="T8" i="16"/>
  <c r="S8" i="16"/>
  <c r="R8" i="16"/>
  <c r="Q8" i="16"/>
  <c r="P8" i="16"/>
  <c r="O8" i="16"/>
  <c r="N8" i="16"/>
  <c r="M8" i="16"/>
  <c r="L8" i="16"/>
  <c r="K8" i="16"/>
  <c r="J8" i="16"/>
  <c r="I8" i="16"/>
  <c r="H8" i="16"/>
  <c r="G8" i="16"/>
  <c r="F8" i="16"/>
  <c r="E8" i="16"/>
  <c r="D8" i="16"/>
  <c r="C8" i="16"/>
  <c r="B8" i="16"/>
  <c r="A8" i="16"/>
  <c r="AH7" i="16"/>
  <c r="AG7" i="16"/>
  <c r="AF7" i="16"/>
  <c r="AE7" i="16"/>
  <c r="AD7" i="16"/>
  <c r="AC7" i="16"/>
  <c r="AB7" i="16"/>
  <c r="AA7" i="16"/>
  <c r="Z7" i="16"/>
  <c r="Y7" i="16"/>
  <c r="X7" i="16"/>
  <c r="W7" i="16"/>
  <c r="V7" i="16"/>
  <c r="U7" i="16"/>
  <c r="T7" i="16"/>
  <c r="S7" i="16"/>
  <c r="R7" i="16"/>
  <c r="Q7" i="16"/>
  <c r="P7" i="16"/>
  <c r="O7" i="16"/>
  <c r="N7" i="16"/>
  <c r="M7" i="16"/>
  <c r="L7" i="16"/>
  <c r="K7" i="16"/>
  <c r="J7" i="16"/>
  <c r="I7" i="16"/>
  <c r="H7" i="16"/>
  <c r="G7" i="16"/>
  <c r="F7" i="16"/>
  <c r="E7" i="16"/>
  <c r="D7" i="16"/>
  <c r="C7" i="16"/>
  <c r="B7" i="16"/>
  <c r="A7" i="16"/>
  <c r="AH6" i="16"/>
  <c r="AG6" i="16"/>
  <c r="AF6" i="16"/>
  <c r="AE6" i="16"/>
  <c r="AD6" i="16"/>
  <c r="AC6" i="16"/>
  <c r="AB6" i="16"/>
  <c r="AA6" i="16"/>
  <c r="Z6" i="16"/>
  <c r="Y6" i="16"/>
  <c r="X6" i="16"/>
  <c r="W6" i="16"/>
  <c r="V6" i="16"/>
  <c r="U6" i="16"/>
  <c r="T6" i="16"/>
  <c r="S6" i="16"/>
  <c r="R6" i="16"/>
  <c r="Q6" i="16"/>
  <c r="P6" i="16"/>
  <c r="O6" i="16"/>
  <c r="N6" i="16"/>
  <c r="M6" i="16"/>
  <c r="L6" i="16"/>
  <c r="K6" i="16"/>
  <c r="J6" i="16"/>
  <c r="I6" i="16"/>
  <c r="H6" i="16"/>
  <c r="G6" i="16"/>
  <c r="F6" i="16"/>
  <c r="E6" i="16"/>
  <c r="D6" i="16"/>
  <c r="C6" i="16"/>
  <c r="B6" i="16"/>
  <c r="A6" i="16"/>
  <c r="AH5" i="16"/>
  <c r="AG5" i="16"/>
  <c r="AF5" i="16"/>
  <c r="AE5" i="16"/>
  <c r="AD5" i="16"/>
  <c r="AC5" i="16"/>
  <c r="AB5" i="16"/>
  <c r="AA5" i="16"/>
  <c r="Z5" i="16"/>
  <c r="Y5" i="16"/>
  <c r="X5" i="16"/>
  <c r="W5" i="16"/>
  <c r="V5" i="16"/>
  <c r="U5" i="16"/>
  <c r="T5" i="16"/>
  <c r="S5" i="16"/>
  <c r="R5" i="16"/>
  <c r="Q5" i="16"/>
  <c r="P5" i="16"/>
  <c r="O5" i="16"/>
  <c r="N5" i="16"/>
  <c r="M5" i="16"/>
  <c r="L5" i="16"/>
  <c r="K5" i="16"/>
  <c r="J5" i="16"/>
  <c r="I5" i="16"/>
  <c r="H5" i="16"/>
  <c r="G5" i="16"/>
  <c r="F5" i="16"/>
  <c r="E5" i="16"/>
  <c r="D5" i="16"/>
  <c r="C5" i="16"/>
  <c r="B5" i="16"/>
  <c r="A5" i="16"/>
  <c r="AH4" i="16"/>
  <c r="AG4" i="16"/>
  <c r="AF4" i="16"/>
  <c r="AE4" i="16"/>
  <c r="AD4" i="16"/>
  <c r="AC4" i="16"/>
  <c r="AB4" i="16"/>
  <c r="AA4" i="16"/>
  <c r="Z4" i="16"/>
  <c r="Y4" i="16"/>
  <c r="X4" i="16"/>
  <c r="W4" i="16"/>
  <c r="V4" i="16"/>
  <c r="U4" i="16"/>
  <c r="T4" i="16"/>
  <c r="S4" i="16"/>
  <c r="R4" i="16"/>
  <c r="Q4" i="16"/>
  <c r="P4" i="16"/>
  <c r="O4" i="16"/>
  <c r="N4" i="16"/>
  <c r="M4" i="16"/>
  <c r="L4" i="16"/>
  <c r="K4" i="16"/>
  <c r="J4" i="16"/>
  <c r="I4" i="16"/>
  <c r="H4" i="16"/>
  <c r="G4" i="16"/>
  <c r="F4" i="16"/>
  <c r="E4" i="16"/>
  <c r="D4" i="16"/>
  <c r="C4" i="16"/>
  <c r="B4" i="16"/>
  <c r="A4" i="16"/>
  <c r="AH3" i="16"/>
  <c r="AG3" i="16"/>
  <c r="AF3" i="16"/>
  <c r="AE3" i="16"/>
  <c r="AD3" i="16"/>
  <c r="AC3" i="16"/>
  <c r="AB3" i="16"/>
  <c r="AA3" i="16"/>
  <c r="Z3" i="16"/>
  <c r="Y3" i="16"/>
  <c r="X3" i="16"/>
  <c r="W3" i="16"/>
  <c r="V3" i="16"/>
  <c r="U3" i="16"/>
  <c r="T3" i="16"/>
  <c r="S3" i="16"/>
  <c r="R3" i="16"/>
  <c r="Q3" i="16"/>
  <c r="P3" i="16"/>
  <c r="O3" i="16"/>
  <c r="N3" i="16"/>
  <c r="M3" i="16"/>
  <c r="L3" i="16"/>
  <c r="K3" i="16"/>
  <c r="J3" i="16"/>
  <c r="I3" i="16"/>
  <c r="H3" i="16"/>
  <c r="G3" i="16"/>
  <c r="F3" i="16"/>
  <c r="E3" i="16"/>
  <c r="D3" i="16"/>
  <c r="C3" i="16"/>
  <c r="B3" i="16"/>
  <c r="A3" i="16"/>
  <c r="AH2" i="16"/>
  <c r="AG2" i="16"/>
  <c r="AF2" i="16"/>
  <c r="AE2" i="16"/>
  <c r="AD2" i="16"/>
  <c r="AC2" i="16"/>
  <c r="AB2" i="16"/>
  <c r="AA2" i="16"/>
  <c r="Z2" i="16"/>
  <c r="Y2" i="16"/>
  <c r="X2" i="16"/>
  <c r="W2" i="16"/>
  <c r="V2" i="16"/>
  <c r="U2" i="16"/>
  <c r="T2" i="16"/>
  <c r="S2" i="16"/>
  <c r="R2" i="16"/>
  <c r="Q2" i="16"/>
  <c r="P2" i="16"/>
  <c r="O2" i="16"/>
  <c r="N2" i="16"/>
  <c r="M2" i="16"/>
  <c r="L2" i="16"/>
  <c r="K2" i="16"/>
  <c r="J2" i="16"/>
  <c r="I2" i="16"/>
  <c r="H2" i="16"/>
  <c r="G2" i="16"/>
  <c r="F2" i="16"/>
  <c r="E2" i="16"/>
  <c r="D2" i="16"/>
  <c r="C2" i="16"/>
  <c r="B2" i="16"/>
  <c r="A2" i="16"/>
  <c r="AS31" i="14"/>
  <c r="AR31" i="14"/>
  <c r="AQ31" i="14"/>
  <c r="AP31" i="14"/>
  <c r="AO31" i="14"/>
  <c r="AN31" i="14"/>
  <c r="AM31" i="14"/>
  <c r="AL31" i="14"/>
  <c r="AK31" i="14"/>
  <c r="AJ31" i="14"/>
  <c r="AI31" i="14"/>
  <c r="AH31" i="14"/>
  <c r="AG31" i="14"/>
  <c r="AF31" i="14"/>
  <c r="AE31" i="14"/>
  <c r="AD31" i="14"/>
  <c r="AC31" i="14"/>
  <c r="AB31" i="14"/>
  <c r="AA31" i="14"/>
  <c r="Z31" i="14"/>
  <c r="Y31" i="14"/>
  <c r="X31" i="14"/>
  <c r="W31" i="14"/>
  <c r="V31" i="14"/>
  <c r="U31" i="14"/>
  <c r="T31" i="14"/>
  <c r="S31" i="14"/>
  <c r="R31" i="14"/>
  <c r="Q31" i="14"/>
  <c r="P31" i="14"/>
  <c r="O31" i="14"/>
  <c r="N31" i="14"/>
  <c r="M31" i="14"/>
  <c r="L31" i="14"/>
  <c r="K31" i="14"/>
  <c r="J31" i="14"/>
  <c r="I31" i="14"/>
  <c r="H31" i="14"/>
  <c r="G31" i="14"/>
  <c r="F31" i="14"/>
  <c r="E31" i="14"/>
  <c r="D31" i="14"/>
  <c r="C31" i="14"/>
  <c r="B31" i="14"/>
  <c r="A31" i="14"/>
  <c r="AS30" i="14"/>
  <c r="AR30" i="14"/>
  <c r="AQ30" i="14"/>
  <c r="AP30" i="14"/>
  <c r="AO30" i="14"/>
  <c r="AN30" i="14"/>
  <c r="AM30" i="14"/>
  <c r="AL30" i="14"/>
  <c r="AK30" i="14"/>
  <c r="AJ30" i="14"/>
  <c r="AI30" i="14"/>
  <c r="AH30" i="14"/>
  <c r="AG30" i="14"/>
  <c r="AF30" i="14"/>
  <c r="AE30" i="14"/>
  <c r="AD30" i="14"/>
  <c r="AC30" i="14"/>
  <c r="AB30" i="14"/>
  <c r="AA30" i="14"/>
  <c r="Z30" i="14"/>
  <c r="Y30" i="14"/>
  <c r="X30" i="14"/>
  <c r="W30" i="14"/>
  <c r="V30" i="14"/>
  <c r="U30" i="14"/>
  <c r="T30" i="14"/>
  <c r="S30" i="14"/>
  <c r="R30" i="14"/>
  <c r="Q30" i="14"/>
  <c r="P30" i="14"/>
  <c r="O30" i="14"/>
  <c r="N30" i="14"/>
  <c r="M30" i="14"/>
  <c r="L30" i="14"/>
  <c r="K30" i="14"/>
  <c r="J30" i="14"/>
  <c r="I30" i="14"/>
  <c r="H30" i="14"/>
  <c r="G30" i="14"/>
  <c r="F30" i="14"/>
  <c r="E30" i="14"/>
  <c r="D30" i="14"/>
  <c r="C30" i="14"/>
  <c r="B30" i="14"/>
  <c r="A30" i="14"/>
  <c r="AS29" i="14"/>
  <c r="AR29" i="14"/>
  <c r="AQ29" i="14"/>
  <c r="AP29" i="14"/>
  <c r="AO29" i="14"/>
  <c r="AN29" i="14"/>
  <c r="AM29" i="14"/>
  <c r="AL29" i="14"/>
  <c r="AK29" i="14"/>
  <c r="AJ29" i="14"/>
  <c r="AI29" i="14"/>
  <c r="AH29" i="14"/>
  <c r="AG29" i="14"/>
  <c r="AF29" i="14"/>
  <c r="AE29" i="14"/>
  <c r="AD29" i="14"/>
  <c r="AC29" i="14"/>
  <c r="AB29" i="14"/>
  <c r="AA29" i="14"/>
  <c r="Z29" i="14"/>
  <c r="Y29" i="14"/>
  <c r="X29" i="14"/>
  <c r="W29" i="14"/>
  <c r="V29" i="14"/>
  <c r="U29" i="14"/>
  <c r="T29" i="14"/>
  <c r="S29" i="14"/>
  <c r="R29" i="14"/>
  <c r="Q29" i="14"/>
  <c r="P29" i="14"/>
  <c r="O29" i="14"/>
  <c r="N29" i="14"/>
  <c r="M29" i="14"/>
  <c r="L29" i="14"/>
  <c r="K29" i="14"/>
  <c r="J29" i="14"/>
  <c r="I29" i="14"/>
  <c r="H29" i="14"/>
  <c r="G29" i="14"/>
  <c r="F29" i="14"/>
  <c r="E29" i="14"/>
  <c r="D29" i="14"/>
  <c r="C29" i="14"/>
  <c r="B29" i="14"/>
  <c r="A29" i="14"/>
  <c r="AS28" i="14"/>
  <c r="AR28" i="14"/>
  <c r="AQ28" i="14"/>
  <c r="AP28" i="14"/>
  <c r="AO28" i="14"/>
  <c r="AN28" i="14"/>
  <c r="AM28" i="14"/>
  <c r="AL28" i="14"/>
  <c r="AK28" i="14"/>
  <c r="AJ28" i="14"/>
  <c r="AI28" i="14"/>
  <c r="AH28" i="14"/>
  <c r="AG28" i="14"/>
  <c r="AF28" i="14"/>
  <c r="AE28" i="14"/>
  <c r="AD28" i="14"/>
  <c r="AC28" i="14"/>
  <c r="AB28" i="14"/>
  <c r="AA28" i="14"/>
  <c r="Z28" i="14"/>
  <c r="Y28" i="14"/>
  <c r="X28" i="14"/>
  <c r="W28" i="14"/>
  <c r="V28" i="14"/>
  <c r="U28" i="14"/>
  <c r="T28" i="14"/>
  <c r="S28" i="14"/>
  <c r="R28" i="14"/>
  <c r="Q28" i="14"/>
  <c r="P28" i="14"/>
  <c r="O28" i="14"/>
  <c r="N28" i="14"/>
  <c r="M28" i="14"/>
  <c r="L28" i="14"/>
  <c r="K28" i="14"/>
  <c r="J28" i="14"/>
  <c r="I28" i="14"/>
  <c r="H28" i="14"/>
  <c r="G28" i="14"/>
  <c r="F28" i="14"/>
  <c r="E28" i="14"/>
  <c r="D28" i="14"/>
  <c r="C28" i="14"/>
  <c r="B28" i="14"/>
  <c r="A28" i="14"/>
  <c r="AS27" i="14"/>
  <c r="AR27" i="14"/>
  <c r="AQ27" i="14"/>
  <c r="AP27" i="14"/>
  <c r="AO27" i="14"/>
  <c r="AN27" i="14"/>
  <c r="AM27" i="14"/>
  <c r="AL27" i="14"/>
  <c r="AK27" i="14"/>
  <c r="AJ27" i="14"/>
  <c r="AI27" i="14"/>
  <c r="AH27" i="14"/>
  <c r="AG27" i="14"/>
  <c r="AF27" i="14"/>
  <c r="AE27" i="14"/>
  <c r="AD27" i="14"/>
  <c r="AC27" i="14"/>
  <c r="AB27" i="14"/>
  <c r="AA27" i="14"/>
  <c r="Z27" i="14"/>
  <c r="Y27" i="14"/>
  <c r="X27" i="14"/>
  <c r="W27" i="14"/>
  <c r="V27" i="14"/>
  <c r="U27" i="14"/>
  <c r="T27" i="14"/>
  <c r="S27" i="14"/>
  <c r="R27" i="14"/>
  <c r="Q27" i="14"/>
  <c r="P27" i="14"/>
  <c r="O27" i="14"/>
  <c r="N27" i="14"/>
  <c r="M27" i="14"/>
  <c r="L27" i="14"/>
  <c r="K27" i="14"/>
  <c r="J27" i="14"/>
  <c r="I27" i="14"/>
  <c r="H27" i="14"/>
  <c r="G27" i="14"/>
  <c r="F27" i="14"/>
  <c r="E27" i="14"/>
  <c r="D27" i="14"/>
  <c r="C27" i="14"/>
  <c r="B27" i="14"/>
  <c r="A27" i="14"/>
  <c r="AS26" i="14"/>
  <c r="AR26" i="14"/>
  <c r="AQ26" i="14"/>
  <c r="AP26" i="14"/>
  <c r="AO26" i="14"/>
  <c r="AN26" i="14"/>
  <c r="AM26" i="14"/>
  <c r="AL26" i="14"/>
  <c r="AK26" i="14"/>
  <c r="AJ26" i="14"/>
  <c r="AI26" i="14"/>
  <c r="AH26" i="14"/>
  <c r="AG26" i="14"/>
  <c r="AF26" i="14"/>
  <c r="AE26" i="14"/>
  <c r="AD26" i="14"/>
  <c r="AC26" i="14"/>
  <c r="AB26" i="14"/>
  <c r="AA26" i="14"/>
  <c r="Z26" i="14"/>
  <c r="Y26" i="14"/>
  <c r="X26" i="14"/>
  <c r="W26" i="14"/>
  <c r="V26" i="14"/>
  <c r="U26" i="14"/>
  <c r="T26" i="14"/>
  <c r="S26" i="14"/>
  <c r="R26" i="14"/>
  <c r="Q26" i="14"/>
  <c r="P26" i="14"/>
  <c r="O26" i="14"/>
  <c r="N26" i="14"/>
  <c r="M26" i="14"/>
  <c r="L26" i="14"/>
  <c r="K26" i="14"/>
  <c r="J26" i="14"/>
  <c r="I26" i="14"/>
  <c r="H26" i="14"/>
  <c r="G26" i="14"/>
  <c r="F26" i="14"/>
  <c r="E26" i="14"/>
  <c r="D26" i="14"/>
  <c r="C26" i="14"/>
  <c r="B26" i="14"/>
  <c r="A26" i="14"/>
  <c r="AS25" i="14"/>
  <c r="AR25" i="14"/>
  <c r="AQ25" i="14"/>
  <c r="AP25" i="14"/>
  <c r="AO25" i="14"/>
  <c r="AN25" i="14"/>
  <c r="AM25" i="14"/>
  <c r="AL25" i="14"/>
  <c r="AK25" i="14"/>
  <c r="AJ25" i="14"/>
  <c r="AI25" i="14"/>
  <c r="AH25" i="14"/>
  <c r="AG25" i="14"/>
  <c r="AF25" i="14"/>
  <c r="AE25" i="14"/>
  <c r="AD25" i="14"/>
  <c r="AC25" i="14"/>
  <c r="AB25" i="14"/>
  <c r="AA25" i="14"/>
  <c r="Z25" i="14"/>
  <c r="Y25" i="14"/>
  <c r="X25" i="14"/>
  <c r="W25" i="14"/>
  <c r="V25" i="14"/>
  <c r="U25" i="14"/>
  <c r="T25" i="14"/>
  <c r="S25" i="14"/>
  <c r="R25" i="14"/>
  <c r="Q25" i="14"/>
  <c r="P25" i="14"/>
  <c r="O25" i="14"/>
  <c r="N25" i="14"/>
  <c r="M25" i="14"/>
  <c r="L25" i="14"/>
  <c r="K25" i="14"/>
  <c r="J25" i="14"/>
  <c r="I25" i="14"/>
  <c r="H25" i="14"/>
  <c r="G25" i="14"/>
  <c r="F25" i="14"/>
  <c r="E25" i="14"/>
  <c r="D25" i="14"/>
  <c r="C25" i="14"/>
  <c r="B25" i="14"/>
  <c r="A25" i="14"/>
  <c r="AS24" i="14"/>
  <c r="AR24" i="14"/>
  <c r="AQ24" i="14"/>
  <c r="AP24" i="14"/>
  <c r="AO24" i="14"/>
  <c r="AN24" i="14"/>
  <c r="AM24" i="14"/>
  <c r="AL24" i="14"/>
  <c r="AK24" i="14"/>
  <c r="AJ24" i="14"/>
  <c r="AI24" i="14"/>
  <c r="AH24" i="14"/>
  <c r="AG24" i="14"/>
  <c r="AF24" i="14"/>
  <c r="AE24" i="14"/>
  <c r="AD24" i="14"/>
  <c r="AC24" i="14"/>
  <c r="AB24" i="14"/>
  <c r="AA24" i="14"/>
  <c r="Z24" i="14"/>
  <c r="Y24" i="14"/>
  <c r="X24" i="14"/>
  <c r="W24" i="14"/>
  <c r="V24" i="14"/>
  <c r="U24" i="14"/>
  <c r="T24" i="14"/>
  <c r="S24" i="14"/>
  <c r="R24" i="14"/>
  <c r="Q24" i="14"/>
  <c r="P24" i="14"/>
  <c r="O24" i="14"/>
  <c r="N24" i="14"/>
  <c r="M24" i="14"/>
  <c r="L24" i="14"/>
  <c r="K24" i="14"/>
  <c r="J24" i="14"/>
  <c r="I24" i="14"/>
  <c r="H24" i="14"/>
  <c r="G24" i="14"/>
  <c r="F24" i="14"/>
  <c r="E24" i="14"/>
  <c r="D24" i="14"/>
  <c r="C24" i="14"/>
  <c r="B24" i="14"/>
  <c r="A24" i="14"/>
  <c r="AS23" i="14"/>
  <c r="AR23" i="14"/>
  <c r="AQ23" i="14"/>
  <c r="AP23" i="14"/>
  <c r="AO23" i="14"/>
  <c r="AN23" i="14"/>
  <c r="AM23" i="14"/>
  <c r="AL23" i="14"/>
  <c r="AK23" i="14"/>
  <c r="AJ23" i="14"/>
  <c r="AI23" i="14"/>
  <c r="AH23" i="14"/>
  <c r="AG23" i="14"/>
  <c r="AF23" i="14"/>
  <c r="AE23" i="14"/>
  <c r="AD23" i="14"/>
  <c r="AC23" i="14"/>
  <c r="AB23" i="14"/>
  <c r="AA23" i="14"/>
  <c r="Z23" i="14"/>
  <c r="Y23" i="14"/>
  <c r="X23" i="14"/>
  <c r="W23" i="14"/>
  <c r="V23" i="14"/>
  <c r="U23" i="14"/>
  <c r="T23" i="14"/>
  <c r="S23" i="14"/>
  <c r="R23" i="14"/>
  <c r="Q23" i="14"/>
  <c r="P23" i="14"/>
  <c r="O23" i="14"/>
  <c r="N23" i="14"/>
  <c r="M23" i="14"/>
  <c r="L23" i="14"/>
  <c r="K23" i="14"/>
  <c r="J23" i="14"/>
  <c r="I23" i="14"/>
  <c r="H23" i="14"/>
  <c r="G23" i="14"/>
  <c r="F23" i="14"/>
  <c r="E23" i="14"/>
  <c r="D23" i="14"/>
  <c r="C23" i="14"/>
  <c r="B23" i="14"/>
  <c r="A23" i="14"/>
  <c r="AS22" i="14"/>
  <c r="AR22" i="14"/>
  <c r="AQ22" i="14"/>
  <c r="AP22" i="14"/>
  <c r="AO22" i="14"/>
  <c r="AN22" i="14"/>
  <c r="AM22" i="14"/>
  <c r="AL22" i="14"/>
  <c r="AK22" i="14"/>
  <c r="AJ22" i="14"/>
  <c r="AI22" i="14"/>
  <c r="AH22" i="14"/>
  <c r="AG22" i="14"/>
  <c r="AF22" i="14"/>
  <c r="AE22" i="14"/>
  <c r="AD22" i="14"/>
  <c r="AC22" i="14"/>
  <c r="AB22" i="14"/>
  <c r="AA22" i="14"/>
  <c r="Z22" i="14"/>
  <c r="Y22" i="14"/>
  <c r="X22" i="14"/>
  <c r="W22" i="14"/>
  <c r="V22" i="14"/>
  <c r="U22" i="14"/>
  <c r="T22" i="14"/>
  <c r="S22" i="14"/>
  <c r="R22" i="14"/>
  <c r="Q22" i="14"/>
  <c r="P22" i="14"/>
  <c r="O22" i="14"/>
  <c r="N22" i="14"/>
  <c r="M22" i="14"/>
  <c r="L22" i="14"/>
  <c r="K22" i="14"/>
  <c r="J22" i="14"/>
  <c r="I22" i="14"/>
  <c r="H22" i="14"/>
  <c r="G22" i="14"/>
  <c r="F22" i="14"/>
  <c r="E22" i="14"/>
  <c r="D22" i="14"/>
  <c r="C22" i="14"/>
  <c r="B22" i="14"/>
  <c r="A22" i="14"/>
  <c r="AS21" i="14"/>
  <c r="AR21" i="14"/>
  <c r="AQ21" i="14"/>
  <c r="AP21" i="14"/>
  <c r="AO21" i="14"/>
  <c r="AN21" i="14"/>
  <c r="AM21" i="14"/>
  <c r="AL21" i="14"/>
  <c r="AK21" i="14"/>
  <c r="AJ21" i="14"/>
  <c r="AI21" i="14"/>
  <c r="AH21" i="14"/>
  <c r="AG21" i="14"/>
  <c r="AF21" i="14"/>
  <c r="AE21" i="14"/>
  <c r="AD21" i="14"/>
  <c r="AC21" i="14"/>
  <c r="AB21" i="14"/>
  <c r="AA21" i="14"/>
  <c r="Z21" i="14"/>
  <c r="Y21" i="14"/>
  <c r="X21" i="14"/>
  <c r="W21" i="14"/>
  <c r="V21" i="14"/>
  <c r="U21" i="14"/>
  <c r="T21" i="14"/>
  <c r="S21" i="14"/>
  <c r="R21" i="14"/>
  <c r="Q21" i="14"/>
  <c r="P21" i="14"/>
  <c r="O21" i="14"/>
  <c r="N21" i="14"/>
  <c r="M21" i="14"/>
  <c r="L21" i="14"/>
  <c r="K21" i="14"/>
  <c r="J21" i="14"/>
  <c r="I21" i="14"/>
  <c r="H21" i="14"/>
  <c r="G21" i="14"/>
  <c r="F21" i="14"/>
  <c r="E21" i="14"/>
  <c r="D21" i="14"/>
  <c r="C21" i="14"/>
  <c r="B21" i="14"/>
  <c r="A21" i="14"/>
  <c r="AS20" i="14"/>
  <c r="AR20" i="14"/>
  <c r="AQ20" i="14"/>
  <c r="AP20" i="14"/>
  <c r="AO20" i="14"/>
  <c r="AN20" i="14"/>
  <c r="AM20" i="14"/>
  <c r="AL20" i="14"/>
  <c r="AK20" i="14"/>
  <c r="AJ20" i="14"/>
  <c r="AI20" i="14"/>
  <c r="AH20" i="14"/>
  <c r="AG20" i="14"/>
  <c r="AF20" i="14"/>
  <c r="AE20" i="14"/>
  <c r="AD20" i="14"/>
  <c r="AC20" i="14"/>
  <c r="AB20" i="14"/>
  <c r="AA20" i="14"/>
  <c r="Z20" i="14"/>
  <c r="Y20" i="14"/>
  <c r="X20" i="14"/>
  <c r="W20" i="14"/>
  <c r="V20" i="14"/>
  <c r="U20" i="14"/>
  <c r="T20" i="14"/>
  <c r="S20" i="14"/>
  <c r="R20" i="14"/>
  <c r="Q20" i="14"/>
  <c r="P20" i="14"/>
  <c r="O20" i="14"/>
  <c r="N20" i="14"/>
  <c r="M20" i="14"/>
  <c r="L20" i="14"/>
  <c r="K20" i="14"/>
  <c r="J20" i="14"/>
  <c r="I20" i="14"/>
  <c r="H20" i="14"/>
  <c r="G20" i="14"/>
  <c r="F20" i="14"/>
  <c r="E20" i="14"/>
  <c r="D20" i="14"/>
  <c r="C20" i="14"/>
  <c r="B20" i="14"/>
  <c r="A20" i="14"/>
  <c r="AS19" i="14"/>
  <c r="AR19" i="14"/>
  <c r="AQ19" i="14"/>
  <c r="AP19" i="14"/>
  <c r="AO19" i="14"/>
  <c r="AN19" i="14"/>
  <c r="AM19" i="14"/>
  <c r="AL19" i="14"/>
  <c r="AK19" i="14"/>
  <c r="AJ19" i="14"/>
  <c r="AI19" i="14"/>
  <c r="AH19" i="14"/>
  <c r="AG19" i="14"/>
  <c r="AF19" i="14"/>
  <c r="AE19" i="14"/>
  <c r="AD19" i="14"/>
  <c r="AC19" i="14"/>
  <c r="AB19" i="14"/>
  <c r="AA19" i="14"/>
  <c r="Z19" i="14"/>
  <c r="Y19" i="14"/>
  <c r="X19" i="14"/>
  <c r="W19" i="14"/>
  <c r="V19" i="14"/>
  <c r="U19" i="14"/>
  <c r="T19" i="14"/>
  <c r="S19" i="14"/>
  <c r="R19" i="14"/>
  <c r="Q19" i="14"/>
  <c r="P19" i="14"/>
  <c r="O19" i="14"/>
  <c r="N19" i="14"/>
  <c r="M19" i="14"/>
  <c r="L19" i="14"/>
  <c r="K19" i="14"/>
  <c r="J19" i="14"/>
  <c r="I19" i="14"/>
  <c r="H19" i="14"/>
  <c r="G19" i="14"/>
  <c r="F19" i="14"/>
  <c r="E19" i="14"/>
  <c r="D19" i="14"/>
  <c r="C19" i="14"/>
  <c r="B19" i="14"/>
  <c r="A19" i="14"/>
  <c r="AS18" i="14"/>
  <c r="AR18" i="14"/>
  <c r="AQ18" i="14"/>
  <c r="AP18" i="14"/>
  <c r="AO18" i="14"/>
  <c r="AN18" i="14"/>
  <c r="AM18" i="14"/>
  <c r="AL18" i="14"/>
  <c r="AK18" i="14"/>
  <c r="AJ18" i="14"/>
  <c r="AI18" i="14"/>
  <c r="AH18" i="14"/>
  <c r="AG18" i="14"/>
  <c r="AF18" i="14"/>
  <c r="AE18" i="14"/>
  <c r="AD18" i="14"/>
  <c r="AC18" i="14"/>
  <c r="AB18" i="14"/>
  <c r="AA18" i="14"/>
  <c r="Z18" i="14"/>
  <c r="Y18" i="14"/>
  <c r="X18" i="14"/>
  <c r="W18" i="14"/>
  <c r="V18" i="14"/>
  <c r="U18" i="14"/>
  <c r="T18" i="14"/>
  <c r="S18" i="14"/>
  <c r="R18" i="14"/>
  <c r="Q18" i="14"/>
  <c r="P18" i="14"/>
  <c r="O18" i="14"/>
  <c r="N18" i="14"/>
  <c r="M18" i="14"/>
  <c r="L18" i="14"/>
  <c r="K18" i="14"/>
  <c r="J18" i="14"/>
  <c r="I18" i="14"/>
  <c r="H18" i="14"/>
  <c r="G18" i="14"/>
  <c r="F18" i="14"/>
  <c r="E18" i="14"/>
  <c r="D18" i="14"/>
  <c r="C18" i="14"/>
  <c r="B18" i="14"/>
  <c r="A18" i="14"/>
  <c r="AS17" i="14"/>
  <c r="AR17" i="14"/>
  <c r="AQ17" i="14"/>
  <c r="AP17" i="14"/>
  <c r="AO17" i="14"/>
  <c r="AN17" i="14"/>
  <c r="AM17" i="14"/>
  <c r="AL17" i="14"/>
  <c r="AK17" i="14"/>
  <c r="AJ17" i="14"/>
  <c r="AI17" i="14"/>
  <c r="AH17" i="14"/>
  <c r="AG17" i="14"/>
  <c r="AF17" i="14"/>
  <c r="AE17" i="14"/>
  <c r="AD17" i="14"/>
  <c r="AC17" i="14"/>
  <c r="AB17" i="14"/>
  <c r="AA17" i="14"/>
  <c r="Z17" i="14"/>
  <c r="Y17" i="14"/>
  <c r="X17" i="14"/>
  <c r="W17" i="14"/>
  <c r="V17" i="14"/>
  <c r="U17" i="14"/>
  <c r="T17" i="14"/>
  <c r="S17" i="14"/>
  <c r="R17" i="14"/>
  <c r="Q17" i="14"/>
  <c r="P17" i="14"/>
  <c r="O17" i="14"/>
  <c r="N17" i="14"/>
  <c r="M17" i="14"/>
  <c r="L17" i="14"/>
  <c r="K17" i="14"/>
  <c r="J17" i="14"/>
  <c r="I17" i="14"/>
  <c r="H17" i="14"/>
  <c r="G17" i="14"/>
  <c r="F17" i="14"/>
  <c r="E17" i="14"/>
  <c r="D17" i="14"/>
  <c r="C17" i="14"/>
  <c r="B17" i="14"/>
  <c r="A17" i="14"/>
  <c r="AS16" i="14"/>
  <c r="AR16" i="14"/>
  <c r="AQ16" i="14"/>
  <c r="AP16" i="14"/>
  <c r="AO16" i="14"/>
  <c r="AN16" i="14"/>
  <c r="AM16" i="14"/>
  <c r="AL16" i="14"/>
  <c r="AK16" i="14"/>
  <c r="AJ16" i="14"/>
  <c r="AI16" i="14"/>
  <c r="AH16" i="14"/>
  <c r="AG16" i="14"/>
  <c r="AF16" i="14"/>
  <c r="AE16" i="14"/>
  <c r="AD16" i="14"/>
  <c r="AC16" i="14"/>
  <c r="AB16" i="14"/>
  <c r="AA16" i="14"/>
  <c r="Z16" i="14"/>
  <c r="Y16" i="14"/>
  <c r="X16" i="14"/>
  <c r="W16" i="14"/>
  <c r="V16" i="14"/>
  <c r="U16" i="14"/>
  <c r="T16" i="14"/>
  <c r="S16" i="14"/>
  <c r="R16" i="14"/>
  <c r="Q16" i="14"/>
  <c r="P16" i="14"/>
  <c r="O16" i="14"/>
  <c r="N16" i="14"/>
  <c r="M16" i="14"/>
  <c r="L16" i="14"/>
  <c r="K16" i="14"/>
  <c r="J16" i="14"/>
  <c r="I16" i="14"/>
  <c r="H16" i="14"/>
  <c r="G16" i="14"/>
  <c r="F16" i="14"/>
  <c r="E16" i="14"/>
  <c r="D16" i="14"/>
  <c r="C16" i="14"/>
  <c r="B16" i="14"/>
  <c r="A16" i="14"/>
  <c r="AS15" i="14"/>
  <c r="AR15" i="14"/>
  <c r="AQ15" i="14"/>
  <c r="AP15" i="14"/>
  <c r="AO15" i="14"/>
  <c r="AN15" i="14"/>
  <c r="AM15" i="14"/>
  <c r="AL15" i="14"/>
  <c r="AK15" i="14"/>
  <c r="AJ15" i="14"/>
  <c r="AI15" i="14"/>
  <c r="AH15" i="14"/>
  <c r="AG15" i="14"/>
  <c r="AF15" i="14"/>
  <c r="AE15" i="14"/>
  <c r="AD15" i="14"/>
  <c r="AC15" i="14"/>
  <c r="AB15" i="14"/>
  <c r="AA15" i="14"/>
  <c r="Z15" i="14"/>
  <c r="Y15" i="14"/>
  <c r="X15" i="14"/>
  <c r="W15" i="14"/>
  <c r="V15" i="14"/>
  <c r="U15" i="14"/>
  <c r="T15" i="14"/>
  <c r="S15" i="14"/>
  <c r="R15" i="14"/>
  <c r="Q15" i="14"/>
  <c r="P15" i="14"/>
  <c r="O15" i="14"/>
  <c r="N15" i="14"/>
  <c r="M15" i="14"/>
  <c r="L15" i="14"/>
  <c r="K15" i="14"/>
  <c r="J15" i="14"/>
  <c r="I15" i="14"/>
  <c r="H15" i="14"/>
  <c r="G15" i="14"/>
  <c r="F15" i="14"/>
  <c r="E15" i="14"/>
  <c r="D15" i="14"/>
  <c r="C15" i="14"/>
  <c r="B15" i="14"/>
  <c r="A15" i="14"/>
  <c r="AS14" i="14"/>
  <c r="AR14" i="14"/>
  <c r="AQ14" i="14"/>
  <c r="AP14" i="14"/>
  <c r="AO14" i="14"/>
  <c r="AN14" i="14"/>
  <c r="AM14" i="14"/>
  <c r="AL14" i="14"/>
  <c r="AK14" i="14"/>
  <c r="AJ14" i="14"/>
  <c r="AI14" i="14"/>
  <c r="AH14" i="14"/>
  <c r="AG14" i="14"/>
  <c r="AF14" i="14"/>
  <c r="AE14" i="14"/>
  <c r="AD14" i="14"/>
  <c r="AC14" i="14"/>
  <c r="AB14" i="14"/>
  <c r="AA14" i="14"/>
  <c r="Z14" i="14"/>
  <c r="Y14" i="14"/>
  <c r="X14" i="14"/>
  <c r="W14" i="14"/>
  <c r="V14" i="14"/>
  <c r="U14" i="14"/>
  <c r="T14" i="14"/>
  <c r="S14" i="14"/>
  <c r="R14" i="14"/>
  <c r="Q14" i="14"/>
  <c r="P14" i="14"/>
  <c r="O14" i="14"/>
  <c r="N14" i="14"/>
  <c r="M14" i="14"/>
  <c r="L14" i="14"/>
  <c r="K14" i="14"/>
  <c r="J14" i="14"/>
  <c r="I14" i="14"/>
  <c r="H14" i="14"/>
  <c r="G14" i="14"/>
  <c r="F14" i="14"/>
  <c r="E14" i="14"/>
  <c r="D14" i="14"/>
  <c r="C14" i="14"/>
  <c r="B14" i="14"/>
  <c r="A14" i="14"/>
  <c r="AS13" i="14"/>
  <c r="AR13" i="14"/>
  <c r="AQ13" i="14"/>
  <c r="AP13" i="14"/>
  <c r="AO13" i="14"/>
  <c r="AN13" i="14"/>
  <c r="AM13" i="14"/>
  <c r="AL13" i="14"/>
  <c r="AK13" i="14"/>
  <c r="AJ13" i="14"/>
  <c r="AI13" i="14"/>
  <c r="AH13" i="14"/>
  <c r="AG13" i="14"/>
  <c r="AF13" i="14"/>
  <c r="AE13" i="14"/>
  <c r="AD13" i="14"/>
  <c r="AC13" i="14"/>
  <c r="AB13" i="14"/>
  <c r="AA13" i="14"/>
  <c r="Z13" i="14"/>
  <c r="Y13" i="14"/>
  <c r="X13" i="14"/>
  <c r="W13" i="14"/>
  <c r="V13" i="14"/>
  <c r="U13" i="14"/>
  <c r="T13" i="14"/>
  <c r="S13" i="14"/>
  <c r="R13" i="14"/>
  <c r="Q13" i="14"/>
  <c r="P13" i="14"/>
  <c r="O13" i="14"/>
  <c r="N13" i="14"/>
  <c r="M13" i="14"/>
  <c r="L13" i="14"/>
  <c r="K13" i="14"/>
  <c r="J13" i="14"/>
  <c r="I13" i="14"/>
  <c r="H13" i="14"/>
  <c r="G13" i="14"/>
  <c r="F13" i="14"/>
  <c r="E13" i="14"/>
  <c r="D13" i="14"/>
  <c r="C13" i="14"/>
  <c r="B13" i="14"/>
  <c r="A13" i="14"/>
  <c r="AS12" i="14"/>
  <c r="AR12" i="14"/>
  <c r="AQ12" i="14"/>
  <c r="AP12" i="14"/>
  <c r="AO12" i="14"/>
  <c r="AN12" i="14"/>
  <c r="AM12" i="14"/>
  <c r="AL12" i="14"/>
  <c r="AK12" i="14"/>
  <c r="AJ12" i="14"/>
  <c r="AI12" i="14"/>
  <c r="AH12" i="14"/>
  <c r="AG12" i="14"/>
  <c r="AF12" i="14"/>
  <c r="AE12" i="14"/>
  <c r="AD12" i="14"/>
  <c r="AC12" i="14"/>
  <c r="AB12" i="14"/>
  <c r="AA12" i="14"/>
  <c r="Z12" i="14"/>
  <c r="Y12" i="14"/>
  <c r="X12" i="14"/>
  <c r="W12" i="14"/>
  <c r="V12" i="14"/>
  <c r="U12" i="14"/>
  <c r="T12" i="14"/>
  <c r="S12" i="14"/>
  <c r="R12" i="14"/>
  <c r="Q12" i="14"/>
  <c r="P12" i="14"/>
  <c r="O12" i="14"/>
  <c r="N12" i="14"/>
  <c r="M12" i="14"/>
  <c r="L12" i="14"/>
  <c r="K12" i="14"/>
  <c r="J12" i="14"/>
  <c r="I12" i="14"/>
  <c r="H12" i="14"/>
  <c r="G12" i="14"/>
  <c r="F12" i="14"/>
  <c r="E12" i="14"/>
  <c r="D12" i="14"/>
  <c r="C12" i="14"/>
  <c r="B12" i="14"/>
  <c r="A12" i="14"/>
  <c r="AS11" i="14"/>
  <c r="AR11" i="14"/>
  <c r="AQ11" i="14"/>
  <c r="AP11" i="14"/>
  <c r="AO11" i="14"/>
  <c r="AN11" i="14"/>
  <c r="AM11" i="14"/>
  <c r="AL11" i="14"/>
  <c r="AK11" i="14"/>
  <c r="AJ11" i="14"/>
  <c r="AI11" i="14"/>
  <c r="AH11" i="14"/>
  <c r="AG11" i="14"/>
  <c r="AF11" i="14"/>
  <c r="AE11" i="14"/>
  <c r="AD11" i="14"/>
  <c r="AC11" i="14"/>
  <c r="AB11" i="14"/>
  <c r="AA11" i="14"/>
  <c r="Z11" i="14"/>
  <c r="Y11" i="14"/>
  <c r="X11" i="14"/>
  <c r="W11" i="14"/>
  <c r="V11" i="14"/>
  <c r="U11" i="14"/>
  <c r="T11" i="14"/>
  <c r="S11" i="14"/>
  <c r="R11" i="14"/>
  <c r="Q11" i="14"/>
  <c r="P11" i="14"/>
  <c r="O11" i="14"/>
  <c r="N11" i="14"/>
  <c r="M11" i="14"/>
  <c r="L11" i="14"/>
  <c r="K11" i="14"/>
  <c r="J11" i="14"/>
  <c r="I11" i="14"/>
  <c r="H11" i="14"/>
  <c r="G11" i="14"/>
  <c r="F11" i="14"/>
  <c r="E11" i="14"/>
  <c r="D11" i="14"/>
  <c r="C11" i="14"/>
  <c r="B11" i="14"/>
  <c r="A11" i="14"/>
  <c r="AS10" i="14"/>
  <c r="AR10" i="14"/>
  <c r="AQ10" i="14"/>
  <c r="AP10" i="14"/>
  <c r="AO10" i="14"/>
  <c r="AN10" i="14"/>
  <c r="AM10" i="14"/>
  <c r="AL10" i="14"/>
  <c r="AK10" i="14"/>
  <c r="AJ10" i="14"/>
  <c r="AI10" i="14"/>
  <c r="AH10" i="14"/>
  <c r="AG10" i="14"/>
  <c r="AF10" i="14"/>
  <c r="AE10" i="14"/>
  <c r="AD10" i="14"/>
  <c r="AC10" i="14"/>
  <c r="AB10" i="14"/>
  <c r="AA10" i="14"/>
  <c r="Z10" i="14"/>
  <c r="Y10" i="14"/>
  <c r="X10" i="14"/>
  <c r="W10" i="14"/>
  <c r="V10" i="14"/>
  <c r="U10" i="14"/>
  <c r="T10" i="14"/>
  <c r="S10" i="14"/>
  <c r="R10" i="14"/>
  <c r="Q10" i="14"/>
  <c r="P10" i="14"/>
  <c r="O10" i="14"/>
  <c r="N10" i="14"/>
  <c r="M10" i="14"/>
  <c r="L10" i="14"/>
  <c r="K10" i="14"/>
  <c r="J10" i="14"/>
  <c r="I10" i="14"/>
  <c r="H10" i="14"/>
  <c r="G10" i="14"/>
  <c r="F10" i="14"/>
  <c r="E10" i="14"/>
  <c r="D10" i="14"/>
  <c r="C10" i="14"/>
  <c r="B10" i="14"/>
  <c r="A10" i="14"/>
  <c r="AS9" i="14"/>
  <c r="AR9" i="14"/>
  <c r="AQ9" i="14"/>
  <c r="AP9" i="14"/>
  <c r="AO9" i="14"/>
  <c r="AN9" i="14"/>
  <c r="AM9" i="14"/>
  <c r="AL9" i="14"/>
  <c r="AK9" i="14"/>
  <c r="AJ9" i="14"/>
  <c r="AI9" i="14"/>
  <c r="AH9" i="14"/>
  <c r="AG9" i="14"/>
  <c r="AF9" i="14"/>
  <c r="AE9" i="14"/>
  <c r="AD9" i="14"/>
  <c r="AC9" i="14"/>
  <c r="AB9" i="14"/>
  <c r="AA9" i="14"/>
  <c r="Z9" i="14"/>
  <c r="Y9" i="14"/>
  <c r="X9" i="14"/>
  <c r="W9" i="14"/>
  <c r="V9" i="14"/>
  <c r="U9" i="14"/>
  <c r="T9" i="14"/>
  <c r="S9" i="14"/>
  <c r="R9" i="14"/>
  <c r="Q9" i="14"/>
  <c r="P9" i="14"/>
  <c r="O9" i="14"/>
  <c r="N9" i="14"/>
  <c r="M9" i="14"/>
  <c r="L9" i="14"/>
  <c r="K9" i="14"/>
  <c r="J9" i="14"/>
  <c r="I9" i="14"/>
  <c r="H9" i="14"/>
  <c r="G9" i="14"/>
  <c r="F9" i="14"/>
  <c r="E9" i="14"/>
  <c r="D9" i="14"/>
  <c r="C9" i="14"/>
  <c r="B9" i="14"/>
  <c r="A9" i="14"/>
  <c r="AS8" i="14"/>
  <c r="AR8" i="14"/>
  <c r="AQ8" i="14"/>
  <c r="AP8" i="14"/>
  <c r="AO8" i="14"/>
  <c r="AN8" i="14"/>
  <c r="AM8" i="14"/>
  <c r="AL8" i="14"/>
  <c r="AK8" i="14"/>
  <c r="AJ8" i="14"/>
  <c r="AI8" i="14"/>
  <c r="AH8" i="14"/>
  <c r="AG8" i="14"/>
  <c r="AF8" i="14"/>
  <c r="AE8" i="14"/>
  <c r="AD8" i="14"/>
  <c r="AC8" i="14"/>
  <c r="AB8" i="14"/>
  <c r="AA8" i="14"/>
  <c r="Z8" i="14"/>
  <c r="Y8" i="14"/>
  <c r="X8" i="14"/>
  <c r="W8" i="14"/>
  <c r="V8" i="14"/>
  <c r="U8" i="14"/>
  <c r="T8" i="14"/>
  <c r="S8" i="14"/>
  <c r="R8" i="14"/>
  <c r="Q8" i="14"/>
  <c r="P8" i="14"/>
  <c r="O8" i="14"/>
  <c r="N8" i="14"/>
  <c r="M8" i="14"/>
  <c r="L8" i="14"/>
  <c r="K8" i="14"/>
  <c r="J8" i="14"/>
  <c r="I8" i="14"/>
  <c r="H8" i="14"/>
  <c r="G8" i="14"/>
  <c r="F8" i="14"/>
  <c r="E8" i="14"/>
  <c r="D8" i="14"/>
  <c r="C8" i="14"/>
  <c r="B8" i="14"/>
  <c r="A8" i="14"/>
  <c r="AS7" i="14"/>
  <c r="AR7" i="14"/>
  <c r="AQ7" i="14"/>
  <c r="AP7" i="14"/>
  <c r="AO7" i="14"/>
  <c r="AN7" i="14"/>
  <c r="AM7" i="14"/>
  <c r="AL7" i="14"/>
  <c r="AK7" i="14"/>
  <c r="AJ7" i="14"/>
  <c r="AI7" i="14"/>
  <c r="AH7" i="14"/>
  <c r="AG7" i="14"/>
  <c r="AF7" i="14"/>
  <c r="AE7" i="14"/>
  <c r="AD7" i="14"/>
  <c r="AC7" i="14"/>
  <c r="AB7" i="14"/>
  <c r="AA7" i="14"/>
  <c r="Z7" i="14"/>
  <c r="Y7" i="14"/>
  <c r="X7" i="14"/>
  <c r="W7" i="14"/>
  <c r="V7" i="14"/>
  <c r="U7" i="14"/>
  <c r="T7" i="14"/>
  <c r="S7" i="14"/>
  <c r="R7" i="14"/>
  <c r="Q7" i="14"/>
  <c r="P7" i="14"/>
  <c r="O7" i="14"/>
  <c r="N7" i="14"/>
  <c r="M7" i="14"/>
  <c r="L7" i="14"/>
  <c r="K7" i="14"/>
  <c r="J7" i="14"/>
  <c r="I7" i="14"/>
  <c r="H7" i="14"/>
  <c r="G7" i="14"/>
  <c r="F7" i="14"/>
  <c r="E7" i="14"/>
  <c r="D7" i="14"/>
  <c r="C7" i="14"/>
  <c r="B7" i="14"/>
  <c r="A7" i="14"/>
  <c r="AS6" i="14"/>
  <c r="AR6" i="14"/>
  <c r="AQ6" i="14"/>
  <c r="AP6" i="14"/>
  <c r="AO6" i="14"/>
  <c r="AN6" i="14"/>
  <c r="AM6" i="14"/>
  <c r="AL6" i="14"/>
  <c r="AK6" i="14"/>
  <c r="AJ6" i="14"/>
  <c r="AI6" i="14"/>
  <c r="AH6" i="14"/>
  <c r="AG6" i="14"/>
  <c r="AF6" i="14"/>
  <c r="AE6" i="14"/>
  <c r="AD6" i="14"/>
  <c r="AC6" i="14"/>
  <c r="AB6" i="14"/>
  <c r="AA6" i="14"/>
  <c r="Z6" i="14"/>
  <c r="Y6" i="14"/>
  <c r="X6" i="14"/>
  <c r="W6" i="14"/>
  <c r="V6" i="14"/>
  <c r="U6" i="14"/>
  <c r="T6" i="14"/>
  <c r="S6" i="14"/>
  <c r="R6" i="14"/>
  <c r="Q6" i="14"/>
  <c r="P6" i="14"/>
  <c r="O6" i="14"/>
  <c r="N6" i="14"/>
  <c r="M6" i="14"/>
  <c r="L6" i="14"/>
  <c r="K6" i="14"/>
  <c r="J6" i="14"/>
  <c r="I6" i="14"/>
  <c r="H6" i="14"/>
  <c r="G6" i="14"/>
  <c r="F6" i="14"/>
  <c r="E6" i="14"/>
  <c r="D6" i="14"/>
  <c r="C6" i="14"/>
  <c r="B6" i="14"/>
  <c r="A6" i="14"/>
  <c r="AS5" i="14"/>
  <c r="AR5" i="14"/>
  <c r="AQ5" i="14"/>
  <c r="AP5" i="14"/>
  <c r="AO5" i="14"/>
  <c r="AN5" i="14"/>
  <c r="AM5" i="14"/>
  <c r="AL5" i="14"/>
  <c r="AK5" i="14"/>
  <c r="AJ5" i="14"/>
  <c r="AI5" i="14"/>
  <c r="AH5" i="14"/>
  <c r="AG5" i="14"/>
  <c r="AF5" i="14"/>
  <c r="AE5" i="14"/>
  <c r="AD5" i="14"/>
  <c r="AC5" i="14"/>
  <c r="AB5" i="14"/>
  <c r="AA5" i="14"/>
  <c r="Z5" i="14"/>
  <c r="Y5" i="14"/>
  <c r="X5" i="14"/>
  <c r="W5" i="14"/>
  <c r="V5" i="14"/>
  <c r="U5" i="14"/>
  <c r="T5" i="14"/>
  <c r="S5" i="14"/>
  <c r="R5" i="14"/>
  <c r="Q5" i="14"/>
  <c r="P5" i="14"/>
  <c r="O5" i="14"/>
  <c r="N5" i="14"/>
  <c r="M5" i="14"/>
  <c r="L5" i="14"/>
  <c r="K5" i="14"/>
  <c r="J5" i="14"/>
  <c r="I5" i="14"/>
  <c r="H5" i="14"/>
  <c r="G5" i="14"/>
  <c r="F5" i="14"/>
  <c r="E5" i="14"/>
  <c r="D5" i="14"/>
  <c r="C5" i="14"/>
  <c r="B5" i="14"/>
  <c r="A5" i="14"/>
  <c r="AS4" i="14"/>
  <c r="AR4" i="14"/>
  <c r="AQ4" i="14"/>
  <c r="AP4" i="14"/>
  <c r="AO4" i="14"/>
  <c r="AN4" i="14"/>
  <c r="AM4" i="14"/>
  <c r="AL4" i="14"/>
  <c r="AK4" i="14"/>
  <c r="AJ4" i="14"/>
  <c r="AI4" i="14"/>
  <c r="AH4" i="14"/>
  <c r="AG4" i="14"/>
  <c r="AF4" i="14"/>
  <c r="AE4" i="14"/>
  <c r="AD4" i="14"/>
  <c r="AC4" i="14"/>
  <c r="AB4" i="14"/>
  <c r="AA4" i="14"/>
  <c r="Z4" i="14"/>
  <c r="Y4" i="14"/>
  <c r="X4" i="14"/>
  <c r="W4" i="14"/>
  <c r="V4" i="14"/>
  <c r="U4" i="14"/>
  <c r="T4" i="14"/>
  <c r="S4" i="14"/>
  <c r="R4" i="14"/>
  <c r="Q4" i="14"/>
  <c r="P4" i="14"/>
  <c r="O4" i="14"/>
  <c r="N4" i="14"/>
  <c r="M4" i="14"/>
  <c r="L4" i="14"/>
  <c r="K4" i="14"/>
  <c r="J4" i="14"/>
  <c r="I4" i="14"/>
  <c r="H4" i="14"/>
  <c r="G4" i="14"/>
  <c r="F4" i="14"/>
  <c r="E4" i="14"/>
  <c r="D4" i="14"/>
  <c r="C4" i="14"/>
  <c r="B4" i="14"/>
  <c r="A4" i="14"/>
  <c r="AS3" i="14"/>
  <c r="AR3" i="14"/>
  <c r="AQ3" i="14"/>
  <c r="AP3" i="14"/>
  <c r="AO3" i="14"/>
  <c r="AN3" i="14"/>
  <c r="AM3" i="14"/>
  <c r="AL3" i="14"/>
  <c r="AK3" i="14"/>
  <c r="AJ3" i="14"/>
  <c r="AI3" i="14"/>
  <c r="AH3" i="14"/>
  <c r="AG3" i="14"/>
  <c r="AF3" i="14"/>
  <c r="AE3" i="14"/>
  <c r="AD3" i="14"/>
  <c r="AC3" i="14"/>
  <c r="AB3" i="14"/>
  <c r="AA3" i="14"/>
  <c r="Z3" i="14"/>
  <c r="Y3" i="14"/>
  <c r="X3" i="14"/>
  <c r="W3" i="14"/>
  <c r="V3" i="14"/>
  <c r="U3" i="14"/>
  <c r="T3" i="14"/>
  <c r="S3" i="14"/>
  <c r="R3" i="14"/>
  <c r="Q3" i="14"/>
  <c r="P3" i="14"/>
  <c r="O3" i="14"/>
  <c r="N3" i="14"/>
  <c r="M3" i="14"/>
  <c r="L3" i="14"/>
  <c r="K3" i="14"/>
  <c r="J3" i="14"/>
  <c r="I3" i="14"/>
  <c r="H3" i="14"/>
  <c r="G3" i="14"/>
  <c r="F3" i="14"/>
  <c r="E3" i="14"/>
  <c r="D3" i="14"/>
  <c r="C3" i="14"/>
  <c r="B3" i="14"/>
  <c r="A3" i="14"/>
  <c r="AS2" i="14"/>
  <c r="AR2" i="14"/>
  <c r="AQ2" i="14"/>
  <c r="AP2" i="14"/>
  <c r="AO2" i="14"/>
  <c r="AN2" i="14"/>
  <c r="AM2" i="14"/>
  <c r="AL2" i="14"/>
  <c r="AK2" i="14"/>
  <c r="AJ2" i="14"/>
  <c r="AI2" i="14"/>
  <c r="AH2" i="14"/>
  <c r="AG2" i="14"/>
  <c r="AF2" i="14"/>
  <c r="AE2" i="14"/>
  <c r="AD2" i="14"/>
  <c r="AC2" i="14"/>
  <c r="AB2" i="14"/>
  <c r="AA2" i="14"/>
  <c r="Z2" i="14"/>
  <c r="Y2" i="14"/>
  <c r="X2" i="14"/>
  <c r="W2" i="14"/>
  <c r="V2" i="14"/>
  <c r="U2" i="14"/>
  <c r="T2" i="14"/>
  <c r="S2" i="14"/>
  <c r="R2" i="14"/>
  <c r="Q2" i="14"/>
  <c r="P2" i="14"/>
  <c r="O2" i="14"/>
  <c r="N2" i="14"/>
  <c r="M2" i="14"/>
  <c r="L2" i="14"/>
  <c r="K2" i="14"/>
  <c r="J2" i="14"/>
  <c r="I2" i="14"/>
  <c r="H2" i="14"/>
  <c r="G2" i="14"/>
  <c r="F2" i="14"/>
  <c r="E2" i="14"/>
  <c r="D2" i="14"/>
  <c r="C2" i="14"/>
  <c r="B2" i="14"/>
  <c r="A2" i="14"/>
  <c r="BS54" i="15"/>
  <c r="BL54" i="15"/>
  <c r="BS53" i="15"/>
  <c r="BL53" i="15"/>
  <c r="BS52" i="15"/>
  <c r="BL52" i="15"/>
  <c r="BS51" i="15"/>
  <c r="BL51" i="15"/>
  <c r="BR49" i="15"/>
  <c r="BP49" i="15"/>
  <c r="BK49" i="15"/>
  <c r="BH49" i="15"/>
  <c r="BF49" i="15"/>
  <c r="BD49" i="15"/>
  <c r="BB49" i="15"/>
  <c r="AZ49" i="15"/>
  <c r="AX49" i="15"/>
  <c r="AV49" i="15"/>
  <c r="AT49" i="15"/>
  <c r="AR49" i="15"/>
  <c r="AP49" i="15"/>
  <c r="AN49" i="15"/>
  <c r="AL49" i="15"/>
  <c r="AJ49" i="15"/>
  <c r="AH49" i="15"/>
  <c r="AF49" i="15"/>
  <c r="AD49" i="15"/>
  <c r="AB49" i="15"/>
  <c r="Z49" i="15"/>
  <c r="X49" i="15"/>
  <c r="V49" i="15"/>
  <c r="T49" i="15"/>
  <c r="R49" i="15"/>
  <c r="P49" i="15"/>
  <c r="N49" i="15"/>
  <c r="L49" i="15"/>
  <c r="J49" i="15"/>
  <c r="H49" i="15"/>
  <c r="F49" i="15"/>
  <c r="D49" i="15"/>
  <c r="B49" i="15"/>
  <c r="BL49" i="15" s="1"/>
  <c r="BW48" i="15"/>
  <c r="BU48" i="15"/>
  <c r="BS48" i="15"/>
  <c r="BO48" i="15"/>
  <c r="BM48" i="15"/>
  <c r="BN48" i="15" s="1"/>
  <c r="BL48" i="15"/>
  <c r="BK48" i="15"/>
  <c r="BI48" i="15"/>
  <c r="BG48" i="15"/>
  <c r="BE48" i="15"/>
  <c r="BC48" i="15"/>
  <c r="BA48" i="15"/>
  <c r="AY48" i="15"/>
  <c r="AW48" i="15"/>
  <c r="AU48" i="15"/>
  <c r="AS48" i="15"/>
  <c r="AQ48" i="15"/>
  <c r="AO48" i="15"/>
  <c r="AM48" i="15"/>
  <c r="AK48" i="15"/>
  <c r="AI48" i="15"/>
  <c r="AG48" i="15"/>
  <c r="AE48" i="15"/>
  <c r="AC48" i="15"/>
  <c r="AA48" i="15"/>
  <c r="Y48" i="15"/>
  <c r="W48" i="15"/>
  <c r="U48" i="15"/>
  <c r="S48" i="15"/>
  <c r="Q48" i="15"/>
  <c r="O48" i="15"/>
  <c r="M48" i="15"/>
  <c r="K48" i="15"/>
  <c r="I48" i="15"/>
  <c r="G48" i="15"/>
  <c r="E48" i="15"/>
  <c r="C48" i="15"/>
  <c r="BX48" i="15" s="1"/>
  <c r="BX47" i="15"/>
  <c r="BW47" i="15"/>
  <c r="BU47" i="15"/>
  <c r="BS47" i="15"/>
  <c r="BO47" i="15"/>
  <c r="BN47" i="15"/>
  <c r="BM47" i="15"/>
  <c r="BL47" i="15"/>
  <c r="BK47" i="15"/>
  <c r="BI47" i="15"/>
  <c r="BG47" i="15"/>
  <c r="BE47" i="15"/>
  <c r="BC47" i="15"/>
  <c r="BA47" i="15"/>
  <c r="AY47" i="15"/>
  <c r="AW47" i="15"/>
  <c r="AU47" i="15"/>
  <c r="AS47" i="15"/>
  <c r="AQ47" i="15"/>
  <c r="AO47" i="15"/>
  <c r="AM47" i="15"/>
  <c r="AK47" i="15"/>
  <c r="AI47" i="15"/>
  <c r="AG47" i="15"/>
  <c r="AE47" i="15"/>
  <c r="AC47" i="15"/>
  <c r="AA47" i="15"/>
  <c r="Y47" i="15"/>
  <c r="W47" i="15"/>
  <c r="U47" i="15"/>
  <c r="S47" i="15"/>
  <c r="Q47" i="15"/>
  <c r="O47" i="15"/>
  <c r="M47" i="15"/>
  <c r="K47" i="15"/>
  <c r="I47" i="15"/>
  <c r="G47" i="15"/>
  <c r="E47" i="15"/>
  <c r="BV47" i="15" s="1"/>
  <c r="C47" i="15"/>
  <c r="BT47" i="15" s="1"/>
  <c r="BW46" i="15"/>
  <c r="BU46" i="15"/>
  <c r="BS46" i="15"/>
  <c r="BO46" i="15"/>
  <c r="BM46" i="15"/>
  <c r="BN46" i="15" s="1"/>
  <c r="BL46" i="15"/>
  <c r="BK46" i="15"/>
  <c r="BI46" i="15"/>
  <c r="BG46" i="15"/>
  <c r="BE46" i="15"/>
  <c r="BC46" i="15"/>
  <c r="BA46" i="15"/>
  <c r="AY46" i="15"/>
  <c r="AW46" i="15"/>
  <c r="AU46" i="15"/>
  <c r="AS46" i="15"/>
  <c r="AQ46" i="15"/>
  <c r="AO46" i="15"/>
  <c r="AM46" i="15"/>
  <c r="AK46" i="15"/>
  <c r="AI46" i="15"/>
  <c r="AG46" i="15"/>
  <c r="AE46" i="15"/>
  <c r="AC46" i="15"/>
  <c r="AA46" i="15"/>
  <c r="Y46" i="15"/>
  <c r="W46" i="15"/>
  <c r="U46" i="15"/>
  <c r="S46" i="15"/>
  <c r="Q46" i="15"/>
  <c r="O46" i="15"/>
  <c r="M46" i="15"/>
  <c r="K46" i="15"/>
  <c r="BV46" i="15" s="1"/>
  <c r="I46" i="15"/>
  <c r="G46" i="15"/>
  <c r="E46" i="15"/>
  <c r="C46" i="15"/>
  <c r="BP46" i="15" s="1"/>
  <c r="BQ46" i="15" s="1"/>
  <c r="BR45" i="15"/>
  <c r="BP45" i="15"/>
  <c r="BK45" i="15"/>
  <c r="BH45" i="15"/>
  <c r="BF45" i="15"/>
  <c r="BD45" i="15"/>
  <c r="BB45" i="15"/>
  <c r="AZ45" i="15"/>
  <c r="AX45" i="15"/>
  <c r="AV45" i="15"/>
  <c r="AT45" i="15"/>
  <c r="AR45" i="15"/>
  <c r="AP45" i="15"/>
  <c r="AN45" i="15"/>
  <c r="AL45" i="15"/>
  <c r="AJ45" i="15"/>
  <c r="AH45" i="15"/>
  <c r="AF45" i="15"/>
  <c r="AD45" i="15"/>
  <c r="AB45" i="15"/>
  <c r="Z45" i="15"/>
  <c r="X45" i="15"/>
  <c r="V45" i="15"/>
  <c r="T45" i="15"/>
  <c r="R45" i="15"/>
  <c r="P45" i="15"/>
  <c r="N45" i="15"/>
  <c r="L45" i="15"/>
  <c r="J45" i="15"/>
  <c r="H45" i="15"/>
  <c r="F45" i="15"/>
  <c r="D45" i="15"/>
  <c r="B45" i="15"/>
  <c r="BW45" i="15" s="1"/>
  <c r="BX44" i="15"/>
  <c r="BW44" i="15"/>
  <c r="BU44" i="15"/>
  <c r="BS44" i="15"/>
  <c r="BO44" i="15"/>
  <c r="BN44" i="15"/>
  <c r="BM44" i="15"/>
  <c r="BL44" i="15"/>
  <c r="BK44" i="15"/>
  <c r="BI44" i="15"/>
  <c r="BG44" i="15"/>
  <c r="BE44" i="15"/>
  <c r="BC44" i="15"/>
  <c r="BA44" i="15"/>
  <c r="AY44" i="15"/>
  <c r="AW44" i="15"/>
  <c r="AU44" i="15"/>
  <c r="AS44" i="15"/>
  <c r="AQ44" i="15"/>
  <c r="AO44" i="15"/>
  <c r="AM44" i="15"/>
  <c r="AK44" i="15"/>
  <c r="AI44" i="15"/>
  <c r="AG44" i="15"/>
  <c r="AE44" i="15"/>
  <c r="AC44" i="15"/>
  <c r="AA44" i="15"/>
  <c r="Y44" i="15"/>
  <c r="W44" i="15"/>
  <c r="U44" i="15"/>
  <c r="S44" i="15"/>
  <c r="Q44" i="15"/>
  <c r="O44" i="15"/>
  <c r="M44" i="15"/>
  <c r="K44" i="15"/>
  <c r="I44" i="15"/>
  <c r="G44" i="15"/>
  <c r="E44" i="15"/>
  <c r="BV44" i="15" s="1"/>
  <c r="C44" i="15"/>
  <c r="BT44" i="15" s="1"/>
  <c r="BW43" i="15"/>
  <c r="BU43" i="15"/>
  <c r="BS43" i="15"/>
  <c r="BO43" i="15"/>
  <c r="BM43" i="15"/>
  <c r="BN43" i="15" s="1"/>
  <c r="BL43" i="15"/>
  <c r="BK43" i="15"/>
  <c r="BI43" i="15"/>
  <c r="BG43" i="15"/>
  <c r="BE43" i="15"/>
  <c r="BC43" i="15"/>
  <c r="BA43" i="15"/>
  <c r="AY43" i="15"/>
  <c r="AW43" i="15"/>
  <c r="AU43" i="15"/>
  <c r="AS43" i="15"/>
  <c r="AQ43" i="15"/>
  <c r="AO43" i="15"/>
  <c r="AM43" i="15"/>
  <c r="AK43" i="15"/>
  <c r="AI43" i="15"/>
  <c r="AG43" i="15"/>
  <c r="AE43" i="15"/>
  <c r="AC43" i="15"/>
  <c r="AA43" i="15"/>
  <c r="Y43" i="15"/>
  <c r="W43" i="15"/>
  <c r="U43" i="15"/>
  <c r="S43" i="15"/>
  <c r="Q43" i="15"/>
  <c r="O43" i="15"/>
  <c r="M43" i="15"/>
  <c r="K43" i="15"/>
  <c r="BT43" i="15" s="1"/>
  <c r="I43" i="15"/>
  <c r="G43" i="15"/>
  <c r="E43" i="15"/>
  <c r="C43" i="15"/>
  <c r="BP43" i="15" s="1"/>
  <c r="BQ43" i="15" s="1"/>
  <c r="BW42" i="15"/>
  <c r="BU42" i="15"/>
  <c r="BS42" i="15"/>
  <c r="BO42" i="15"/>
  <c r="BM42" i="15"/>
  <c r="BN42" i="15" s="1"/>
  <c r="BL42" i="15"/>
  <c r="BK42" i="15"/>
  <c r="BI42" i="15"/>
  <c r="BG42" i="15"/>
  <c r="BE42" i="15"/>
  <c r="BC42" i="15"/>
  <c r="BA42" i="15"/>
  <c r="AY42" i="15"/>
  <c r="AW42" i="15"/>
  <c r="AU42" i="15"/>
  <c r="AS42" i="15"/>
  <c r="AQ42" i="15"/>
  <c r="AO42" i="15"/>
  <c r="AM42" i="15"/>
  <c r="AK42" i="15"/>
  <c r="AI42" i="15"/>
  <c r="AG42" i="15"/>
  <c r="AE42" i="15"/>
  <c r="AC42" i="15"/>
  <c r="AA42" i="15"/>
  <c r="Y42" i="15"/>
  <c r="W42" i="15"/>
  <c r="U42" i="15"/>
  <c r="S42" i="15"/>
  <c r="Q42" i="15"/>
  <c r="O42" i="15"/>
  <c r="M42" i="15"/>
  <c r="K42" i="15"/>
  <c r="I42" i="15"/>
  <c r="G42" i="15"/>
  <c r="E42" i="15"/>
  <c r="C42" i="15"/>
  <c r="BX42" i="15" s="1"/>
  <c r="BK41" i="15"/>
  <c r="BR40" i="15"/>
  <c r="BP40" i="15"/>
  <c r="BK40" i="15"/>
  <c r="BH40" i="15"/>
  <c r="BF40" i="15"/>
  <c r="BD40" i="15"/>
  <c r="BB40" i="15"/>
  <c r="AZ40" i="15"/>
  <c r="AX40" i="15"/>
  <c r="AV40" i="15"/>
  <c r="AT40" i="15"/>
  <c r="AR40" i="15"/>
  <c r="AP40" i="15"/>
  <c r="AN40" i="15"/>
  <c r="AL40" i="15"/>
  <c r="AJ40" i="15"/>
  <c r="AH40" i="15"/>
  <c r="AF40" i="15"/>
  <c r="AD40" i="15"/>
  <c r="AB40" i="15"/>
  <c r="Z40" i="15"/>
  <c r="X40" i="15"/>
  <c r="V40" i="15"/>
  <c r="T40" i="15"/>
  <c r="R40" i="15"/>
  <c r="P40" i="15"/>
  <c r="N40" i="15"/>
  <c r="L40" i="15"/>
  <c r="J40" i="15"/>
  <c r="H40" i="15"/>
  <c r="F40" i="15"/>
  <c r="BO40" i="15" s="1"/>
  <c r="D40" i="15"/>
  <c r="BL40" i="15" s="1"/>
  <c r="B40" i="15"/>
  <c r="BW40" i="15" s="1"/>
  <c r="BX39" i="15"/>
  <c r="BW39" i="15"/>
  <c r="BU39" i="15"/>
  <c r="BS39" i="15"/>
  <c r="BO39" i="15"/>
  <c r="BM39" i="15"/>
  <c r="BN39" i="15" s="1"/>
  <c r="BL39" i="15"/>
  <c r="BK39" i="15"/>
  <c r="BI39" i="15"/>
  <c r="BG39" i="15"/>
  <c r="BE39" i="15"/>
  <c r="BC39" i="15"/>
  <c r="BA39" i="15"/>
  <c r="AY39" i="15"/>
  <c r="AW39" i="15"/>
  <c r="AU39" i="15"/>
  <c r="AS39" i="15"/>
  <c r="AQ39" i="15"/>
  <c r="AO39" i="15"/>
  <c r="AM39" i="15"/>
  <c r="AK39" i="15"/>
  <c r="AI39" i="15"/>
  <c r="AG39" i="15"/>
  <c r="AE39" i="15"/>
  <c r="AC39" i="15"/>
  <c r="AA39" i="15"/>
  <c r="Y39" i="15"/>
  <c r="W39" i="15"/>
  <c r="U39" i="15"/>
  <c r="S39" i="15"/>
  <c r="Q39" i="15"/>
  <c r="O39" i="15"/>
  <c r="M39" i="15"/>
  <c r="BR39" i="15" s="1"/>
  <c r="K39" i="15"/>
  <c r="I39" i="15"/>
  <c r="G39" i="15"/>
  <c r="E39" i="15"/>
  <c r="C39" i="15"/>
  <c r="BP39" i="15" s="1"/>
  <c r="BQ39" i="15" s="1"/>
  <c r="BW38" i="15"/>
  <c r="BU38" i="15"/>
  <c r="BS38" i="15"/>
  <c r="BO38" i="15"/>
  <c r="BN38" i="15"/>
  <c r="BM38" i="15"/>
  <c r="BL38" i="15"/>
  <c r="BK38" i="15"/>
  <c r="BI38" i="15"/>
  <c r="BG38" i="15"/>
  <c r="BE38" i="15"/>
  <c r="BC38" i="15"/>
  <c r="BA38" i="15"/>
  <c r="AY38" i="15"/>
  <c r="AW38" i="15"/>
  <c r="AU38" i="15"/>
  <c r="AS38" i="15"/>
  <c r="AQ38" i="15"/>
  <c r="AO38" i="15"/>
  <c r="AM38" i="15"/>
  <c r="AK38" i="15"/>
  <c r="AI38" i="15"/>
  <c r="AG38" i="15"/>
  <c r="AE38" i="15"/>
  <c r="AC38" i="15"/>
  <c r="AA38" i="15"/>
  <c r="Y38" i="15"/>
  <c r="W38" i="15"/>
  <c r="U38" i="15"/>
  <c r="S38" i="15"/>
  <c r="Q38" i="15"/>
  <c r="O38" i="15"/>
  <c r="M38" i="15"/>
  <c r="K38" i="15"/>
  <c r="I38" i="15"/>
  <c r="G38" i="15"/>
  <c r="E38" i="15"/>
  <c r="BT38" i="15" s="1"/>
  <c r="C38" i="15"/>
  <c r="BX38" i="15" s="1"/>
  <c r="BW37" i="15"/>
  <c r="BU37" i="15"/>
  <c r="BS37" i="15"/>
  <c r="BO37" i="15"/>
  <c r="BN37" i="15"/>
  <c r="BM37" i="15"/>
  <c r="BL37" i="15"/>
  <c r="BK37" i="15"/>
  <c r="BI37" i="15"/>
  <c r="BG37" i="15"/>
  <c r="BE37" i="15"/>
  <c r="BC37" i="15"/>
  <c r="BA37" i="15"/>
  <c r="AY37" i="15"/>
  <c r="AW37" i="15"/>
  <c r="AU37" i="15"/>
  <c r="AS37" i="15"/>
  <c r="AQ37" i="15"/>
  <c r="AO37" i="15"/>
  <c r="AM37" i="15"/>
  <c r="AK37" i="15"/>
  <c r="AI37" i="15"/>
  <c r="AG37" i="15"/>
  <c r="AE37" i="15"/>
  <c r="AC37" i="15"/>
  <c r="AA37" i="15"/>
  <c r="Y37" i="15"/>
  <c r="W37" i="15"/>
  <c r="U37" i="15"/>
  <c r="S37" i="15"/>
  <c r="Q37" i="15"/>
  <c r="O37" i="15"/>
  <c r="M37" i="15"/>
  <c r="K37" i="15"/>
  <c r="I37" i="15"/>
  <c r="G37" i="15"/>
  <c r="E37" i="15"/>
  <c r="C37" i="15"/>
  <c r="BX37" i="15" s="1"/>
  <c r="BW36" i="15"/>
  <c r="BS36" i="15"/>
  <c r="BR36" i="15"/>
  <c r="BP36" i="15"/>
  <c r="BK36" i="15"/>
  <c r="BH36" i="15"/>
  <c r="BF36" i="15"/>
  <c r="BD36" i="15"/>
  <c r="BB36" i="15"/>
  <c r="AZ36" i="15"/>
  <c r="AX36" i="15"/>
  <c r="AV36" i="15"/>
  <c r="AT36" i="15"/>
  <c r="AR36" i="15"/>
  <c r="AP36" i="15"/>
  <c r="AN36" i="15"/>
  <c r="AL36" i="15"/>
  <c r="AJ36" i="15"/>
  <c r="AH36" i="15"/>
  <c r="AF36" i="15"/>
  <c r="AD36" i="15"/>
  <c r="AB36" i="15"/>
  <c r="Z36" i="15"/>
  <c r="X36" i="15"/>
  <c r="V36" i="15"/>
  <c r="T36" i="15"/>
  <c r="R36" i="15"/>
  <c r="P36" i="15"/>
  <c r="N36" i="15"/>
  <c r="L36" i="15"/>
  <c r="BL36" i="15" s="1"/>
  <c r="J36" i="15"/>
  <c r="H36" i="15"/>
  <c r="F36" i="15"/>
  <c r="D36" i="15"/>
  <c r="B36" i="15"/>
  <c r="BO36" i="15" s="1"/>
  <c r="BW35" i="15"/>
  <c r="BU35" i="15"/>
  <c r="BS35" i="15"/>
  <c r="BO35" i="15"/>
  <c r="BN35" i="15"/>
  <c r="BM35" i="15"/>
  <c r="BL35" i="15"/>
  <c r="BK35" i="15"/>
  <c r="BI35" i="15"/>
  <c r="BG35" i="15"/>
  <c r="BE35" i="15"/>
  <c r="BC35" i="15"/>
  <c r="BA35" i="15"/>
  <c r="AY35" i="15"/>
  <c r="AW35" i="15"/>
  <c r="AU35" i="15"/>
  <c r="AS35" i="15"/>
  <c r="AQ35" i="15"/>
  <c r="AO35" i="15"/>
  <c r="AM35" i="15"/>
  <c r="AK35" i="15"/>
  <c r="AI35" i="15"/>
  <c r="AG35" i="15"/>
  <c r="AE35" i="15"/>
  <c r="AC35" i="15"/>
  <c r="AA35" i="15"/>
  <c r="Y35" i="15"/>
  <c r="W35" i="15"/>
  <c r="U35" i="15"/>
  <c r="S35" i="15"/>
  <c r="Q35" i="15"/>
  <c r="O35" i="15"/>
  <c r="M35" i="15"/>
  <c r="K35" i="15"/>
  <c r="I35" i="15"/>
  <c r="G35" i="15"/>
  <c r="E35" i="15"/>
  <c r="BR35" i="15" s="1"/>
  <c r="C35" i="15"/>
  <c r="BX35" i="15" s="1"/>
  <c r="BW34" i="15"/>
  <c r="BU34" i="15"/>
  <c r="BS34" i="15"/>
  <c r="BO34" i="15"/>
  <c r="BN34" i="15"/>
  <c r="BM34" i="15"/>
  <c r="BL34" i="15"/>
  <c r="BK34" i="15"/>
  <c r="BI34" i="15"/>
  <c r="BG34" i="15"/>
  <c r="BE34" i="15"/>
  <c r="BC34" i="15"/>
  <c r="BA34" i="15"/>
  <c r="AY34" i="15"/>
  <c r="AW34" i="15"/>
  <c r="AU34" i="15"/>
  <c r="AS34" i="15"/>
  <c r="AQ34" i="15"/>
  <c r="AO34" i="15"/>
  <c r="AM34" i="15"/>
  <c r="AK34" i="15"/>
  <c r="AI34" i="15"/>
  <c r="AG34" i="15"/>
  <c r="AE34" i="15"/>
  <c r="AC34" i="15"/>
  <c r="AA34" i="15"/>
  <c r="Y34" i="15"/>
  <c r="W34" i="15"/>
  <c r="U34" i="15"/>
  <c r="S34" i="15"/>
  <c r="Q34" i="15"/>
  <c r="O34" i="15"/>
  <c r="M34" i="15"/>
  <c r="K34" i="15"/>
  <c r="I34" i="15"/>
  <c r="G34" i="15"/>
  <c r="E34" i="15"/>
  <c r="C34" i="15"/>
  <c r="BX34" i="15" s="1"/>
  <c r="BX33" i="15"/>
  <c r="BW33" i="15"/>
  <c r="BU33" i="15"/>
  <c r="BS33" i="15"/>
  <c r="BO33" i="15"/>
  <c r="BM33" i="15"/>
  <c r="BN33" i="15" s="1"/>
  <c r="BL33" i="15"/>
  <c r="BK33" i="15"/>
  <c r="BI33" i="15"/>
  <c r="BG33" i="15"/>
  <c r="BE33" i="15"/>
  <c r="BC33" i="15"/>
  <c r="BA33" i="15"/>
  <c r="BV33" i="15" s="1"/>
  <c r="AY33" i="15"/>
  <c r="AW33" i="15"/>
  <c r="AU33" i="15"/>
  <c r="AS33" i="15"/>
  <c r="AQ33" i="15"/>
  <c r="AO33" i="15"/>
  <c r="AM33" i="15"/>
  <c r="AK33" i="15"/>
  <c r="AI33" i="15"/>
  <c r="AG33" i="15"/>
  <c r="AE33" i="15"/>
  <c r="AC33" i="15"/>
  <c r="AA33" i="15"/>
  <c r="Y33" i="15"/>
  <c r="W33" i="15"/>
  <c r="U33" i="15"/>
  <c r="S33" i="15"/>
  <c r="Q33" i="15"/>
  <c r="O33" i="15"/>
  <c r="M33" i="15"/>
  <c r="K33" i="15"/>
  <c r="I33" i="15"/>
  <c r="G33" i="15"/>
  <c r="BP33" i="15" s="1"/>
  <c r="BQ33" i="15" s="1"/>
  <c r="E33" i="15"/>
  <c r="C33" i="15"/>
  <c r="BT33" i="15" s="1"/>
  <c r="BK32" i="15"/>
  <c r="BW31" i="15"/>
  <c r="BR31" i="15"/>
  <c r="BP31" i="15"/>
  <c r="BO31" i="15"/>
  <c r="BK31" i="15"/>
  <c r="BH31" i="15"/>
  <c r="BF31" i="15"/>
  <c r="BD31" i="15"/>
  <c r="BB31" i="15"/>
  <c r="AZ31" i="15"/>
  <c r="AX31" i="15"/>
  <c r="AV31" i="15"/>
  <c r="AT31" i="15"/>
  <c r="AR31" i="15"/>
  <c r="AP31" i="15"/>
  <c r="AN31" i="15"/>
  <c r="AL31" i="15"/>
  <c r="AJ31" i="15"/>
  <c r="AH31" i="15"/>
  <c r="AF31" i="15"/>
  <c r="AD31" i="15"/>
  <c r="AB31" i="15"/>
  <c r="Z31" i="15"/>
  <c r="X31" i="15"/>
  <c r="V31" i="15"/>
  <c r="T31" i="15"/>
  <c r="R31" i="15"/>
  <c r="P31" i="15"/>
  <c r="N31" i="15"/>
  <c r="L31" i="15"/>
  <c r="J31" i="15"/>
  <c r="H31" i="15"/>
  <c r="F31" i="15"/>
  <c r="BU31" i="15" s="1"/>
  <c r="D31" i="15"/>
  <c r="B31" i="15"/>
  <c r="BM31" i="15" s="1"/>
  <c r="BN31" i="15" s="1"/>
  <c r="BW30" i="15"/>
  <c r="BU30" i="15"/>
  <c r="BS30" i="15"/>
  <c r="BO30" i="15"/>
  <c r="BM30" i="15"/>
  <c r="BN30" i="15" s="1"/>
  <c r="BL30" i="15"/>
  <c r="BK30" i="15"/>
  <c r="BI30" i="15"/>
  <c r="BG30" i="15"/>
  <c r="BE30" i="15"/>
  <c r="BC30" i="15"/>
  <c r="BA30" i="15"/>
  <c r="AY30" i="15"/>
  <c r="AW30" i="15"/>
  <c r="AU30" i="15"/>
  <c r="AS30" i="15"/>
  <c r="AQ30" i="15"/>
  <c r="AO30" i="15"/>
  <c r="AM30" i="15"/>
  <c r="AK30" i="15"/>
  <c r="AI30" i="15"/>
  <c r="AG30" i="15"/>
  <c r="AE30" i="15"/>
  <c r="AC30" i="15"/>
  <c r="AA30" i="15"/>
  <c r="Y30" i="15"/>
  <c r="W30" i="15"/>
  <c r="U30" i="15"/>
  <c r="S30" i="15"/>
  <c r="Q30" i="15"/>
  <c r="O30" i="15"/>
  <c r="M30" i="15"/>
  <c r="K30" i="15"/>
  <c r="I30" i="15"/>
  <c r="G30" i="15"/>
  <c r="E30" i="15"/>
  <c r="C30" i="15"/>
  <c r="BX30" i="15" s="1"/>
  <c r="BW29" i="15"/>
  <c r="BU29" i="15"/>
  <c r="BS29" i="15"/>
  <c r="BO29" i="15"/>
  <c r="BM29" i="15"/>
  <c r="BN29" i="15" s="1"/>
  <c r="BL29" i="15"/>
  <c r="BK29" i="15"/>
  <c r="BI29" i="15"/>
  <c r="BG29" i="15"/>
  <c r="BE29" i="15"/>
  <c r="BC29" i="15"/>
  <c r="BA29" i="15"/>
  <c r="AY29" i="15"/>
  <c r="AW29" i="15"/>
  <c r="AU29" i="15"/>
  <c r="AS29" i="15"/>
  <c r="AQ29" i="15"/>
  <c r="AO29" i="15"/>
  <c r="AM29" i="15"/>
  <c r="AK29" i="15"/>
  <c r="AI29" i="15"/>
  <c r="AG29" i="15"/>
  <c r="AE29" i="15"/>
  <c r="AC29" i="15"/>
  <c r="AA29" i="15"/>
  <c r="Y29" i="15"/>
  <c r="W29" i="15"/>
  <c r="U29" i="15"/>
  <c r="S29" i="15"/>
  <c r="Q29" i="15"/>
  <c r="O29" i="15"/>
  <c r="M29" i="15"/>
  <c r="K29" i="15"/>
  <c r="I29" i="15"/>
  <c r="BP29" i="15" s="1"/>
  <c r="BQ29" i="15" s="1"/>
  <c r="G29" i="15"/>
  <c r="E29" i="15"/>
  <c r="C29" i="15"/>
  <c r="BV29" i="15" s="1"/>
  <c r="BW28" i="15"/>
  <c r="BU28" i="15"/>
  <c r="BS28" i="15"/>
  <c r="BO28" i="15"/>
  <c r="BM28" i="15"/>
  <c r="BN28" i="15" s="1"/>
  <c r="BL28" i="15"/>
  <c r="BK28" i="15"/>
  <c r="BI28" i="15"/>
  <c r="BG28" i="15"/>
  <c r="BE28" i="15"/>
  <c r="BC28" i="15"/>
  <c r="BA28" i="15"/>
  <c r="AY28" i="15"/>
  <c r="AW28" i="15"/>
  <c r="AU28" i="15"/>
  <c r="AS28" i="15"/>
  <c r="AQ28" i="15"/>
  <c r="AO28" i="15"/>
  <c r="AM28" i="15"/>
  <c r="AK28" i="15"/>
  <c r="AI28" i="15"/>
  <c r="AG28" i="15"/>
  <c r="AE28" i="15"/>
  <c r="AC28" i="15"/>
  <c r="AA28" i="15"/>
  <c r="Y28" i="15"/>
  <c r="W28" i="15"/>
  <c r="U28" i="15"/>
  <c r="S28" i="15"/>
  <c r="Q28" i="15"/>
  <c r="O28" i="15"/>
  <c r="M28" i="15"/>
  <c r="K28" i="15"/>
  <c r="I28" i="15"/>
  <c r="G28" i="15"/>
  <c r="E28" i="15"/>
  <c r="C28" i="15"/>
  <c r="BR28" i="15" s="1"/>
  <c r="BR27" i="15"/>
  <c r="BP27" i="15"/>
  <c r="BK27" i="15"/>
  <c r="BH27" i="15"/>
  <c r="BF27" i="15"/>
  <c r="BD27" i="15"/>
  <c r="BB27" i="15"/>
  <c r="AZ27" i="15"/>
  <c r="AX27" i="15"/>
  <c r="AV27" i="15"/>
  <c r="AT27" i="15"/>
  <c r="AR27" i="15"/>
  <c r="AP27" i="15"/>
  <c r="AN27" i="15"/>
  <c r="AL27" i="15"/>
  <c r="AJ27" i="15"/>
  <c r="AH27" i="15"/>
  <c r="AF27" i="15"/>
  <c r="AD27" i="15"/>
  <c r="AB27" i="15"/>
  <c r="Z27" i="15"/>
  <c r="X27" i="15"/>
  <c r="V27" i="15"/>
  <c r="T27" i="15"/>
  <c r="R27" i="15"/>
  <c r="P27" i="15"/>
  <c r="N27" i="15"/>
  <c r="L27" i="15"/>
  <c r="J27" i="15"/>
  <c r="H27" i="15"/>
  <c r="F27" i="15"/>
  <c r="BO27" i="15" s="1"/>
  <c r="D27" i="15"/>
  <c r="B27" i="15"/>
  <c r="BW27" i="15" s="1"/>
  <c r="BW26" i="15"/>
  <c r="BU26" i="15"/>
  <c r="BS26" i="15"/>
  <c r="BO26" i="15"/>
  <c r="BM26" i="15"/>
  <c r="BN26" i="15" s="1"/>
  <c r="BL26" i="15"/>
  <c r="BK26" i="15"/>
  <c r="BI26" i="15"/>
  <c r="BG26" i="15"/>
  <c r="BE26" i="15"/>
  <c r="BC26" i="15"/>
  <c r="BA26" i="15"/>
  <c r="AY26" i="15"/>
  <c r="AW26" i="15"/>
  <c r="AU26" i="15"/>
  <c r="AS26" i="15"/>
  <c r="AQ26" i="15"/>
  <c r="AO26" i="15"/>
  <c r="AM26" i="15"/>
  <c r="AK26" i="15"/>
  <c r="AI26" i="15"/>
  <c r="AG26" i="15"/>
  <c r="AE26" i="15"/>
  <c r="AC26" i="15"/>
  <c r="AA26" i="15"/>
  <c r="Y26" i="15"/>
  <c r="W26" i="15"/>
  <c r="U26" i="15"/>
  <c r="S26" i="15"/>
  <c r="Q26" i="15"/>
  <c r="O26" i="15"/>
  <c r="M26" i="15"/>
  <c r="K26" i="15"/>
  <c r="I26" i="15"/>
  <c r="G26" i="15"/>
  <c r="E26" i="15"/>
  <c r="C26" i="15"/>
  <c r="BV26" i="15" s="1"/>
  <c r="BW25" i="15"/>
  <c r="BU25" i="15"/>
  <c r="BS25" i="15"/>
  <c r="BO25" i="15"/>
  <c r="BM25" i="15"/>
  <c r="BN25" i="15" s="1"/>
  <c r="BL25" i="15"/>
  <c r="BK25" i="15"/>
  <c r="BI25" i="15"/>
  <c r="BG25" i="15"/>
  <c r="BE25" i="15"/>
  <c r="BC25" i="15"/>
  <c r="BA25" i="15"/>
  <c r="AY25" i="15"/>
  <c r="AW25" i="15"/>
  <c r="AU25" i="15"/>
  <c r="AS25" i="15"/>
  <c r="AQ25" i="15"/>
  <c r="AO25" i="15"/>
  <c r="AM25" i="15"/>
  <c r="AK25" i="15"/>
  <c r="AI25" i="15"/>
  <c r="AG25" i="15"/>
  <c r="AE25" i="15"/>
  <c r="AC25" i="15"/>
  <c r="AA25" i="15"/>
  <c r="Y25" i="15"/>
  <c r="W25" i="15"/>
  <c r="U25" i="15"/>
  <c r="S25" i="15"/>
  <c r="Q25" i="15"/>
  <c r="O25" i="15"/>
  <c r="M25" i="15"/>
  <c r="K25" i="15"/>
  <c r="I25" i="15"/>
  <c r="G25" i="15"/>
  <c r="E25" i="15"/>
  <c r="C25" i="15"/>
  <c r="BR25" i="15" s="1"/>
  <c r="BX24" i="15"/>
  <c r="BW24" i="15"/>
  <c r="BU24" i="15"/>
  <c r="BS24" i="15"/>
  <c r="BO24" i="15"/>
  <c r="BN24" i="15"/>
  <c r="BM24" i="15"/>
  <c r="BL24" i="15"/>
  <c r="BK24" i="15"/>
  <c r="BI24" i="15"/>
  <c r="BG24" i="15"/>
  <c r="BE24" i="15"/>
  <c r="BC24" i="15"/>
  <c r="BA24" i="15"/>
  <c r="AY24" i="15"/>
  <c r="AW24" i="15"/>
  <c r="AU24" i="15"/>
  <c r="AS24" i="15"/>
  <c r="AQ24" i="15"/>
  <c r="AO24" i="15"/>
  <c r="AM24" i="15"/>
  <c r="AK24" i="15"/>
  <c r="AI24" i="15"/>
  <c r="AG24" i="15"/>
  <c r="AE24" i="15"/>
  <c r="AC24" i="15"/>
  <c r="AA24" i="15"/>
  <c r="Y24" i="15"/>
  <c r="W24" i="15"/>
  <c r="U24" i="15"/>
  <c r="S24" i="15"/>
  <c r="Q24" i="15"/>
  <c r="O24" i="15"/>
  <c r="M24" i="15"/>
  <c r="K24" i="15"/>
  <c r="I24" i="15"/>
  <c r="G24" i="15"/>
  <c r="E24" i="15"/>
  <c r="BV24" i="15" s="1"/>
  <c r="C24" i="15"/>
  <c r="BK23" i="15"/>
  <c r="BR22" i="15"/>
  <c r="BP22" i="15"/>
  <c r="BK22" i="15"/>
  <c r="BH22" i="15"/>
  <c r="BF22" i="15"/>
  <c r="BD22" i="15"/>
  <c r="BB22" i="15"/>
  <c r="AZ22" i="15"/>
  <c r="AX22" i="15"/>
  <c r="AV22" i="15"/>
  <c r="AT22" i="15"/>
  <c r="AR22" i="15"/>
  <c r="AP22" i="15"/>
  <c r="AN22" i="15"/>
  <c r="AL22" i="15"/>
  <c r="AJ22" i="15"/>
  <c r="AH22" i="15"/>
  <c r="AF22" i="15"/>
  <c r="AD22" i="15"/>
  <c r="AB22" i="15"/>
  <c r="Z22" i="15"/>
  <c r="X22" i="15"/>
  <c r="BL22" i="15" s="1"/>
  <c r="V22" i="15"/>
  <c r="T22" i="15"/>
  <c r="R22" i="15"/>
  <c r="P22" i="15"/>
  <c r="N22" i="15"/>
  <c r="L22" i="15"/>
  <c r="J22" i="15"/>
  <c r="H22" i="15"/>
  <c r="F22" i="15"/>
  <c r="D22" i="15"/>
  <c r="BU22" i="15" s="1"/>
  <c r="B22" i="15"/>
  <c r="BW22" i="15" s="1"/>
  <c r="BW21" i="15"/>
  <c r="BU21" i="15"/>
  <c r="BS21" i="15"/>
  <c r="BO21" i="15"/>
  <c r="BM21" i="15"/>
  <c r="BN21" i="15" s="1"/>
  <c r="BL21" i="15"/>
  <c r="BK21" i="15"/>
  <c r="BI21" i="15"/>
  <c r="BG21" i="15"/>
  <c r="BE21" i="15"/>
  <c r="BC21" i="15"/>
  <c r="BA21" i="15"/>
  <c r="AY21" i="15"/>
  <c r="AW21" i="15"/>
  <c r="AU21" i="15"/>
  <c r="AS21" i="15"/>
  <c r="AQ21" i="15"/>
  <c r="AO21" i="15"/>
  <c r="AM21" i="15"/>
  <c r="AK21" i="15"/>
  <c r="AI21" i="15"/>
  <c r="AG21" i="15"/>
  <c r="AE21" i="15"/>
  <c r="AC21" i="15"/>
  <c r="AA21" i="15"/>
  <c r="Y21" i="15"/>
  <c r="W21" i="15"/>
  <c r="U21" i="15"/>
  <c r="S21" i="15"/>
  <c r="Q21" i="15"/>
  <c r="BT21" i="15" s="1"/>
  <c r="O21" i="15"/>
  <c r="M21" i="15"/>
  <c r="K21" i="15"/>
  <c r="I21" i="15"/>
  <c r="G21" i="15"/>
  <c r="E21" i="15"/>
  <c r="C21" i="15"/>
  <c r="BR21" i="15" s="1"/>
  <c r="BX20" i="15"/>
  <c r="BW20" i="15"/>
  <c r="BU20" i="15"/>
  <c r="BS20" i="15"/>
  <c r="BO20" i="15"/>
  <c r="BN20" i="15"/>
  <c r="BM20" i="15"/>
  <c r="BL20" i="15"/>
  <c r="BK20" i="15"/>
  <c r="BI20" i="15"/>
  <c r="BG20" i="15"/>
  <c r="BE20" i="15"/>
  <c r="BC20" i="15"/>
  <c r="BA20" i="15"/>
  <c r="AY20" i="15"/>
  <c r="AW20" i="15"/>
  <c r="AU20" i="15"/>
  <c r="AS20" i="15"/>
  <c r="AQ20" i="15"/>
  <c r="AO20" i="15"/>
  <c r="AM20" i="15"/>
  <c r="AK20" i="15"/>
  <c r="AI20" i="15"/>
  <c r="AG20" i="15"/>
  <c r="AE20" i="15"/>
  <c r="AC20" i="15"/>
  <c r="AA20" i="15"/>
  <c r="Y20" i="15"/>
  <c r="W20" i="15"/>
  <c r="U20" i="15"/>
  <c r="S20" i="15"/>
  <c r="Q20" i="15"/>
  <c r="O20" i="15"/>
  <c r="M20" i="15"/>
  <c r="K20" i="15"/>
  <c r="I20" i="15"/>
  <c r="BP20" i="15" s="1"/>
  <c r="BQ20" i="15" s="1"/>
  <c r="G20" i="15"/>
  <c r="BV20" i="15" s="1"/>
  <c r="E20" i="15"/>
  <c r="C20" i="15"/>
  <c r="BW19" i="15"/>
  <c r="BU19" i="15"/>
  <c r="BS19" i="15"/>
  <c r="BO19" i="15"/>
  <c r="BN19" i="15"/>
  <c r="BM19" i="15"/>
  <c r="BL19" i="15"/>
  <c r="BK19" i="15"/>
  <c r="BI19" i="15"/>
  <c r="BG19" i="15"/>
  <c r="BE19" i="15"/>
  <c r="BC19" i="15"/>
  <c r="BA19" i="15"/>
  <c r="AY19" i="15"/>
  <c r="AW19" i="15"/>
  <c r="AU19" i="15"/>
  <c r="AS19" i="15"/>
  <c r="AQ19" i="15"/>
  <c r="AO19" i="15"/>
  <c r="AM19" i="15"/>
  <c r="AK19" i="15"/>
  <c r="AI19" i="15"/>
  <c r="AG19" i="15"/>
  <c r="AE19" i="15"/>
  <c r="AC19" i="15"/>
  <c r="AA19" i="15"/>
  <c r="Y19" i="15"/>
  <c r="W19" i="15"/>
  <c r="U19" i="15"/>
  <c r="S19" i="15"/>
  <c r="Q19" i="15"/>
  <c r="O19" i="15"/>
  <c r="M19" i="15"/>
  <c r="K19" i="15"/>
  <c r="I19" i="15"/>
  <c r="G19" i="15"/>
  <c r="E19" i="15"/>
  <c r="BR19" i="15" s="1"/>
  <c r="C19" i="15"/>
  <c r="BX19" i="15" s="1"/>
  <c r="BW18" i="15"/>
  <c r="BR18" i="15"/>
  <c r="BP18" i="15"/>
  <c r="BK18" i="15"/>
  <c r="BH18" i="15"/>
  <c r="BF18" i="15"/>
  <c r="BD18" i="15"/>
  <c r="BB18" i="15"/>
  <c r="AZ18" i="15"/>
  <c r="AX18" i="15"/>
  <c r="AV18" i="15"/>
  <c r="AT18" i="15"/>
  <c r="AR18" i="15"/>
  <c r="AP18" i="15"/>
  <c r="AN18" i="15"/>
  <c r="AL18" i="15"/>
  <c r="AJ18" i="15"/>
  <c r="AH18" i="15"/>
  <c r="AF18" i="15"/>
  <c r="AD18" i="15"/>
  <c r="AB18" i="15"/>
  <c r="Z18" i="15"/>
  <c r="X18" i="15"/>
  <c r="V18" i="15"/>
  <c r="T18" i="15"/>
  <c r="R18" i="15"/>
  <c r="P18" i="15"/>
  <c r="N18" i="15"/>
  <c r="L18" i="15"/>
  <c r="J18" i="15"/>
  <c r="H18" i="15"/>
  <c r="F18" i="15"/>
  <c r="D18" i="15"/>
  <c r="B18" i="15"/>
  <c r="BU18" i="15" s="1"/>
  <c r="BX17" i="15"/>
  <c r="BW17" i="15"/>
  <c r="BU17" i="15"/>
  <c r="BS17" i="15"/>
  <c r="BO17" i="15"/>
  <c r="BN17" i="15"/>
  <c r="BM17" i="15"/>
  <c r="BL17" i="15"/>
  <c r="BK17" i="15"/>
  <c r="BI17" i="15"/>
  <c r="BG17" i="15"/>
  <c r="BE17" i="15"/>
  <c r="BC17" i="15"/>
  <c r="BA17" i="15"/>
  <c r="AY17" i="15"/>
  <c r="AW17" i="15"/>
  <c r="AU17" i="15"/>
  <c r="AS17" i="15"/>
  <c r="AQ17" i="15"/>
  <c r="AO17" i="15"/>
  <c r="BP17" i="15" s="1"/>
  <c r="BQ17" i="15" s="1"/>
  <c r="AM17" i="15"/>
  <c r="AK17" i="15"/>
  <c r="AI17" i="15"/>
  <c r="AG17" i="15"/>
  <c r="AE17" i="15"/>
  <c r="AC17" i="15"/>
  <c r="AA17" i="15"/>
  <c r="Y17" i="15"/>
  <c r="W17" i="15"/>
  <c r="U17" i="15"/>
  <c r="S17" i="15"/>
  <c r="Q17" i="15"/>
  <c r="O17" i="15"/>
  <c r="M17" i="15"/>
  <c r="K17" i="15"/>
  <c r="I17" i="15"/>
  <c r="G17" i="15"/>
  <c r="BV17" i="15" s="1"/>
  <c r="E17" i="15"/>
  <c r="C17" i="15"/>
  <c r="BW16" i="15"/>
  <c r="BU16" i="15"/>
  <c r="BS16" i="15"/>
  <c r="BO16" i="15"/>
  <c r="BN16" i="15"/>
  <c r="BM16" i="15"/>
  <c r="BL16" i="15"/>
  <c r="BK16" i="15"/>
  <c r="BI16" i="15"/>
  <c r="BG16" i="15"/>
  <c r="BE16" i="15"/>
  <c r="BC16" i="15"/>
  <c r="BA16" i="15"/>
  <c r="AY16" i="15"/>
  <c r="AW16" i="15"/>
  <c r="AU16" i="15"/>
  <c r="AS16" i="15"/>
  <c r="AQ16" i="15"/>
  <c r="AO16" i="15"/>
  <c r="AM16" i="15"/>
  <c r="AK16" i="15"/>
  <c r="AI16" i="15"/>
  <c r="AG16" i="15"/>
  <c r="AE16" i="15"/>
  <c r="AC16" i="15"/>
  <c r="AA16" i="15"/>
  <c r="Y16" i="15"/>
  <c r="W16" i="15"/>
  <c r="U16" i="15"/>
  <c r="S16" i="15"/>
  <c r="Q16" i="15"/>
  <c r="O16" i="15"/>
  <c r="M16" i="15"/>
  <c r="K16" i="15"/>
  <c r="I16" i="15"/>
  <c r="G16" i="15"/>
  <c r="E16" i="15"/>
  <c r="BR16" i="15" s="1"/>
  <c r="C16" i="15"/>
  <c r="BX16" i="15" s="1"/>
  <c r="BX15" i="15"/>
  <c r="BW15" i="15"/>
  <c r="BU15" i="15"/>
  <c r="BS15" i="15"/>
  <c r="BO15" i="15"/>
  <c r="BN15" i="15"/>
  <c r="BM15" i="15"/>
  <c r="BL15" i="15"/>
  <c r="BK15" i="15"/>
  <c r="BI15" i="15"/>
  <c r="BG15" i="15"/>
  <c r="BE15" i="15"/>
  <c r="BC15" i="15"/>
  <c r="BA15" i="15"/>
  <c r="AY15" i="15"/>
  <c r="AW15" i="15"/>
  <c r="AU15" i="15"/>
  <c r="AS15" i="15"/>
  <c r="AQ15" i="15"/>
  <c r="AO15" i="15"/>
  <c r="AM15" i="15"/>
  <c r="AK15" i="15"/>
  <c r="AI15" i="15"/>
  <c r="AG15" i="15"/>
  <c r="AE15" i="15"/>
  <c r="AC15" i="15"/>
  <c r="AA15" i="15"/>
  <c r="Y15" i="15"/>
  <c r="W15" i="15"/>
  <c r="U15" i="15"/>
  <c r="S15" i="15"/>
  <c r="Q15" i="15"/>
  <c r="O15" i="15"/>
  <c r="M15" i="15"/>
  <c r="K15" i="15"/>
  <c r="I15" i="15"/>
  <c r="G15" i="15"/>
  <c r="E15" i="15"/>
  <c r="BR15" i="15" s="1"/>
  <c r="C15" i="15"/>
  <c r="BV15" i="15" s="1"/>
  <c r="BK14" i="15"/>
  <c r="BW13" i="15"/>
  <c r="BR13" i="15"/>
  <c r="BP13" i="15"/>
  <c r="BK13" i="15"/>
  <c r="BH13" i="15"/>
  <c r="BF13" i="15"/>
  <c r="BD13" i="15"/>
  <c r="BB13" i="15"/>
  <c r="AZ13" i="15"/>
  <c r="AX13" i="15"/>
  <c r="AV13" i="15"/>
  <c r="AT13" i="15"/>
  <c r="AR13" i="15"/>
  <c r="AP13" i="15"/>
  <c r="AN13" i="15"/>
  <c r="AL13" i="15"/>
  <c r="AJ13" i="15"/>
  <c r="AH13" i="15"/>
  <c r="AF13" i="15"/>
  <c r="AD13" i="15"/>
  <c r="AB13" i="15"/>
  <c r="Z13" i="15"/>
  <c r="X13" i="15"/>
  <c r="V13" i="15"/>
  <c r="T13" i="15"/>
  <c r="R13" i="15"/>
  <c r="P13" i="15"/>
  <c r="N13" i="15"/>
  <c r="L13" i="15"/>
  <c r="J13" i="15"/>
  <c r="H13" i="15"/>
  <c r="BL13" i="15" s="1"/>
  <c r="F13" i="15"/>
  <c r="D13" i="15"/>
  <c r="BO13" i="15" s="1"/>
  <c r="B13" i="15"/>
  <c r="BM13" i="15" s="1"/>
  <c r="BN13" i="15" s="1"/>
  <c r="BR12" i="15"/>
  <c r="BP12" i="15"/>
  <c r="BK12" i="15"/>
  <c r="BH12" i="15"/>
  <c r="BF12" i="15"/>
  <c r="BD12" i="15"/>
  <c r="BB12" i="15"/>
  <c r="AZ12" i="15"/>
  <c r="AX12" i="15"/>
  <c r="AV12" i="15"/>
  <c r="AT12" i="15"/>
  <c r="AR12" i="15"/>
  <c r="AP12" i="15"/>
  <c r="AN12" i="15"/>
  <c r="AL12" i="15"/>
  <c r="AJ12" i="15"/>
  <c r="AH12" i="15"/>
  <c r="AF12" i="15"/>
  <c r="AD12" i="15"/>
  <c r="AB12" i="15"/>
  <c r="Z12" i="15"/>
  <c r="X12" i="15"/>
  <c r="V12" i="15"/>
  <c r="T12" i="15"/>
  <c r="R12" i="15"/>
  <c r="P12" i="15"/>
  <c r="N12" i="15"/>
  <c r="L12" i="15"/>
  <c r="J12" i="15"/>
  <c r="H12" i="15"/>
  <c r="F12" i="15"/>
  <c r="BS12" i="15" s="1"/>
  <c r="D12" i="15"/>
  <c r="B12" i="15"/>
  <c r="BW12" i="15" s="1"/>
  <c r="BX11" i="15"/>
  <c r="BW11" i="15"/>
  <c r="BU11" i="15"/>
  <c r="BS11" i="15"/>
  <c r="BO11" i="15"/>
  <c r="BN11" i="15"/>
  <c r="BM11" i="15"/>
  <c r="BL11" i="15"/>
  <c r="BK11" i="15"/>
  <c r="BI11" i="15"/>
  <c r="BG11" i="15"/>
  <c r="BE11" i="15"/>
  <c r="BC11" i="15"/>
  <c r="BA11" i="15"/>
  <c r="AY11" i="15"/>
  <c r="AW11" i="15"/>
  <c r="AU11" i="15"/>
  <c r="AS11" i="15"/>
  <c r="AQ11" i="15"/>
  <c r="AO11" i="15"/>
  <c r="AM11" i="15"/>
  <c r="AK11" i="15"/>
  <c r="AI11" i="15"/>
  <c r="AG11" i="15"/>
  <c r="AE11" i="15"/>
  <c r="AC11" i="15"/>
  <c r="AA11" i="15"/>
  <c r="Y11" i="15"/>
  <c r="W11" i="15"/>
  <c r="U11" i="15"/>
  <c r="S11" i="15"/>
  <c r="Q11" i="15"/>
  <c r="O11" i="15"/>
  <c r="M11" i="15"/>
  <c r="K11" i="15"/>
  <c r="I11" i="15"/>
  <c r="G11" i="15"/>
  <c r="E11" i="15"/>
  <c r="BT11" i="15" s="1"/>
  <c r="C11" i="15"/>
  <c r="BR11" i="15" s="1"/>
  <c r="BX10" i="15"/>
  <c r="BW10" i="15"/>
  <c r="BU10" i="15"/>
  <c r="BS10" i="15"/>
  <c r="BO10" i="15"/>
  <c r="BM10" i="15"/>
  <c r="BN10" i="15" s="1"/>
  <c r="BL10" i="15"/>
  <c r="BK10" i="15"/>
  <c r="BI10" i="15"/>
  <c r="BG10" i="15"/>
  <c r="BE10" i="15"/>
  <c r="BC10" i="15"/>
  <c r="BA10" i="15"/>
  <c r="AY10" i="15"/>
  <c r="AW10" i="15"/>
  <c r="AU10" i="15"/>
  <c r="AS10" i="15"/>
  <c r="AQ10" i="15"/>
  <c r="AO10" i="15"/>
  <c r="AM10" i="15"/>
  <c r="AK10" i="15"/>
  <c r="AI10" i="15"/>
  <c r="AG10" i="15"/>
  <c r="AE10" i="15"/>
  <c r="AC10" i="15"/>
  <c r="AA10" i="15"/>
  <c r="Y10" i="15"/>
  <c r="W10" i="15"/>
  <c r="U10" i="15"/>
  <c r="S10" i="15"/>
  <c r="Q10" i="15"/>
  <c r="O10" i="15"/>
  <c r="M10" i="15"/>
  <c r="K10" i="15"/>
  <c r="I10" i="15"/>
  <c r="BP10" i="15" s="1"/>
  <c r="BQ10" i="15" s="1"/>
  <c r="G10" i="15"/>
  <c r="E10" i="15"/>
  <c r="C10" i="15"/>
  <c r="BW9" i="15"/>
  <c r="BU9" i="15"/>
  <c r="BS9" i="15"/>
  <c r="BO9" i="15"/>
  <c r="BM9" i="15"/>
  <c r="BN9" i="15" s="1"/>
  <c r="BL9" i="15"/>
  <c r="BK9" i="15"/>
  <c r="BI9" i="15"/>
  <c r="BG9" i="15"/>
  <c r="BE9" i="15"/>
  <c r="BC9" i="15"/>
  <c r="BA9" i="15"/>
  <c r="AY9" i="15"/>
  <c r="AW9" i="15"/>
  <c r="AU9" i="15"/>
  <c r="AS9" i="15"/>
  <c r="AQ9" i="15"/>
  <c r="AO9" i="15"/>
  <c r="AM9" i="15"/>
  <c r="AK9" i="15"/>
  <c r="AI9" i="15"/>
  <c r="AG9" i="15"/>
  <c r="AE9" i="15"/>
  <c r="AC9" i="15"/>
  <c r="AA9" i="15"/>
  <c r="Y9" i="15"/>
  <c r="W9" i="15"/>
  <c r="U9" i="15"/>
  <c r="S9" i="15"/>
  <c r="Q9" i="15"/>
  <c r="O9" i="15"/>
  <c r="M9" i="15"/>
  <c r="K9" i="15"/>
  <c r="I9" i="15"/>
  <c r="G9" i="15"/>
  <c r="E9" i="15"/>
  <c r="C9" i="15"/>
  <c r="BX9" i="15" s="1"/>
  <c r="BX8" i="15"/>
  <c r="BW8" i="15"/>
  <c r="BU8" i="15"/>
  <c r="BS8" i="15"/>
  <c r="BO8" i="15"/>
  <c r="BM8" i="15"/>
  <c r="BN8" i="15" s="1"/>
  <c r="BL8" i="15"/>
  <c r="BK8" i="15"/>
  <c r="BI8" i="15"/>
  <c r="BG8" i="15"/>
  <c r="BE8" i="15"/>
  <c r="BC8" i="15"/>
  <c r="BA8" i="15"/>
  <c r="AY8" i="15"/>
  <c r="AW8" i="15"/>
  <c r="AU8" i="15"/>
  <c r="AS8" i="15"/>
  <c r="AQ8" i="15"/>
  <c r="AO8" i="15"/>
  <c r="AM8" i="15"/>
  <c r="AK8" i="15"/>
  <c r="AI8" i="15"/>
  <c r="AG8" i="15"/>
  <c r="AE8" i="15"/>
  <c r="AC8" i="15"/>
  <c r="AA8" i="15"/>
  <c r="Y8" i="15"/>
  <c r="W8" i="15"/>
  <c r="U8" i="15"/>
  <c r="S8" i="15"/>
  <c r="Q8" i="15"/>
  <c r="O8" i="15"/>
  <c r="M8" i="15"/>
  <c r="K8" i="15"/>
  <c r="I8" i="15"/>
  <c r="G8" i="15"/>
  <c r="BR8" i="15" s="1"/>
  <c r="E8" i="15"/>
  <c r="C8" i="15"/>
  <c r="BV8" i="15" s="1"/>
  <c r="BW7" i="15"/>
  <c r="BU7" i="15"/>
  <c r="BS7" i="15"/>
  <c r="BR7" i="15"/>
  <c r="BP7" i="15"/>
  <c r="BO7" i="15"/>
  <c r="BM7" i="15"/>
  <c r="BN7" i="15" s="1"/>
  <c r="BL7" i="15"/>
  <c r="BK7" i="15"/>
  <c r="BK6" i="15"/>
  <c r="BW5" i="15"/>
  <c r="BU5" i="15"/>
  <c r="BS5" i="15"/>
  <c r="BO5" i="15"/>
  <c r="BN5" i="15"/>
  <c r="BM5" i="15"/>
  <c r="BL5" i="15"/>
  <c r="BK5" i="15"/>
  <c r="BI5" i="15"/>
  <c r="BG5" i="15"/>
  <c r="BE5" i="15"/>
  <c r="BC5" i="15"/>
  <c r="BA5" i="15"/>
  <c r="AY5" i="15"/>
  <c r="AW5" i="15"/>
  <c r="AU5" i="15"/>
  <c r="AS5" i="15"/>
  <c r="AQ5" i="15"/>
  <c r="AO5" i="15"/>
  <c r="AM5" i="15"/>
  <c r="AK5" i="15"/>
  <c r="AI5" i="15"/>
  <c r="AG5" i="15"/>
  <c r="AE5" i="15"/>
  <c r="AC5" i="15"/>
  <c r="AA5" i="15"/>
  <c r="Y5" i="15"/>
  <c r="W5" i="15"/>
  <c r="U5" i="15"/>
  <c r="S5" i="15"/>
  <c r="Q5" i="15"/>
  <c r="O5" i="15"/>
  <c r="M5" i="15"/>
  <c r="K5" i="15"/>
  <c r="I5" i="15"/>
  <c r="BP5" i="15" s="1"/>
  <c r="BQ5" i="15" s="1"/>
  <c r="G5" i="15"/>
  <c r="E5" i="15"/>
  <c r="BV5" i="15" s="1"/>
  <c r="C5" i="15"/>
  <c r="BX5" i="15" s="1"/>
  <c r="BW4" i="15"/>
  <c r="BU4" i="15"/>
  <c r="BS4" i="15"/>
  <c r="BO4" i="15"/>
  <c r="BN4" i="15"/>
  <c r="BM4" i="15"/>
  <c r="BL4" i="15"/>
  <c r="BK4" i="15"/>
  <c r="BI4" i="15"/>
  <c r="BG4" i="15"/>
  <c r="BE4" i="15"/>
  <c r="BC4" i="15"/>
  <c r="BA4" i="15"/>
  <c r="AY4" i="15"/>
  <c r="AW4" i="15"/>
  <c r="AU4" i="15"/>
  <c r="AS4" i="15"/>
  <c r="AQ4" i="15"/>
  <c r="AO4" i="15"/>
  <c r="AM4" i="15"/>
  <c r="AK4" i="15"/>
  <c r="AI4" i="15"/>
  <c r="AG4" i="15"/>
  <c r="AE4" i="15"/>
  <c r="AC4" i="15"/>
  <c r="AA4" i="15"/>
  <c r="Y4" i="15"/>
  <c r="W4" i="15"/>
  <c r="U4" i="15"/>
  <c r="S4" i="15"/>
  <c r="Q4" i="15"/>
  <c r="O4" i="15"/>
  <c r="M4" i="15"/>
  <c r="BR4" i="15" s="1"/>
  <c r="K4" i="15"/>
  <c r="I4" i="15"/>
  <c r="G4" i="15"/>
  <c r="E4" i="15"/>
  <c r="C4" i="15"/>
  <c r="BX4" i="15" s="1"/>
  <c r="BW3" i="15"/>
  <c r="BU3" i="15"/>
  <c r="BS3" i="15"/>
  <c r="BO3" i="15"/>
  <c r="BM3" i="15"/>
  <c r="BN3" i="15" s="1"/>
  <c r="BL3" i="15"/>
  <c r="BK3" i="15"/>
  <c r="BI3" i="15"/>
  <c r="BG3" i="15"/>
  <c r="BE3" i="15"/>
  <c r="BC3" i="15"/>
  <c r="BA3" i="15"/>
  <c r="AY3" i="15"/>
  <c r="AW3" i="15"/>
  <c r="AU3" i="15"/>
  <c r="AS3" i="15"/>
  <c r="AQ3" i="15"/>
  <c r="AO3" i="15"/>
  <c r="AM3" i="15"/>
  <c r="AK3" i="15"/>
  <c r="AI3" i="15"/>
  <c r="AG3" i="15"/>
  <c r="AE3" i="15"/>
  <c r="AC3" i="15"/>
  <c r="AA3" i="15"/>
  <c r="Y3" i="15"/>
  <c r="W3" i="15"/>
  <c r="U3" i="15"/>
  <c r="S3" i="15"/>
  <c r="Q3" i="15"/>
  <c r="O3" i="15"/>
  <c r="M3" i="15"/>
  <c r="K3" i="15"/>
  <c r="I3" i="15"/>
  <c r="G3" i="15"/>
  <c r="E3" i="15"/>
  <c r="C3" i="15"/>
  <c r="BT3" i="15" s="1"/>
  <c r="BS54" i="13"/>
  <c r="BL54" i="13"/>
  <c r="BS53" i="13"/>
  <c r="BL53" i="13"/>
  <c r="BS52" i="13"/>
  <c r="BL52" i="13"/>
  <c r="BS51" i="13"/>
  <c r="BL51" i="13"/>
  <c r="BR49" i="13"/>
  <c r="BP49" i="13"/>
  <c r="BK49" i="13"/>
  <c r="BH49" i="13"/>
  <c r="BF49" i="13"/>
  <c r="BD49" i="13"/>
  <c r="BB49" i="13"/>
  <c r="AZ49" i="13"/>
  <c r="AX49" i="13"/>
  <c r="AV49" i="13"/>
  <c r="AT49" i="13"/>
  <c r="AR49" i="13"/>
  <c r="AP49" i="13"/>
  <c r="AN49" i="13"/>
  <c r="AL49" i="13"/>
  <c r="AJ49" i="13"/>
  <c r="AH49" i="13"/>
  <c r="AF49" i="13"/>
  <c r="AD49" i="13"/>
  <c r="AB49" i="13"/>
  <c r="Z49" i="13"/>
  <c r="X49" i="13"/>
  <c r="V49" i="13"/>
  <c r="T49" i="13"/>
  <c r="R49" i="13"/>
  <c r="P49" i="13"/>
  <c r="N49" i="13"/>
  <c r="L49" i="13"/>
  <c r="J49" i="13"/>
  <c r="H49" i="13"/>
  <c r="F49" i="13"/>
  <c r="D49" i="13"/>
  <c r="B49" i="13"/>
  <c r="BL49" i="13" s="1"/>
  <c r="BW48" i="13"/>
  <c r="BU48" i="13"/>
  <c r="BS48" i="13"/>
  <c r="BO48" i="13"/>
  <c r="BN48" i="13"/>
  <c r="BM48" i="13"/>
  <c r="BL48" i="13"/>
  <c r="BK48" i="13"/>
  <c r="BI48" i="13"/>
  <c r="BG48" i="13"/>
  <c r="BE48" i="13"/>
  <c r="BC48" i="13"/>
  <c r="BA48" i="13"/>
  <c r="AY48" i="13"/>
  <c r="AW48" i="13"/>
  <c r="AU48" i="13"/>
  <c r="AS48" i="13"/>
  <c r="AQ48" i="13"/>
  <c r="AO48" i="13"/>
  <c r="AM48" i="13"/>
  <c r="AK48" i="13"/>
  <c r="AI48" i="13"/>
  <c r="AG48" i="13"/>
  <c r="AE48" i="13"/>
  <c r="AC48" i="13"/>
  <c r="AA48" i="13"/>
  <c r="Y48" i="13"/>
  <c r="W48" i="13"/>
  <c r="U48" i="13"/>
  <c r="S48" i="13"/>
  <c r="Q48" i="13"/>
  <c r="O48" i="13"/>
  <c r="M48" i="13"/>
  <c r="K48" i="13"/>
  <c r="I48" i="13"/>
  <c r="G48" i="13"/>
  <c r="E48" i="13"/>
  <c r="C48" i="13"/>
  <c r="BX48" i="13" s="1"/>
  <c r="BX47" i="13"/>
  <c r="BW47" i="13"/>
  <c r="BU47" i="13"/>
  <c r="BS47" i="13"/>
  <c r="BO47" i="13"/>
  <c r="BM47" i="13"/>
  <c r="BN47" i="13" s="1"/>
  <c r="BL47" i="13"/>
  <c r="BK47" i="13"/>
  <c r="BI47" i="13"/>
  <c r="BG47" i="13"/>
  <c r="BE47" i="13"/>
  <c r="BC47" i="13"/>
  <c r="BA47" i="13"/>
  <c r="AY47" i="13"/>
  <c r="AW47" i="13"/>
  <c r="AU47" i="13"/>
  <c r="AS47" i="13"/>
  <c r="AQ47" i="13"/>
  <c r="AO47" i="13"/>
  <c r="AM47" i="13"/>
  <c r="AK47" i="13"/>
  <c r="AI47" i="13"/>
  <c r="AG47" i="13"/>
  <c r="AE47" i="13"/>
  <c r="AC47" i="13"/>
  <c r="AA47" i="13"/>
  <c r="Y47" i="13"/>
  <c r="W47" i="13"/>
  <c r="U47" i="13"/>
  <c r="S47" i="13"/>
  <c r="Q47" i="13"/>
  <c r="O47" i="13"/>
  <c r="M47" i="13"/>
  <c r="K47" i="13"/>
  <c r="I47" i="13"/>
  <c r="G47" i="13"/>
  <c r="E47" i="13"/>
  <c r="C47" i="13"/>
  <c r="BT47" i="13" s="1"/>
  <c r="BW46" i="13"/>
  <c r="BU46" i="13"/>
  <c r="BS46" i="13"/>
  <c r="BO46" i="13"/>
  <c r="BM46" i="13"/>
  <c r="BN46" i="13" s="1"/>
  <c r="BL46" i="13"/>
  <c r="BK46" i="13"/>
  <c r="BI46" i="13"/>
  <c r="BG46" i="13"/>
  <c r="BE46" i="13"/>
  <c r="BC46" i="13"/>
  <c r="BA46" i="13"/>
  <c r="AY46" i="13"/>
  <c r="AW46" i="13"/>
  <c r="AU46" i="13"/>
  <c r="AS46" i="13"/>
  <c r="AQ46" i="13"/>
  <c r="AO46" i="13"/>
  <c r="AM46" i="13"/>
  <c r="AK46" i="13"/>
  <c r="AI46" i="13"/>
  <c r="AG46" i="13"/>
  <c r="AE46" i="13"/>
  <c r="AC46" i="13"/>
  <c r="AA46" i="13"/>
  <c r="Y46" i="13"/>
  <c r="W46" i="13"/>
  <c r="U46" i="13"/>
  <c r="S46" i="13"/>
  <c r="Q46" i="13"/>
  <c r="O46" i="13"/>
  <c r="M46" i="13"/>
  <c r="K46" i="13"/>
  <c r="I46" i="13"/>
  <c r="G46" i="13"/>
  <c r="E46" i="13"/>
  <c r="C46" i="13"/>
  <c r="BP46" i="13" s="1"/>
  <c r="BQ46" i="13" s="1"/>
  <c r="BR45" i="13"/>
  <c r="BP45" i="13"/>
  <c r="BK45" i="13"/>
  <c r="BH45" i="13"/>
  <c r="BF45" i="13"/>
  <c r="BD45" i="13"/>
  <c r="BB45" i="13"/>
  <c r="AZ45" i="13"/>
  <c r="AX45" i="13"/>
  <c r="AV45" i="13"/>
  <c r="AT45" i="13"/>
  <c r="AR45" i="13"/>
  <c r="AP45" i="13"/>
  <c r="AN45" i="13"/>
  <c r="AL45" i="13"/>
  <c r="AJ45" i="13"/>
  <c r="AH45" i="13"/>
  <c r="AF45" i="13"/>
  <c r="AD45" i="13"/>
  <c r="AB45" i="13"/>
  <c r="Z45" i="13"/>
  <c r="X45" i="13"/>
  <c r="V45" i="13"/>
  <c r="T45" i="13"/>
  <c r="R45" i="13"/>
  <c r="P45" i="13"/>
  <c r="N45" i="13"/>
  <c r="L45" i="13"/>
  <c r="J45" i="13"/>
  <c r="H45" i="13"/>
  <c r="F45" i="13"/>
  <c r="D45" i="13"/>
  <c r="B45" i="13"/>
  <c r="BW45" i="13" s="1"/>
  <c r="BX44" i="13"/>
  <c r="BW44" i="13"/>
  <c r="BU44" i="13"/>
  <c r="BS44" i="13"/>
  <c r="BO44" i="13"/>
  <c r="BM44" i="13"/>
  <c r="BN44" i="13" s="1"/>
  <c r="BL44" i="13"/>
  <c r="BK44" i="13"/>
  <c r="BI44" i="13"/>
  <c r="BG44" i="13"/>
  <c r="BE44" i="13"/>
  <c r="BC44" i="13"/>
  <c r="BA44" i="13"/>
  <c r="AY44" i="13"/>
  <c r="AW44" i="13"/>
  <c r="AU44" i="13"/>
  <c r="AS44" i="13"/>
  <c r="AQ44" i="13"/>
  <c r="AO44" i="13"/>
  <c r="AM44" i="13"/>
  <c r="AK44" i="13"/>
  <c r="AI44" i="13"/>
  <c r="AG44" i="13"/>
  <c r="AE44" i="13"/>
  <c r="AC44" i="13"/>
  <c r="AA44" i="13"/>
  <c r="Y44" i="13"/>
  <c r="W44" i="13"/>
  <c r="U44" i="13"/>
  <c r="S44" i="13"/>
  <c r="Q44" i="13"/>
  <c r="O44" i="13"/>
  <c r="M44" i="13"/>
  <c r="K44" i="13"/>
  <c r="I44" i="13"/>
  <c r="G44" i="13"/>
  <c r="E44" i="13"/>
  <c r="C44" i="13"/>
  <c r="BT44" i="13" s="1"/>
  <c r="BW43" i="13"/>
  <c r="BU43" i="13"/>
  <c r="BS43" i="13"/>
  <c r="BO43" i="13"/>
  <c r="BM43" i="13"/>
  <c r="BN43" i="13" s="1"/>
  <c r="BL43" i="13"/>
  <c r="BK43" i="13"/>
  <c r="BI43" i="13"/>
  <c r="BG43" i="13"/>
  <c r="BE43" i="13"/>
  <c r="BC43" i="13"/>
  <c r="BA43" i="13"/>
  <c r="AY43" i="13"/>
  <c r="AW43" i="13"/>
  <c r="AU43" i="13"/>
  <c r="AS43" i="13"/>
  <c r="AQ43" i="13"/>
  <c r="AO43" i="13"/>
  <c r="AM43" i="13"/>
  <c r="AK43" i="13"/>
  <c r="AI43" i="13"/>
  <c r="AG43" i="13"/>
  <c r="AE43" i="13"/>
  <c r="AC43" i="13"/>
  <c r="AA43" i="13"/>
  <c r="Y43" i="13"/>
  <c r="W43" i="13"/>
  <c r="U43" i="13"/>
  <c r="S43" i="13"/>
  <c r="Q43" i="13"/>
  <c r="O43" i="13"/>
  <c r="M43" i="13"/>
  <c r="K43" i="13"/>
  <c r="I43" i="13"/>
  <c r="G43" i="13"/>
  <c r="E43" i="13"/>
  <c r="C43" i="13"/>
  <c r="BP43" i="13" s="1"/>
  <c r="BQ43" i="13" s="1"/>
  <c r="BW42" i="13"/>
  <c r="BU42" i="13"/>
  <c r="BS42" i="13"/>
  <c r="BO42" i="13"/>
  <c r="BM42" i="13"/>
  <c r="BN42" i="13" s="1"/>
  <c r="BL42" i="13"/>
  <c r="BK42" i="13"/>
  <c r="BI42" i="13"/>
  <c r="BG42" i="13"/>
  <c r="BE42" i="13"/>
  <c r="BC42" i="13"/>
  <c r="BA42" i="13"/>
  <c r="AY42" i="13"/>
  <c r="AW42" i="13"/>
  <c r="AU42" i="13"/>
  <c r="AS42" i="13"/>
  <c r="AQ42" i="13"/>
  <c r="AO42" i="13"/>
  <c r="AM42" i="13"/>
  <c r="AK42" i="13"/>
  <c r="AI42" i="13"/>
  <c r="AG42" i="13"/>
  <c r="AE42" i="13"/>
  <c r="AC42" i="13"/>
  <c r="AA42" i="13"/>
  <c r="Y42" i="13"/>
  <c r="W42" i="13"/>
  <c r="U42" i="13"/>
  <c r="S42" i="13"/>
  <c r="Q42" i="13"/>
  <c r="O42" i="13"/>
  <c r="M42" i="13"/>
  <c r="K42" i="13"/>
  <c r="I42" i="13"/>
  <c r="G42" i="13"/>
  <c r="E42" i="13"/>
  <c r="C42" i="13"/>
  <c r="BX42" i="13" s="1"/>
  <c r="BK41" i="13"/>
  <c r="BW40" i="13"/>
  <c r="BR40" i="13"/>
  <c r="BP40" i="13"/>
  <c r="BK40" i="13"/>
  <c r="BH40" i="13"/>
  <c r="BF40" i="13"/>
  <c r="BD40" i="13"/>
  <c r="BB40" i="13"/>
  <c r="AZ40" i="13"/>
  <c r="AX40" i="13"/>
  <c r="AV40" i="13"/>
  <c r="AT40" i="13"/>
  <c r="AR40" i="13"/>
  <c r="AP40" i="13"/>
  <c r="AN40" i="13"/>
  <c r="AL40" i="13"/>
  <c r="AJ40" i="13"/>
  <c r="AH40" i="13"/>
  <c r="AF40" i="13"/>
  <c r="AD40" i="13"/>
  <c r="AB40" i="13"/>
  <c r="Z40" i="13"/>
  <c r="X40" i="13"/>
  <c r="V40" i="13"/>
  <c r="T40" i="13"/>
  <c r="R40" i="13"/>
  <c r="P40" i="13"/>
  <c r="N40" i="13"/>
  <c r="L40" i="13"/>
  <c r="J40" i="13"/>
  <c r="H40" i="13"/>
  <c r="F40" i="13"/>
  <c r="D40" i="13"/>
  <c r="BS40" i="13" s="1"/>
  <c r="B40" i="13"/>
  <c r="BU40" i="13" s="1"/>
  <c r="BX39" i="13"/>
  <c r="BW39" i="13"/>
  <c r="BU39" i="13"/>
  <c r="BS39" i="13"/>
  <c r="BO39" i="13"/>
  <c r="BN39" i="13"/>
  <c r="BM39" i="13"/>
  <c r="BL39" i="13"/>
  <c r="BK39" i="13"/>
  <c r="BI39" i="13"/>
  <c r="BG39" i="13"/>
  <c r="BE39" i="13"/>
  <c r="BC39" i="13"/>
  <c r="BA39" i="13"/>
  <c r="AY39" i="13"/>
  <c r="AW39" i="13"/>
  <c r="AU39" i="13"/>
  <c r="AS39" i="13"/>
  <c r="AQ39" i="13"/>
  <c r="AO39" i="13"/>
  <c r="AM39" i="13"/>
  <c r="AK39" i="13"/>
  <c r="AI39" i="13"/>
  <c r="AG39" i="13"/>
  <c r="AE39" i="13"/>
  <c r="AC39" i="13"/>
  <c r="AA39" i="13"/>
  <c r="Y39" i="13"/>
  <c r="W39" i="13"/>
  <c r="U39" i="13"/>
  <c r="BV39" i="13" s="1"/>
  <c r="S39" i="13"/>
  <c r="Q39" i="13"/>
  <c r="O39" i="13"/>
  <c r="M39" i="13"/>
  <c r="K39" i="13"/>
  <c r="I39" i="13"/>
  <c r="G39" i="13"/>
  <c r="E39" i="13"/>
  <c r="BP39" i="13" s="1"/>
  <c r="BQ39" i="13" s="1"/>
  <c r="C39" i="13"/>
  <c r="BT39" i="13" s="1"/>
  <c r="BX38" i="13"/>
  <c r="BW38" i="13"/>
  <c r="BU38" i="13"/>
  <c r="BS38" i="13"/>
  <c r="BO38" i="13"/>
  <c r="BN38" i="13"/>
  <c r="BM38" i="13"/>
  <c r="BL38" i="13"/>
  <c r="BK38" i="13"/>
  <c r="BI38" i="13"/>
  <c r="BG38" i="13"/>
  <c r="BE38" i="13"/>
  <c r="BC38" i="13"/>
  <c r="BA38" i="13"/>
  <c r="AY38" i="13"/>
  <c r="AW38" i="13"/>
  <c r="AU38" i="13"/>
  <c r="AS38" i="13"/>
  <c r="AQ38" i="13"/>
  <c r="AO38" i="13"/>
  <c r="AM38" i="13"/>
  <c r="AK38" i="13"/>
  <c r="AI38" i="13"/>
  <c r="AG38" i="13"/>
  <c r="AE38" i="13"/>
  <c r="AC38" i="13"/>
  <c r="AA38" i="13"/>
  <c r="Y38" i="13"/>
  <c r="W38" i="13"/>
  <c r="U38" i="13"/>
  <c r="S38" i="13"/>
  <c r="Q38" i="13"/>
  <c r="O38" i="13"/>
  <c r="M38" i="13"/>
  <c r="BV38" i="13" s="1"/>
  <c r="K38" i="13"/>
  <c r="I38" i="13"/>
  <c r="G38" i="13"/>
  <c r="E38" i="13"/>
  <c r="BT38" i="13" s="1"/>
  <c r="C38" i="13"/>
  <c r="BP38" i="13" s="1"/>
  <c r="BQ38" i="13" s="1"/>
  <c r="BW37" i="13"/>
  <c r="BU37" i="13"/>
  <c r="BS37" i="13"/>
  <c r="BO37" i="13"/>
  <c r="BN37" i="13"/>
  <c r="BM37" i="13"/>
  <c r="BL37" i="13"/>
  <c r="BK37" i="13"/>
  <c r="BI37" i="13"/>
  <c r="BG37" i="13"/>
  <c r="BE37" i="13"/>
  <c r="BC37" i="13"/>
  <c r="BA37" i="13"/>
  <c r="AY37" i="13"/>
  <c r="AW37" i="13"/>
  <c r="AU37" i="13"/>
  <c r="AS37" i="13"/>
  <c r="AQ37" i="13"/>
  <c r="AO37" i="13"/>
  <c r="AM37" i="13"/>
  <c r="AK37" i="13"/>
  <c r="AI37" i="13"/>
  <c r="AG37" i="13"/>
  <c r="AE37" i="13"/>
  <c r="AC37" i="13"/>
  <c r="AA37" i="13"/>
  <c r="Y37" i="13"/>
  <c r="W37" i="13"/>
  <c r="U37" i="13"/>
  <c r="S37" i="13"/>
  <c r="Q37" i="13"/>
  <c r="O37" i="13"/>
  <c r="M37" i="13"/>
  <c r="K37" i="13"/>
  <c r="I37" i="13"/>
  <c r="G37" i="13"/>
  <c r="E37" i="13"/>
  <c r="BV37" i="13" s="1"/>
  <c r="C37" i="13"/>
  <c r="BX37" i="13" s="1"/>
  <c r="BR36" i="13"/>
  <c r="BP36" i="13"/>
  <c r="BK36" i="13"/>
  <c r="BH36" i="13"/>
  <c r="BF36" i="13"/>
  <c r="BD36" i="13"/>
  <c r="BB36" i="13"/>
  <c r="AZ36" i="13"/>
  <c r="AX36" i="13"/>
  <c r="AV36" i="13"/>
  <c r="AT36" i="13"/>
  <c r="AR36" i="13"/>
  <c r="AP36" i="13"/>
  <c r="AN36" i="13"/>
  <c r="AL36" i="13"/>
  <c r="AJ36" i="13"/>
  <c r="AH36" i="13"/>
  <c r="AF36" i="13"/>
  <c r="AD36" i="13"/>
  <c r="AB36" i="13"/>
  <c r="Z36" i="13"/>
  <c r="X36" i="13"/>
  <c r="V36" i="13"/>
  <c r="T36" i="13"/>
  <c r="R36" i="13"/>
  <c r="P36" i="13"/>
  <c r="N36" i="13"/>
  <c r="L36" i="13"/>
  <c r="J36" i="13"/>
  <c r="H36" i="13"/>
  <c r="F36" i="13"/>
  <c r="D36" i="13"/>
  <c r="BS36" i="13" s="1"/>
  <c r="B36" i="13"/>
  <c r="BO36" i="13" s="1"/>
  <c r="BW35" i="13"/>
  <c r="BU35" i="13"/>
  <c r="BS35" i="13"/>
  <c r="BO35" i="13"/>
  <c r="BN35" i="13"/>
  <c r="BM35" i="13"/>
  <c r="BL35" i="13"/>
  <c r="BK35" i="13"/>
  <c r="BI35" i="13"/>
  <c r="BG35" i="13"/>
  <c r="BE35" i="13"/>
  <c r="BC35" i="13"/>
  <c r="BA35" i="13"/>
  <c r="AY35" i="13"/>
  <c r="AW35" i="13"/>
  <c r="AU35" i="13"/>
  <c r="AS35" i="13"/>
  <c r="AQ35" i="13"/>
  <c r="AO35" i="13"/>
  <c r="AM35" i="13"/>
  <c r="AK35" i="13"/>
  <c r="AI35" i="13"/>
  <c r="AG35" i="13"/>
  <c r="AE35" i="13"/>
  <c r="AC35" i="13"/>
  <c r="AA35" i="13"/>
  <c r="Y35" i="13"/>
  <c r="W35" i="13"/>
  <c r="U35" i="13"/>
  <c r="S35" i="13"/>
  <c r="Q35" i="13"/>
  <c r="O35" i="13"/>
  <c r="M35" i="13"/>
  <c r="BV35" i="13" s="1"/>
  <c r="K35" i="13"/>
  <c r="I35" i="13"/>
  <c r="G35" i="13"/>
  <c r="E35" i="13"/>
  <c r="C35" i="13"/>
  <c r="BX35" i="13" s="1"/>
  <c r="BW34" i="13"/>
  <c r="BU34" i="13"/>
  <c r="BS34" i="13"/>
  <c r="BO34" i="13"/>
  <c r="BN34" i="13"/>
  <c r="BM34" i="13"/>
  <c r="BL34" i="13"/>
  <c r="BK34" i="13"/>
  <c r="BI34" i="13"/>
  <c r="BG34" i="13"/>
  <c r="BE34" i="13"/>
  <c r="BC34" i="13"/>
  <c r="BA34" i="13"/>
  <c r="AY34" i="13"/>
  <c r="AW34" i="13"/>
  <c r="AU34" i="13"/>
  <c r="AS34" i="13"/>
  <c r="AQ34" i="13"/>
  <c r="AO34" i="13"/>
  <c r="AM34" i="13"/>
  <c r="AK34" i="13"/>
  <c r="AI34" i="13"/>
  <c r="AG34" i="13"/>
  <c r="AE34" i="13"/>
  <c r="AC34" i="13"/>
  <c r="AA34" i="13"/>
  <c r="Y34" i="13"/>
  <c r="W34" i="13"/>
  <c r="U34" i="13"/>
  <c r="S34" i="13"/>
  <c r="Q34" i="13"/>
  <c r="O34" i="13"/>
  <c r="M34" i="13"/>
  <c r="K34" i="13"/>
  <c r="I34" i="13"/>
  <c r="G34" i="13"/>
  <c r="E34" i="13"/>
  <c r="BV34" i="13" s="1"/>
  <c r="C34" i="13"/>
  <c r="BX34" i="13" s="1"/>
  <c r="BW33" i="13"/>
  <c r="BU33" i="13"/>
  <c r="BS33" i="13"/>
  <c r="BO33" i="13"/>
  <c r="BM33" i="13"/>
  <c r="BN33" i="13" s="1"/>
  <c r="BL33" i="13"/>
  <c r="BK33" i="13"/>
  <c r="BI33" i="13"/>
  <c r="BG33" i="13"/>
  <c r="BE33" i="13"/>
  <c r="BC33" i="13"/>
  <c r="BA33" i="13"/>
  <c r="AY33" i="13"/>
  <c r="AW33" i="13"/>
  <c r="AU33" i="13"/>
  <c r="AS33" i="13"/>
  <c r="AQ33" i="13"/>
  <c r="AO33" i="13"/>
  <c r="AM33" i="13"/>
  <c r="AK33" i="13"/>
  <c r="AI33" i="13"/>
  <c r="AG33" i="13"/>
  <c r="AE33" i="13"/>
  <c r="AC33" i="13"/>
  <c r="AA33" i="13"/>
  <c r="Y33" i="13"/>
  <c r="W33" i="13"/>
  <c r="U33" i="13"/>
  <c r="S33" i="13"/>
  <c r="Q33" i="13"/>
  <c r="O33" i="13"/>
  <c r="M33" i="13"/>
  <c r="K33" i="13"/>
  <c r="I33" i="13"/>
  <c r="G33" i="13"/>
  <c r="E33" i="13"/>
  <c r="C33" i="13"/>
  <c r="BT33" i="13" s="1"/>
  <c r="BK32" i="13"/>
  <c r="BW31" i="13"/>
  <c r="BR31" i="13"/>
  <c r="BP31" i="13"/>
  <c r="BK31" i="13"/>
  <c r="BH31" i="13"/>
  <c r="BF31" i="13"/>
  <c r="BD31" i="13"/>
  <c r="BB31" i="13"/>
  <c r="AZ31" i="13"/>
  <c r="AX31" i="13"/>
  <c r="AV31" i="13"/>
  <c r="AT31" i="13"/>
  <c r="AR31" i="13"/>
  <c r="AP31" i="13"/>
  <c r="AN31" i="13"/>
  <c r="AL31" i="13"/>
  <c r="AJ31" i="13"/>
  <c r="AH31" i="13"/>
  <c r="AF31" i="13"/>
  <c r="AD31" i="13"/>
  <c r="AB31" i="13"/>
  <c r="Z31" i="13"/>
  <c r="X31" i="13"/>
  <c r="V31" i="13"/>
  <c r="T31" i="13"/>
  <c r="R31" i="13"/>
  <c r="P31" i="13"/>
  <c r="N31" i="13"/>
  <c r="BU31" i="13" s="1"/>
  <c r="L31" i="13"/>
  <c r="J31" i="13"/>
  <c r="H31" i="13"/>
  <c r="F31" i="13"/>
  <c r="BS31" i="13" s="1"/>
  <c r="D31" i="13"/>
  <c r="B31" i="13"/>
  <c r="BM31" i="13" s="1"/>
  <c r="BN31" i="13" s="1"/>
  <c r="BW30" i="13"/>
  <c r="BU30" i="13"/>
  <c r="BS30" i="13"/>
  <c r="BO30" i="13"/>
  <c r="BN30" i="13"/>
  <c r="BM30" i="13"/>
  <c r="BL30" i="13"/>
  <c r="BK30" i="13"/>
  <c r="BI30" i="13"/>
  <c r="BG30" i="13"/>
  <c r="BE30" i="13"/>
  <c r="BC30" i="13"/>
  <c r="BA30" i="13"/>
  <c r="AY30" i="13"/>
  <c r="AW30" i="13"/>
  <c r="AU30" i="13"/>
  <c r="AS30" i="13"/>
  <c r="BR30" i="13" s="1"/>
  <c r="AQ30" i="13"/>
  <c r="AO30" i="13"/>
  <c r="AM30" i="13"/>
  <c r="AK30" i="13"/>
  <c r="AI30" i="13"/>
  <c r="AG30" i="13"/>
  <c r="AE30" i="13"/>
  <c r="AC30" i="13"/>
  <c r="AA30" i="13"/>
  <c r="Y30" i="13"/>
  <c r="W30" i="13"/>
  <c r="U30" i="13"/>
  <c r="S30" i="13"/>
  <c r="Q30" i="13"/>
  <c r="O30" i="13"/>
  <c r="M30" i="13"/>
  <c r="K30" i="13"/>
  <c r="I30" i="13"/>
  <c r="G30" i="13"/>
  <c r="E30" i="13"/>
  <c r="BV30" i="13" s="1"/>
  <c r="C30" i="13"/>
  <c r="BX30" i="13" s="1"/>
  <c r="BW29" i="13"/>
  <c r="BU29" i="13"/>
  <c r="BS29" i="13"/>
  <c r="BO29" i="13"/>
  <c r="BN29" i="13"/>
  <c r="BM29" i="13"/>
  <c r="BL29" i="13"/>
  <c r="BK29" i="13"/>
  <c r="BI29" i="13"/>
  <c r="BG29" i="13"/>
  <c r="BE29" i="13"/>
  <c r="BC29" i="13"/>
  <c r="BA29" i="13"/>
  <c r="AY29" i="13"/>
  <c r="AW29" i="13"/>
  <c r="AU29" i="13"/>
  <c r="AS29" i="13"/>
  <c r="AQ29" i="13"/>
  <c r="AO29" i="13"/>
  <c r="AM29" i="13"/>
  <c r="AK29" i="13"/>
  <c r="AI29" i="13"/>
  <c r="AG29" i="13"/>
  <c r="AE29" i="13"/>
  <c r="AC29" i="13"/>
  <c r="AA29" i="13"/>
  <c r="Y29" i="13"/>
  <c r="W29" i="13"/>
  <c r="U29" i="13"/>
  <c r="S29" i="13"/>
  <c r="Q29" i="13"/>
  <c r="O29" i="13"/>
  <c r="M29" i="13"/>
  <c r="K29" i="13"/>
  <c r="I29" i="13"/>
  <c r="G29" i="13"/>
  <c r="E29" i="13"/>
  <c r="BV29" i="13" s="1"/>
  <c r="C29" i="13"/>
  <c r="BT29" i="13" s="1"/>
  <c r="BW28" i="13"/>
  <c r="BU28" i="13"/>
  <c r="BS28" i="13"/>
  <c r="BO28" i="13"/>
  <c r="BN28" i="13"/>
  <c r="BM28" i="13"/>
  <c r="BL28" i="13"/>
  <c r="BK28" i="13"/>
  <c r="BI28" i="13"/>
  <c r="BG28" i="13"/>
  <c r="BE28" i="13"/>
  <c r="BC28" i="13"/>
  <c r="BA28" i="13"/>
  <c r="AY28" i="13"/>
  <c r="AW28" i="13"/>
  <c r="AU28" i="13"/>
  <c r="AS28" i="13"/>
  <c r="AQ28" i="13"/>
  <c r="AO28" i="13"/>
  <c r="AM28" i="13"/>
  <c r="AK28" i="13"/>
  <c r="AI28" i="13"/>
  <c r="AG28" i="13"/>
  <c r="AE28" i="13"/>
  <c r="AC28" i="13"/>
  <c r="AA28" i="13"/>
  <c r="Y28" i="13"/>
  <c r="W28" i="13"/>
  <c r="U28" i="13"/>
  <c r="S28" i="13"/>
  <c r="Q28" i="13"/>
  <c r="O28" i="13"/>
  <c r="M28" i="13"/>
  <c r="K28" i="13"/>
  <c r="I28" i="13"/>
  <c r="G28" i="13"/>
  <c r="E28" i="13"/>
  <c r="BR28" i="13" s="1"/>
  <c r="C28" i="13"/>
  <c r="BP28" i="13" s="1"/>
  <c r="BQ28" i="13" s="1"/>
  <c r="BS27" i="13"/>
  <c r="BR27" i="13"/>
  <c r="BP27" i="13"/>
  <c r="BK27" i="13"/>
  <c r="BH27" i="13"/>
  <c r="BF27" i="13"/>
  <c r="BD27" i="13"/>
  <c r="BB27" i="13"/>
  <c r="AZ27" i="13"/>
  <c r="AX27" i="13"/>
  <c r="AV27" i="13"/>
  <c r="AT27" i="13"/>
  <c r="AR27" i="13"/>
  <c r="AP27" i="13"/>
  <c r="AN27" i="13"/>
  <c r="AL27" i="13"/>
  <c r="AJ27" i="13"/>
  <c r="AH27" i="13"/>
  <c r="AF27" i="13"/>
  <c r="AD27" i="13"/>
  <c r="AB27" i="13"/>
  <c r="Z27" i="13"/>
  <c r="X27" i="13"/>
  <c r="V27" i="13"/>
  <c r="T27" i="13"/>
  <c r="R27" i="13"/>
  <c r="P27" i="13"/>
  <c r="N27" i="13"/>
  <c r="L27" i="13"/>
  <c r="BU27" i="13" s="1"/>
  <c r="J27" i="13"/>
  <c r="H27" i="13"/>
  <c r="F27" i="13"/>
  <c r="BO27" i="13" s="1"/>
  <c r="D27" i="13"/>
  <c r="B27" i="13"/>
  <c r="BW27" i="13" s="1"/>
  <c r="BW26" i="13"/>
  <c r="BU26" i="13"/>
  <c r="BS26" i="13"/>
  <c r="BO26" i="13"/>
  <c r="BN26" i="13"/>
  <c r="BM26" i="13"/>
  <c r="BL26" i="13"/>
  <c r="BK26" i="13"/>
  <c r="BI26" i="13"/>
  <c r="BG26" i="13"/>
  <c r="BE26" i="13"/>
  <c r="BC26" i="13"/>
  <c r="BA26" i="13"/>
  <c r="AY26" i="13"/>
  <c r="AW26" i="13"/>
  <c r="AU26" i="13"/>
  <c r="AS26" i="13"/>
  <c r="AQ26" i="13"/>
  <c r="AO26" i="13"/>
  <c r="AM26" i="13"/>
  <c r="AK26" i="13"/>
  <c r="AI26" i="13"/>
  <c r="AG26" i="13"/>
  <c r="AE26" i="13"/>
  <c r="AC26" i="13"/>
  <c r="AA26" i="13"/>
  <c r="Y26" i="13"/>
  <c r="W26" i="13"/>
  <c r="U26" i="13"/>
  <c r="S26" i="13"/>
  <c r="Q26" i="13"/>
  <c r="O26" i="13"/>
  <c r="M26" i="13"/>
  <c r="K26" i="13"/>
  <c r="I26" i="13"/>
  <c r="G26" i="13"/>
  <c r="E26" i="13"/>
  <c r="BV26" i="13" s="1"/>
  <c r="C26" i="13"/>
  <c r="BT26" i="13" s="1"/>
  <c r="BW25" i="13"/>
  <c r="BU25" i="13"/>
  <c r="BS25" i="13"/>
  <c r="BO25" i="13"/>
  <c r="BN25" i="13"/>
  <c r="BM25" i="13"/>
  <c r="BL25" i="13"/>
  <c r="BK25" i="13"/>
  <c r="BI25" i="13"/>
  <c r="BG25" i="13"/>
  <c r="BE25" i="13"/>
  <c r="BC25" i="13"/>
  <c r="BA25" i="13"/>
  <c r="AY25" i="13"/>
  <c r="AW25" i="13"/>
  <c r="AU25" i="13"/>
  <c r="AS25" i="13"/>
  <c r="AQ25" i="13"/>
  <c r="AO25" i="13"/>
  <c r="AM25" i="13"/>
  <c r="AK25" i="13"/>
  <c r="AI25" i="13"/>
  <c r="AG25" i="13"/>
  <c r="AE25" i="13"/>
  <c r="AC25" i="13"/>
  <c r="AA25" i="13"/>
  <c r="Y25" i="13"/>
  <c r="W25" i="13"/>
  <c r="U25" i="13"/>
  <c r="S25" i="13"/>
  <c r="Q25" i="13"/>
  <c r="O25" i="13"/>
  <c r="M25" i="13"/>
  <c r="K25" i="13"/>
  <c r="I25" i="13"/>
  <c r="G25" i="13"/>
  <c r="E25" i="13"/>
  <c r="BV25" i="13" s="1"/>
  <c r="C25" i="13"/>
  <c r="BR25" i="13" s="1"/>
  <c r="BW24" i="13"/>
  <c r="BV24" i="13"/>
  <c r="BU24" i="13"/>
  <c r="BS24" i="13"/>
  <c r="BO24" i="13"/>
  <c r="BN24" i="13"/>
  <c r="BM24" i="13"/>
  <c r="BL24" i="13"/>
  <c r="BK24" i="13"/>
  <c r="BI24" i="13"/>
  <c r="BG24" i="13"/>
  <c r="BE24" i="13"/>
  <c r="BC24" i="13"/>
  <c r="BA24" i="13"/>
  <c r="AY24" i="13"/>
  <c r="AW24" i="13"/>
  <c r="AU24" i="13"/>
  <c r="AS24" i="13"/>
  <c r="AQ24" i="13"/>
  <c r="AO24" i="13"/>
  <c r="AM24" i="13"/>
  <c r="AK24" i="13"/>
  <c r="AI24" i="13"/>
  <c r="AG24" i="13"/>
  <c r="AE24" i="13"/>
  <c r="AC24" i="13"/>
  <c r="AA24" i="13"/>
  <c r="Y24" i="13"/>
  <c r="W24" i="13"/>
  <c r="U24" i="13"/>
  <c r="S24" i="13"/>
  <c r="Q24" i="13"/>
  <c r="O24" i="13"/>
  <c r="M24" i="13"/>
  <c r="K24" i="13"/>
  <c r="I24" i="13"/>
  <c r="G24" i="13"/>
  <c r="BR24" i="13" s="1"/>
  <c r="E24" i="13"/>
  <c r="C24" i="13"/>
  <c r="BX24" i="13" s="1"/>
  <c r="BK23" i="13"/>
  <c r="BW22" i="13"/>
  <c r="BR22" i="13"/>
  <c r="BP22" i="13"/>
  <c r="BK22" i="13"/>
  <c r="BH22" i="13"/>
  <c r="BF22" i="13"/>
  <c r="BD22" i="13"/>
  <c r="BB22" i="13"/>
  <c r="AZ22" i="13"/>
  <c r="AX22" i="13"/>
  <c r="AV22" i="13"/>
  <c r="AT22" i="13"/>
  <c r="AR22" i="13"/>
  <c r="AP22" i="13"/>
  <c r="AN22" i="13"/>
  <c r="AL22" i="13"/>
  <c r="AJ22" i="13"/>
  <c r="AH22" i="13"/>
  <c r="AF22" i="13"/>
  <c r="AD22" i="13"/>
  <c r="AB22" i="13"/>
  <c r="Z22" i="13"/>
  <c r="X22" i="13"/>
  <c r="V22" i="13"/>
  <c r="T22" i="13"/>
  <c r="R22" i="13"/>
  <c r="P22" i="13"/>
  <c r="N22" i="13"/>
  <c r="L22" i="13"/>
  <c r="J22" i="13"/>
  <c r="H22" i="13"/>
  <c r="F22" i="13"/>
  <c r="BU22" i="13" s="1"/>
  <c r="D22" i="13"/>
  <c r="B22" i="13"/>
  <c r="BM22" i="13" s="1"/>
  <c r="BN22" i="13" s="1"/>
  <c r="BX21" i="13"/>
  <c r="BW21" i="13"/>
  <c r="BU21" i="13"/>
  <c r="BS21" i="13"/>
  <c r="BO21" i="13"/>
  <c r="BN21" i="13"/>
  <c r="BM21" i="13"/>
  <c r="BL21" i="13"/>
  <c r="BK21" i="13"/>
  <c r="BI21" i="13"/>
  <c r="BG21" i="13"/>
  <c r="BE21" i="13"/>
  <c r="BC21" i="13"/>
  <c r="BA21" i="13"/>
  <c r="AY21" i="13"/>
  <c r="AW21" i="13"/>
  <c r="AU21" i="13"/>
  <c r="AS21" i="13"/>
  <c r="AQ21" i="13"/>
  <c r="AO21" i="13"/>
  <c r="AM21" i="13"/>
  <c r="AK21" i="13"/>
  <c r="AI21" i="13"/>
  <c r="AG21" i="13"/>
  <c r="AE21" i="13"/>
  <c r="AC21" i="13"/>
  <c r="AA21" i="13"/>
  <c r="Y21" i="13"/>
  <c r="W21" i="13"/>
  <c r="U21" i="13"/>
  <c r="S21" i="13"/>
  <c r="Q21" i="13"/>
  <c r="O21" i="13"/>
  <c r="M21" i="13"/>
  <c r="K21" i="13"/>
  <c r="I21" i="13"/>
  <c r="BP21" i="13" s="1"/>
  <c r="BQ21" i="13" s="1"/>
  <c r="G21" i="13"/>
  <c r="BV21" i="13" s="1"/>
  <c r="E21" i="13"/>
  <c r="BR21" i="13" s="1"/>
  <c r="C21" i="13"/>
  <c r="BX20" i="13"/>
  <c r="BW20" i="13"/>
  <c r="BU20" i="13"/>
  <c r="BS20" i="13"/>
  <c r="BO20" i="13"/>
  <c r="BN20" i="13"/>
  <c r="BM20" i="13"/>
  <c r="BL20" i="13"/>
  <c r="BK20" i="13"/>
  <c r="BI20" i="13"/>
  <c r="BG20" i="13"/>
  <c r="BE20" i="13"/>
  <c r="BC20" i="13"/>
  <c r="BA20" i="13"/>
  <c r="AY20" i="13"/>
  <c r="AW20" i="13"/>
  <c r="AU20" i="13"/>
  <c r="AS20" i="13"/>
  <c r="AQ20" i="13"/>
  <c r="AO20" i="13"/>
  <c r="AM20" i="13"/>
  <c r="AK20" i="13"/>
  <c r="AI20" i="13"/>
  <c r="AG20" i="13"/>
  <c r="AE20" i="13"/>
  <c r="AC20" i="13"/>
  <c r="AA20" i="13"/>
  <c r="Y20" i="13"/>
  <c r="W20" i="13"/>
  <c r="U20" i="13"/>
  <c r="S20" i="13"/>
  <c r="Q20" i="13"/>
  <c r="BT20" i="13" s="1"/>
  <c r="O20" i="13"/>
  <c r="M20" i="13"/>
  <c r="K20" i="13"/>
  <c r="I20" i="13"/>
  <c r="BP20" i="13" s="1"/>
  <c r="BQ20" i="13" s="1"/>
  <c r="G20" i="13"/>
  <c r="BR20" i="13" s="1"/>
  <c r="E20" i="13"/>
  <c r="BV20" i="13" s="1"/>
  <c r="C20" i="13"/>
  <c r="BX19" i="13"/>
  <c r="BW19" i="13"/>
  <c r="BU19" i="13"/>
  <c r="BS19" i="13"/>
  <c r="BO19" i="13"/>
  <c r="BN19" i="13"/>
  <c r="BM19" i="13"/>
  <c r="BL19" i="13"/>
  <c r="BK19" i="13"/>
  <c r="BI19" i="13"/>
  <c r="BG19" i="13"/>
  <c r="BE19" i="13"/>
  <c r="BC19" i="13"/>
  <c r="BA19" i="13"/>
  <c r="AY19" i="13"/>
  <c r="AW19" i="13"/>
  <c r="AU19" i="13"/>
  <c r="AS19" i="13"/>
  <c r="AQ19" i="13"/>
  <c r="AO19" i="13"/>
  <c r="AM19" i="13"/>
  <c r="AK19" i="13"/>
  <c r="AI19" i="13"/>
  <c r="AG19" i="13"/>
  <c r="AE19" i="13"/>
  <c r="AC19" i="13"/>
  <c r="AA19" i="13"/>
  <c r="Y19" i="13"/>
  <c r="W19" i="13"/>
  <c r="U19" i="13"/>
  <c r="S19" i="13"/>
  <c r="Q19" i="13"/>
  <c r="O19" i="13"/>
  <c r="M19" i="13"/>
  <c r="K19" i="13"/>
  <c r="I19" i="13"/>
  <c r="BT19" i="13" s="1"/>
  <c r="G19" i="13"/>
  <c r="E19" i="13"/>
  <c r="BV19" i="13" s="1"/>
  <c r="C19" i="13"/>
  <c r="BR19" i="13" s="1"/>
  <c r="BW18" i="13"/>
  <c r="BR18" i="13"/>
  <c r="BP18" i="13"/>
  <c r="BK18" i="13"/>
  <c r="BH18" i="13"/>
  <c r="BF18" i="13"/>
  <c r="BD18" i="13"/>
  <c r="BB18" i="13"/>
  <c r="AZ18" i="13"/>
  <c r="AX18" i="13"/>
  <c r="AV18" i="13"/>
  <c r="AT18" i="13"/>
  <c r="AR18" i="13"/>
  <c r="AP18" i="13"/>
  <c r="AN18" i="13"/>
  <c r="AL18" i="13"/>
  <c r="AJ18" i="13"/>
  <c r="AH18" i="13"/>
  <c r="AF18" i="13"/>
  <c r="AD18" i="13"/>
  <c r="AB18" i="13"/>
  <c r="Z18" i="13"/>
  <c r="X18" i="13"/>
  <c r="BL18" i="13" s="1"/>
  <c r="V18" i="13"/>
  <c r="T18" i="13"/>
  <c r="R18" i="13"/>
  <c r="P18" i="13"/>
  <c r="N18" i="13"/>
  <c r="L18" i="13"/>
  <c r="J18" i="13"/>
  <c r="H18" i="13"/>
  <c r="F18" i="13"/>
  <c r="BU18" i="13" s="1"/>
  <c r="D18" i="13"/>
  <c r="BS18" i="13" s="1"/>
  <c r="B18" i="13"/>
  <c r="BM18" i="13" s="1"/>
  <c r="BN18" i="13" s="1"/>
  <c r="BX17" i="13"/>
  <c r="BW17" i="13"/>
  <c r="BU17" i="13"/>
  <c r="BS17" i="13"/>
  <c r="BO17" i="13"/>
  <c r="BN17" i="13"/>
  <c r="BM17" i="13"/>
  <c r="BL17" i="13"/>
  <c r="BK17" i="13"/>
  <c r="BI17" i="13"/>
  <c r="BG17" i="13"/>
  <c r="BE17" i="13"/>
  <c r="BC17" i="13"/>
  <c r="BA17" i="13"/>
  <c r="AY17" i="13"/>
  <c r="AW17" i="13"/>
  <c r="AU17" i="13"/>
  <c r="AS17" i="13"/>
  <c r="AQ17" i="13"/>
  <c r="AO17" i="13"/>
  <c r="AM17" i="13"/>
  <c r="AK17" i="13"/>
  <c r="AI17" i="13"/>
  <c r="AG17" i="13"/>
  <c r="AE17" i="13"/>
  <c r="AC17" i="13"/>
  <c r="AA17" i="13"/>
  <c r="Y17" i="13"/>
  <c r="W17" i="13"/>
  <c r="U17" i="13"/>
  <c r="S17" i="13"/>
  <c r="Q17" i="13"/>
  <c r="BT17" i="13" s="1"/>
  <c r="O17" i="13"/>
  <c r="M17" i="13"/>
  <c r="K17" i="13"/>
  <c r="I17" i="13"/>
  <c r="BP17" i="13" s="1"/>
  <c r="BQ17" i="13" s="1"/>
  <c r="G17" i="13"/>
  <c r="BR17" i="13" s="1"/>
  <c r="E17" i="13"/>
  <c r="BV17" i="13" s="1"/>
  <c r="C17" i="13"/>
  <c r="BX16" i="13"/>
  <c r="BW16" i="13"/>
  <c r="BU16" i="13"/>
  <c r="BS16" i="13"/>
  <c r="BO16" i="13"/>
  <c r="BN16" i="13"/>
  <c r="BM16" i="13"/>
  <c r="BL16" i="13"/>
  <c r="BK16" i="13"/>
  <c r="BI16" i="13"/>
  <c r="BG16" i="13"/>
  <c r="BE16" i="13"/>
  <c r="BC16" i="13"/>
  <c r="BA16" i="13"/>
  <c r="AY16" i="13"/>
  <c r="AW16" i="13"/>
  <c r="AU16" i="13"/>
  <c r="AS16" i="13"/>
  <c r="AQ16" i="13"/>
  <c r="AO16" i="13"/>
  <c r="AM16" i="13"/>
  <c r="AK16" i="13"/>
  <c r="AI16" i="13"/>
  <c r="AG16" i="13"/>
  <c r="AE16" i="13"/>
  <c r="AC16" i="13"/>
  <c r="AA16" i="13"/>
  <c r="Y16" i="13"/>
  <c r="W16" i="13"/>
  <c r="U16" i="13"/>
  <c r="S16" i="13"/>
  <c r="Q16" i="13"/>
  <c r="O16" i="13"/>
  <c r="M16" i="13"/>
  <c r="K16" i="13"/>
  <c r="I16" i="13"/>
  <c r="BT16" i="13" s="1"/>
  <c r="G16" i="13"/>
  <c r="E16" i="13"/>
  <c r="BV16" i="13" s="1"/>
  <c r="C16" i="13"/>
  <c r="BR16" i="13" s="1"/>
  <c r="BX15" i="13"/>
  <c r="BW15" i="13"/>
  <c r="BU15" i="13"/>
  <c r="BS15" i="13"/>
  <c r="BO15" i="13"/>
  <c r="BN15" i="13"/>
  <c r="BM15" i="13"/>
  <c r="BL15" i="13"/>
  <c r="BK15" i="13"/>
  <c r="BI15" i="13"/>
  <c r="BG15" i="13"/>
  <c r="BE15" i="13"/>
  <c r="BC15" i="13"/>
  <c r="BA15" i="13"/>
  <c r="AY15" i="13"/>
  <c r="AW15" i="13"/>
  <c r="AU15" i="13"/>
  <c r="AS15" i="13"/>
  <c r="AQ15" i="13"/>
  <c r="AO15" i="13"/>
  <c r="AM15" i="13"/>
  <c r="AK15" i="13"/>
  <c r="AI15" i="13"/>
  <c r="AG15" i="13"/>
  <c r="AE15" i="13"/>
  <c r="AC15" i="13"/>
  <c r="AA15" i="13"/>
  <c r="Y15" i="13"/>
  <c r="W15" i="13"/>
  <c r="U15" i="13"/>
  <c r="S15" i="13"/>
  <c r="Q15" i="13"/>
  <c r="O15" i="13"/>
  <c r="M15" i="13"/>
  <c r="K15" i="13"/>
  <c r="I15" i="13"/>
  <c r="G15" i="13"/>
  <c r="BV15" i="13" s="1"/>
  <c r="E15" i="13"/>
  <c r="C15" i="13"/>
  <c r="BK14" i="13"/>
  <c r="BR13" i="13"/>
  <c r="BP13" i="13"/>
  <c r="BK13" i="13"/>
  <c r="BH13" i="13"/>
  <c r="BF13" i="13"/>
  <c r="BD13" i="13"/>
  <c r="BB13" i="13"/>
  <c r="AZ13" i="13"/>
  <c r="AX13" i="13"/>
  <c r="AV13" i="13"/>
  <c r="AT13" i="13"/>
  <c r="AR13" i="13"/>
  <c r="AP13" i="13"/>
  <c r="AN13" i="13"/>
  <c r="AL13" i="13"/>
  <c r="AJ13" i="13"/>
  <c r="AH13" i="13"/>
  <c r="AF13" i="13"/>
  <c r="AD13" i="13"/>
  <c r="AB13" i="13"/>
  <c r="Z13" i="13"/>
  <c r="X13" i="13"/>
  <c r="V13" i="13"/>
  <c r="T13" i="13"/>
  <c r="R13" i="13"/>
  <c r="BM13" i="13" s="1"/>
  <c r="BN13" i="13" s="1"/>
  <c r="P13" i="13"/>
  <c r="N13" i="13"/>
  <c r="L13" i="13"/>
  <c r="J13" i="13"/>
  <c r="H13" i="13"/>
  <c r="F13" i="13"/>
  <c r="D13" i="13"/>
  <c r="B13" i="13"/>
  <c r="BO13" i="13" s="1"/>
  <c r="BR12" i="13"/>
  <c r="BP12" i="13"/>
  <c r="BK12" i="13"/>
  <c r="BH12" i="13"/>
  <c r="BF12" i="13"/>
  <c r="BD12" i="13"/>
  <c r="BB12" i="13"/>
  <c r="AZ12" i="13"/>
  <c r="AX12" i="13"/>
  <c r="AV12" i="13"/>
  <c r="AT12" i="13"/>
  <c r="AR12" i="13"/>
  <c r="AP12" i="13"/>
  <c r="AN12" i="13"/>
  <c r="AL12" i="13"/>
  <c r="AJ12" i="13"/>
  <c r="AH12" i="13"/>
  <c r="AF12" i="13"/>
  <c r="AD12" i="13"/>
  <c r="AB12" i="13"/>
  <c r="Z12" i="13"/>
  <c r="X12" i="13"/>
  <c r="V12" i="13"/>
  <c r="T12" i="13"/>
  <c r="R12" i="13"/>
  <c r="P12" i="13"/>
  <c r="N12" i="13"/>
  <c r="L12" i="13"/>
  <c r="J12" i="13"/>
  <c r="H12" i="13"/>
  <c r="F12" i="13"/>
  <c r="D12" i="13"/>
  <c r="B12" i="13"/>
  <c r="BW12" i="13" s="1"/>
  <c r="BW11" i="13"/>
  <c r="BU11" i="13"/>
  <c r="BS11" i="13"/>
  <c r="BO11" i="13"/>
  <c r="BM11" i="13"/>
  <c r="BN11" i="13" s="1"/>
  <c r="BL11" i="13"/>
  <c r="BK11" i="13"/>
  <c r="BI11" i="13"/>
  <c r="BG11" i="13"/>
  <c r="BE11" i="13"/>
  <c r="BC11" i="13"/>
  <c r="BA11" i="13"/>
  <c r="AY11" i="13"/>
  <c r="AW11" i="13"/>
  <c r="AU11" i="13"/>
  <c r="AS11" i="13"/>
  <c r="AQ11" i="13"/>
  <c r="AO11" i="13"/>
  <c r="AM11" i="13"/>
  <c r="AK11" i="13"/>
  <c r="AI11" i="13"/>
  <c r="AG11" i="13"/>
  <c r="AE11" i="13"/>
  <c r="AC11" i="13"/>
  <c r="AA11" i="13"/>
  <c r="Y11" i="13"/>
  <c r="W11" i="13"/>
  <c r="U11" i="13"/>
  <c r="S11" i="13"/>
  <c r="Q11" i="13"/>
  <c r="O11" i="13"/>
  <c r="M11" i="13"/>
  <c r="K11" i="13"/>
  <c r="I11" i="13"/>
  <c r="G11" i="13"/>
  <c r="E11" i="13"/>
  <c r="C11" i="13"/>
  <c r="BT11" i="13" s="1"/>
  <c r="BX10" i="13"/>
  <c r="BW10" i="13"/>
  <c r="BU10" i="13"/>
  <c r="BS10" i="13"/>
  <c r="BO10" i="13"/>
  <c r="BM10" i="13"/>
  <c r="BN10" i="13" s="1"/>
  <c r="BL10" i="13"/>
  <c r="BK10" i="13"/>
  <c r="BI10" i="13"/>
  <c r="BG10" i="13"/>
  <c r="BE10" i="13"/>
  <c r="BC10" i="13"/>
  <c r="BA10" i="13"/>
  <c r="AY10" i="13"/>
  <c r="AW10" i="13"/>
  <c r="AU10" i="13"/>
  <c r="AS10" i="13"/>
  <c r="AQ10" i="13"/>
  <c r="AO10" i="13"/>
  <c r="AM10" i="13"/>
  <c r="AK10" i="13"/>
  <c r="AI10" i="13"/>
  <c r="AG10" i="13"/>
  <c r="AE10" i="13"/>
  <c r="AC10" i="13"/>
  <c r="AA10" i="13"/>
  <c r="Y10" i="13"/>
  <c r="W10" i="13"/>
  <c r="U10" i="13"/>
  <c r="S10" i="13"/>
  <c r="Q10" i="13"/>
  <c r="O10" i="13"/>
  <c r="M10" i="13"/>
  <c r="K10" i="13"/>
  <c r="I10" i="13"/>
  <c r="G10" i="13"/>
  <c r="E10" i="13"/>
  <c r="C10" i="13"/>
  <c r="BP10" i="13" s="1"/>
  <c r="BQ10" i="13" s="1"/>
  <c r="BX9" i="13"/>
  <c r="BW9" i="13"/>
  <c r="BU9" i="13"/>
  <c r="BS9" i="13"/>
  <c r="BO9" i="13"/>
  <c r="BM9" i="13"/>
  <c r="BN9" i="13" s="1"/>
  <c r="BL9" i="13"/>
  <c r="BK9" i="13"/>
  <c r="BI9" i="13"/>
  <c r="BG9" i="13"/>
  <c r="BE9" i="13"/>
  <c r="BC9" i="13"/>
  <c r="BA9" i="13"/>
  <c r="AY9" i="13"/>
  <c r="AW9" i="13"/>
  <c r="AU9" i="13"/>
  <c r="AS9" i="13"/>
  <c r="AQ9" i="13"/>
  <c r="AO9" i="13"/>
  <c r="AM9" i="13"/>
  <c r="AK9" i="13"/>
  <c r="AI9" i="13"/>
  <c r="AG9" i="13"/>
  <c r="AE9" i="13"/>
  <c r="AC9" i="13"/>
  <c r="AA9" i="13"/>
  <c r="Y9" i="13"/>
  <c r="W9" i="13"/>
  <c r="U9" i="13"/>
  <c r="S9" i="13"/>
  <c r="Q9" i="13"/>
  <c r="BT9" i="13" s="1"/>
  <c r="O9" i="13"/>
  <c r="M9" i="13"/>
  <c r="K9" i="13"/>
  <c r="I9" i="13"/>
  <c r="BP9" i="13" s="1"/>
  <c r="BQ9" i="13" s="1"/>
  <c r="G9" i="13"/>
  <c r="E9" i="13"/>
  <c r="C9" i="13"/>
  <c r="BV9" i="13" s="1"/>
  <c r="BW8" i="13"/>
  <c r="BU8" i="13"/>
  <c r="BS8" i="13"/>
  <c r="BO8" i="13"/>
  <c r="BM8" i="13"/>
  <c r="BN8" i="13" s="1"/>
  <c r="BL8" i="13"/>
  <c r="BK8" i="13"/>
  <c r="BI8" i="13"/>
  <c r="BG8" i="13"/>
  <c r="BE8" i="13"/>
  <c r="BC8" i="13"/>
  <c r="BA8" i="13"/>
  <c r="AY8" i="13"/>
  <c r="AW8" i="13"/>
  <c r="AU8" i="13"/>
  <c r="AS8" i="13"/>
  <c r="AQ8" i="13"/>
  <c r="AO8" i="13"/>
  <c r="AM8" i="13"/>
  <c r="AK8" i="13"/>
  <c r="AI8" i="13"/>
  <c r="AG8" i="13"/>
  <c r="AE8" i="13"/>
  <c r="AC8" i="13"/>
  <c r="AA8" i="13"/>
  <c r="Y8" i="13"/>
  <c r="W8" i="13"/>
  <c r="U8" i="13"/>
  <c r="S8" i="13"/>
  <c r="Q8" i="13"/>
  <c r="O8" i="13"/>
  <c r="M8" i="13"/>
  <c r="K8" i="13"/>
  <c r="I8" i="13"/>
  <c r="BP8" i="13" s="1"/>
  <c r="BQ8" i="13" s="1"/>
  <c r="G8" i="13"/>
  <c r="E8" i="13"/>
  <c r="C8" i="13"/>
  <c r="BX8" i="13" s="1"/>
  <c r="BW7" i="13"/>
  <c r="BU7" i="13"/>
  <c r="BS7" i="13"/>
  <c r="BR7" i="13"/>
  <c r="BP7" i="13"/>
  <c r="BO7" i="13"/>
  <c r="BM7" i="13"/>
  <c r="BN7" i="13" s="1"/>
  <c r="BL7" i="13"/>
  <c r="BK7" i="13"/>
  <c r="BK6" i="13"/>
  <c r="BX5" i="13"/>
  <c r="BW5" i="13"/>
  <c r="BU5" i="13"/>
  <c r="BS5" i="13"/>
  <c r="BO5" i="13"/>
  <c r="BN5" i="13"/>
  <c r="BM5" i="13"/>
  <c r="BL5" i="13"/>
  <c r="BK5" i="13"/>
  <c r="BI5" i="13"/>
  <c r="BG5" i="13"/>
  <c r="BE5" i="13"/>
  <c r="BC5" i="13"/>
  <c r="BA5" i="13"/>
  <c r="AY5" i="13"/>
  <c r="AW5" i="13"/>
  <c r="AU5" i="13"/>
  <c r="AS5" i="13"/>
  <c r="AQ5" i="13"/>
  <c r="AO5" i="13"/>
  <c r="AM5" i="13"/>
  <c r="AK5" i="13"/>
  <c r="AI5" i="13"/>
  <c r="AG5" i="13"/>
  <c r="AE5" i="13"/>
  <c r="AC5" i="13"/>
  <c r="AA5" i="13"/>
  <c r="Y5" i="13"/>
  <c r="W5" i="13"/>
  <c r="U5" i="13"/>
  <c r="S5" i="13"/>
  <c r="Q5" i="13"/>
  <c r="BT5" i="13" s="1"/>
  <c r="O5" i="13"/>
  <c r="M5" i="13"/>
  <c r="K5" i="13"/>
  <c r="I5" i="13"/>
  <c r="G5" i="13"/>
  <c r="BR5" i="13" s="1"/>
  <c r="E5" i="13"/>
  <c r="BV5" i="13" s="1"/>
  <c r="C5" i="13"/>
  <c r="BX4" i="13"/>
  <c r="BW4" i="13"/>
  <c r="BU4" i="13"/>
  <c r="BS4" i="13"/>
  <c r="BO4" i="13"/>
  <c r="BN4" i="13"/>
  <c r="BM4" i="13"/>
  <c r="BL4" i="13"/>
  <c r="BK4" i="13"/>
  <c r="BI4" i="13"/>
  <c r="BG4" i="13"/>
  <c r="BE4" i="13"/>
  <c r="BC4" i="13"/>
  <c r="BA4" i="13"/>
  <c r="AY4" i="13"/>
  <c r="AW4" i="13"/>
  <c r="AU4" i="13"/>
  <c r="AS4" i="13"/>
  <c r="AQ4" i="13"/>
  <c r="AO4" i="13"/>
  <c r="AM4" i="13"/>
  <c r="AK4" i="13"/>
  <c r="AI4" i="13"/>
  <c r="AG4" i="13"/>
  <c r="AE4" i="13"/>
  <c r="AC4" i="13"/>
  <c r="AA4" i="13"/>
  <c r="Y4" i="13"/>
  <c r="W4" i="13"/>
  <c r="U4" i="13"/>
  <c r="S4" i="13"/>
  <c r="Q4" i="13"/>
  <c r="O4" i="13"/>
  <c r="M4" i="13"/>
  <c r="K4" i="13"/>
  <c r="I4" i="13"/>
  <c r="BP4" i="13" s="1"/>
  <c r="BQ4" i="13" s="1"/>
  <c r="G4" i="13"/>
  <c r="E4" i="13"/>
  <c r="BV4" i="13" s="1"/>
  <c r="C4" i="13"/>
  <c r="BX3" i="13"/>
  <c r="BW3" i="13"/>
  <c r="BU3" i="13"/>
  <c r="BS3" i="13"/>
  <c r="BO3" i="13"/>
  <c r="BN3" i="13"/>
  <c r="BM3" i="13"/>
  <c r="BL3" i="13"/>
  <c r="BK3" i="13"/>
  <c r="BI3" i="13"/>
  <c r="BG3" i="13"/>
  <c r="BE3" i="13"/>
  <c r="BC3" i="13"/>
  <c r="BA3" i="13"/>
  <c r="AY3" i="13"/>
  <c r="AW3" i="13"/>
  <c r="AU3" i="13"/>
  <c r="AS3" i="13"/>
  <c r="AQ3" i="13"/>
  <c r="AO3" i="13"/>
  <c r="AM3" i="13"/>
  <c r="AK3" i="13"/>
  <c r="AI3" i="13"/>
  <c r="AG3" i="13"/>
  <c r="AE3" i="13"/>
  <c r="AC3" i="13"/>
  <c r="AA3" i="13"/>
  <c r="Y3" i="13"/>
  <c r="W3" i="13"/>
  <c r="U3" i="13"/>
  <c r="S3" i="13"/>
  <c r="Q3" i="13"/>
  <c r="O3" i="13"/>
  <c r="M3" i="13"/>
  <c r="K3" i="13"/>
  <c r="I3" i="13"/>
  <c r="G3" i="13"/>
  <c r="BV3" i="13" s="1"/>
  <c r="E3" i="13"/>
  <c r="C3" i="13"/>
  <c r="BV3" i="15" l="1"/>
  <c r="BR3" i="15"/>
  <c r="BX3" i="15"/>
  <c r="A5" i="17"/>
  <c r="B5" i="17"/>
  <c r="B8" i="17"/>
  <c r="B4" i="17"/>
  <c r="A15" i="17"/>
  <c r="A3" i="17"/>
  <c r="B11" i="17"/>
  <c r="B3" i="17"/>
  <c r="A31" i="17"/>
  <c r="B10" i="17"/>
  <c r="B27" i="17"/>
  <c r="B9" i="17"/>
  <c r="B26" i="17"/>
  <c r="B16" i="17"/>
  <c r="A21" i="17"/>
  <c r="A10" i="17"/>
  <c r="B21" i="17"/>
  <c r="A26" i="17"/>
  <c r="A4" i="17"/>
  <c r="B15" i="17"/>
  <c r="A20" i="17"/>
  <c r="B31" i="17"/>
  <c r="A9" i="17"/>
  <c r="B20" i="17"/>
  <c r="A25" i="17"/>
  <c r="A14" i="17"/>
  <c r="B25" i="17"/>
  <c r="A30" i="17"/>
  <c r="B14" i="17"/>
  <c r="A19" i="17"/>
  <c r="B30" i="17"/>
  <c r="A8" i="17"/>
  <c r="B19" i="17"/>
  <c r="A24" i="17"/>
  <c r="A13" i="17"/>
  <c r="B24" i="17"/>
  <c r="A29" i="17"/>
  <c r="B13" i="17"/>
  <c r="A18" i="17"/>
  <c r="B29" i="17"/>
  <c r="A7" i="17"/>
  <c r="B18" i="17"/>
  <c r="A23" i="17"/>
  <c r="B7" i="17"/>
  <c r="A12" i="17"/>
  <c r="B23" i="17"/>
  <c r="A28" i="17"/>
  <c r="B12" i="17"/>
  <c r="A17" i="17"/>
  <c r="B28" i="17"/>
  <c r="A6" i="17"/>
  <c r="B17" i="17"/>
  <c r="A22" i="17"/>
  <c r="B6" i="17"/>
  <c r="A11" i="17"/>
  <c r="BM49" i="15"/>
  <c r="BN49" i="15" s="1"/>
  <c r="BR10" i="15"/>
  <c r="BV11" i="15"/>
  <c r="BS13" i="15"/>
  <c r="BP24" i="15"/>
  <c r="BQ24" i="15" s="1"/>
  <c r="BT25" i="15"/>
  <c r="BX26" i="15"/>
  <c r="BL27" i="15"/>
  <c r="BT28" i="15"/>
  <c r="BX29" i="15"/>
  <c r="BU36" i="15"/>
  <c r="BR43" i="15"/>
  <c r="BR46" i="15"/>
  <c r="BR5" i="15"/>
  <c r="BU13" i="15"/>
  <c r="BR17" i="15"/>
  <c r="BR20" i="15"/>
  <c r="BV21" i="15"/>
  <c r="BM27" i="15"/>
  <c r="BN27" i="15" s="1"/>
  <c r="BP35" i="15"/>
  <c r="BQ35" i="15" s="1"/>
  <c r="BP38" i="15"/>
  <c r="BQ38" i="15" s="1"/>
  <c r="BT39" i="15"/>
  <c r="BO49" i="15"/>
  <c r="BP9" i="15"/>
  <c r="BQ9" i="15" s="1"/>
  <c r="BT10" i="15"/>
  <c r="BL12" i="15"/>
  <c r="BR24" i="15"/>
  <c r="BV25" i="15"/>
  <c r="BV28" i="15"/>
  <c r="BS31" i="15"/>
  <c r="BP42" i="15"/>
  <c r="BQ42" i="15" s="1"/>
  <c r="BL45" i="15"/>
  <c r="BT46" i="15"/>
  <c r="BP4" i="15"/>
  <c r="BQ4" i="15" s="1"/>
  <c r="BM12" i="15"/>
  <c r="BN12" i="15" s="1"/>
  <c r="BP16" i="15"/>
  <c r="BQ16" i="15" s="1"/>
  <c r="BT17" i="15"/>
  <c r="BP19" i="15"/>
  <c r="BQ19" i="15" s="1"/>
  <c r="BT20" i="15"/>
  <c r="BX21" i="15"/>
  <c r="BR38" i="15"/>
  <c r="BV39" i="15"/>
  <c r="BM45" i="15"/>
  <c r="BN45" i="15" s="1"/>
  <c r="BT5" i="15"/>
  <c r="BR9" i="15"/>
  <c r="BV10" i="15"/>
  <c r="BM22" i="15"/>
  <c r="BN22" i="15" s="1"/>
  <c r="BT24" i="15"/>
  <c r="BX25" i="15"/>
  <c r="BX28" i="15"/>
  <c r="BP30" i="15"/>
  <c r="BQ30" i="15" s="1"/>
  <c r="BR42" i="15"/>
  <c r="BV43" i="15"/>
  <c r="BS49" i="15"/>
  <c r="BO12" i="15"/>
  <c r="BP34" i="15"/>
  <c r="BQ34" i="15" s="1"/>
  <c r="BT35" i="15"/>
  <c r="BP37" i="15"/>
  <c r="BQ37" i="15" s="1"/>
  <c r="BO45" i="15"/>
  <c r="BU49" i="15"/>
  <c r="BT9" i="15"/>
  <c r="BO22" i="15"/>
  <c r="BS27" i="15"/>
  <c r="BR30" i="15"/>
  <c r="BM40" i="15"/>
  <c r="BN40" i="15" s="1"/>
  <c r="BT42" i="15"/>
  <c r="BX43" i="15"/>
  <c r="BX46" i="15"/>
  <c r="BP48" i="15"/>
  <c r="BQ48" i="15" s="1"/>
  <c r="BW49" i="15"/>
  <c r="BP8" i="15"/>
  <c r="BQ8" i="15" s="1"/>
  <c r="BP3" i="15"/>
  <c r="BQ3" i="15" s="1"/>
  <c r="BT4" i="15"/>
  <c r="BP15" i="15"/>
  <c r="BQ15" i="15" s="1"/>
  <c r="BT16" i="15"/>
  <c r="BL18" i="15"/>
  <c r="BT19" i="15"/>
  <c r="BU27" i="15"/>
  <c r="BR34" i="15"/>
  <c r="BV35" i="15"/>
  <c r="BR37" i="15"/>
  <c r="BV38" i="15"/>
  <c r="BV9" i="15"/>
  <c r="BM18" i="15"/>
  <c r="BN18" i="15" s="1"/>
  <c r="BP26" i="15"/>
  <c r="BQ26" i="15" s="1"/>
  <c r="BT30" i="15"/>
  <c r="BV42" i="15"/>
  <c r="BS45" i="15"/>
  <c r="BR48" i="15"/>
  <c r="BV4" i="15"/>
  <c r="BU12" i="15"/>
  <c r="BV16" i="15"/>
  <c r="BV19" i="15"/>
  <c r="BS22" i="15"/>
  <c r="BT34" i="15"/>
  <c r="BT37" i="15"/>
  <c r="BU45" i="15"/>
  <c r="BT8" i="15"/>
  <c r="BP11" i="15"/>
  <c r="BQ11" i="15" s="1"/>
  <c r="BO18" i="15"/>
  <c r="BR26" i="15"/>
  <c r="BR29" i="15"/>
  <c r="BV30" i="15"/>
  <c r="BM36" i="15"/>
  <c r="BN36" i="15" s="1"/>
  <c r="BP44" i="15"/>
  <c r="BQ44" i="15" s="1"/>
  <c r="BP47" i="15"/>
  <c r="BQ47" i="15" s="1"/>
  <c r="BT48" i="15"/>
  <c r="BT15" i="15"/>
  <c r="BP21" i="15"/>
  <c r="BQ21" i="15" s="1"/>
  <c r="BR33" i="15"/>
  <c r="BV34" i="15"/>
  <c r="BV37" i="15"/>
  <c r="BS40" i="15"/>
  <c r="BP25" i="15"/>
  <c r="BQ25" i="15" s="1"/>
  <c r="BT26" i="15"/>
  <c r="BP28" i="15"/>
  <c r="BQ28" i="15" s="1"/>
  <c r="BT29" i="15"/>
  <c r="BL31" i="15"/>
  <c r="BU40" i="15"/>
  <c r="BR44" i="15"/>
  <c r="BR47" i="15"/>
  <c r="BV48" i="15"/>
  <c r="BS18" i="15"/>
  <c r="BP5" i="13"/>
  <c r="BQ5" i="13" s="1"/>
  <c r="BO31" i="13"/>
  <c r="BV33" i="13"/>
  <c r="BR39" i="13"/>
  <c r="BM49" i="13"/>
  <c r="BN49" i="13" s="1"/>
  <c r="BT21" i="13"/>
  <c r="BR10" i="13"/>
  <c r="BV11" i="13"/>
  <c r="BS13" i="13"/>
  <c r="BP24" i="13"/>
  <c r="BQ24" i="13" s="1"/>
  <c r="BT25" i="13"/>
  <c r="BX26" i="13"/>
  <c r="BL27" i="13"/>
  <c r="BT28" i="13"/>
  <c r="BX29" i="13"/>
  <c r="BU36" i="13"/>
  <c r="BR43" i="13"/>
  <c r="BV44" i="13"/>
  <c r="BR46" i="13"/>
  <c r="BV47" i="13"/>
  <c r="BT4" i="13"/>
  <c r="BP15" i="13"/>
  <c r="BQ15" i="13" s="1"/>
  <c r="BT3" i="13"/>
  <c r="BU13" i="13"/>
  <c r="BM27" i="13"/>
  <c r="BN27" i="13" s="1"/>
  <c r="BX33" i="13"/>
  <c r="BP35" i="13"/>
  <c r="BQ35" i="13" s="1"/>
  <c r="BW36" i="13"/>
  <c r="BO49" i="13"/>
  <c r="BT10" i="13"/>
  <c r="BX11" i="13"/>
  <c r="BL12" i="13"/>
  <c r="BW13" i="13"/>
  <c r="BV28" i="13"/>
  <c r="BP42" i="13"/>
  <c r="BQ42" i="13" s="1"/>
  <c r="BT43" i="13"/>
  <c r="BL45" i="13"/>
  <c r="BT46" i="13"/>
  <c r="BM12" i="13"/>
  <c r="BN12" i="13" s="1"/>
  <c r="BP16" i="13"/>
  <c r="BQ16" i="13" s="1"/>
  <c r="BP19" i="13"/>
  <c r="BQ19" i="13" s="1"/>
  <c r="BM45" i="13"/>
  <c r="BN45" i="13" s="1"/>
  <c r="BR9" i="13"/>
  <c r="BV10" i="13"/>
  <c r="BT24" i="13"/>
  <c r="BX25" i="13"/>
  <c r="BX28" i="13"/>
  <c r="BP30" i="13"/>
  <c r="BQ30" i="13" s="1"/>
  <c r="BR42" i="13"/>
  <c r="BV43" i="13"/>
  <c r="BV46" i="13"/>
  <c r="BS49" i="13"/>
  <c r="BL22" i="13"/>
  <c r="BR35" i="13"/>
  <c r="BR38" i="13"/>
  <c r="BR4" i="13"/>
  <c r="BO12" i="13"/>
  <c r="BP34" i="13"/>
  <c r="BQ34" i="13" s="1"/>
  <c r="BT35" i="13"/>
  <c r="BP37" i="13"/>
  <c r="BQ37" i="13" s="1"/>
  <c r="BL40" i="13"/>
  <c r="BO45" i="13"/>
  <c r="BU49" i="13"/>
  <c r="BM40" i="13"/>
  <c r="BN40" i="13" s="1"/>
  <c r="BT42" i="13"/>
  <c r="BX43" i="13"/>
  <c r="BX46" i="13"/>
  <c r="BP48" i="13"/>
  <c r="BQ48" i="13" s="1"/>
  <c r="BW49" i="13"/>
  <c r="BR34" i="13"/>
  <c r="BR37" i="13"/>
  <c r="BR8" i="13"/>
  <c r="BS12" i="13"/>
  <c r="BP26" i="13"/>
  <c r="BQ26" i="13" s="1"/>
  <c r="BP29" i="13"/>
  <c r="BQ29" i="13" s="1"/>
  <c r="BT30" i="13"/>
  <c r="BO40" i="13"/>
  <c r="BV42" i="13"/>
  <c r="BS45" i="13"/>
  <c r="BR48" i="13"/>
  <c r="BO22" i="13"/>
  <c r="BR3" i="13"/>
  <c r="BU12" i="13"/>
  <c r="BR15" i="13"/>
  <c r="BS22" i="13"/>
  <c r="BP33" i="13"/>
  <c r="BQ33" i="13" s="1"/>
  <c r="BT34" i="13"/>
  <c r="BL36" i="13"/>
  <c r="BT37" i="13"/>
  <c r="BU45" i="13"/>
  <c r="BT8" i="13"/>
  <c r="BP11" i="13"/>
  <c r="BQ11" i="13" s="1"/>
  <c r="BL13" i="13"/>
  <c r="BO18" i="13"/>
  <c r="BR26" i="13"/>
  <c r="BR29" i="13"/>
  <c r="BM36" i="13"/>
  <c r="BN36" i="13" s="1"/>
  <c r="BP44" i="13"/>
  <c r="BQ44" i="13" s="1"/>
  <c r="BP47" i="13"/>
  <c r="BQ47" i="13" s="1"/>
  <c r="BT48" i="13"/>
  <c r="BP3" i="13"/>
  <c r="BQ3" i="13" s="1"/>
  <c r="BR33" i="13"/>
  <c r="BV8" i="13"/>
  <c r="BR11" i="13"/>
  <c r="BP25" i="13"/>
  <c r="BQ25" i="13" s="1"/>
  <c r="BL31" i="13"/>
  <c r="BR44" i="13"/>
  <c r="BR47" i="13"/>
  <c r="BV48" i="13"/>
  <c r="BT15" i="13"/>
  <c r="F49" i="7" l="1"/>
  <c r="G48" i="7"/>
  <c r="G47" i="7"/>
  <c r="G46" i="7"/>
  <c r="F45" i="7"/>
  <c r="G44" i="7"/>
  <c r="G43" i="7"/>
  <c r="G42" i="7"/>
  <c r="F40" i="7"/>
  <c r="G39" i="7"/>
  <c r="G38" i="7"/>
  <c r="G37" i="7"/>
  <c r="F36" i="7"/>
  <c r="G35" i="7"/>
  <c r="G34" i="7"/>
  <c r="G33" i="7"/>
  <c r="F31" i="7"/>
  <c r="G30" i="7"/>
  <c r="G29" i="7"/>
  <c r="G28" i="7"/>
  <c r="F27" i="7"/>
  <c r="G26" i="7"/>
  <c r="G25" i="7"/>
  <c r="G24" i="7"/>
  <c r="F22" i="7"/>
  <c r="G21" i="7"/>
  <c r="G20" i="7"/>
  <c r="G19" i="7"/>
  <c r="F18" i="7"/>
  <c r="G17" i="7"/>
  <c r="G16" i="7"/>
  <c r="G15" i="7"/>
  <c r="F13" i="7"/>
  <c r="F12" i="7"/>
  <c r="G11" i="7"/>
  <c r="G10" i="7"/>
  <c r="G9" i="7"/>
  <c r="G8" i="7"/>
  <c r="G5" i="7"/>
  <c r="G4" i="7"/>
  <c r="G3" i="7"/>
  <c r="D49" i="7"/>
  <c r="E48" i="7"/>
  <c r="E47" i="7"/>
  <c r="E46" i="7"/>
  <c r="D45" i="7"/>
  <c r="E44" i="7"/>
  <c r="E43" i="7"/>
  <c r="E42" i="7"/>
  <c r="D40" i="7"/>
  <c r="E39" i="7"/>
  <c r="E38" i="7"/>
  <c r="E37" i="7"/>
  <c r="D36" i="7"/>
  <c r="E35" i="7"/>
  <c r="E34" i="7"/>
  <c r="E33" i="7"/>
  <c r="D31" i="7"/>
  <c r="E30" i="7"/>
  <c r="E29" i="7"/>
  <c r="E28" i="7"/>
  <c r="D27" i="7"/>
  <c r="E26" i="7"/>
  <c r="E25" i="7"/>
  <c r="E24" i="7"/>
  <c r="D22" i="7"/>
  <c r="E21" i="7"/>
  <c r="E20" i="7"/>
  <c r="E19" i="7"/>
  <c r="D18" i="7"/>
  <c r="E17" i="7"/>
  <c r="E16" i="7"/>
  <c r="E15" i="7"/>
  <c r="D13" i="7"/>
  <c r="D12" i="7"/>
  <c r="E11" i="7"/>
  <c r="E10" i="7"/>
  <c r="E9" i="7"/>
  <c r="E8" i="7"/>
  <c r="E5" i="7"/>
  <c r="E4" i="7"/>
  <c r="E3" i="7"/>
  <c r="B49" i="7"/>
  <c r="C48" i="7"/>
  <c r="C47" i="7"/>
  <c r="C46" i="7"/>
  <c r="B45" i="7"/>
  <c r="C44" i="7"/>
  <c r="C43" i="7"/>
  <c r="C42" i="7"/>
  <c r="B40" i="7"/>
  <c r="C39" i="7"/>
  <c r="C38" i="7"/>
  <c r="C37" i="7"/>
  <c r="B36" i="7"/>
  <c r="C35" i="7"/>
  <c r="C34" i="7"/>
  <c r="C33" i="7"/>
  <c r="B31" i="7"/>
  <c r="C30" i="7"/>
  <c r="C29" i="7"/>
  <c r="C28" i="7"/>
  <c r="B27" i="7"/>
  <c r="C26" i="7"/>
  <c r="C25" i="7"/>
  <c r="C24" i="7"/>
  <c r="B22" i="7"/>
  <c r="C21" i="7"/>
  <c r="C20" i="7"/>
  <c r="C19" i="7"/>
  <c r="B18" i="7"/>
  <c r="C17" i="7"/>
  <c r="C16" i="7"/>
  <c r="C15" i="7"/>
  <c r="B13" i="7"/>
  <c r="B12" i="7"/>
  <c r="C11" i="7"/>
  <c r="C10" i="7"/>
  <c r="C9" i="7"/>
  <c r="C8" i="7"/>
  <c r="C5" i="7"/>
  <c r="C4" i="7"/>
  <c r="C3" i="7"/>
  <c r="AR49" i="2"/>
  <c r="AP49" i="2"/>
  <c r="AN49" i="2"/>
  <c r="AL49" i="2"/>
  <c r="AJ49" i="2"/>
  <c r="AH49" i="2"/>
  <c r="AF49" i="2"/>
  <c r="AD49" i="2"/>
  <c r="AB49" i="2"/>
  <c r="Z49" i="2"/>
  <c r="X49" i="2"/>
  <c r="V49" i="2"/>
  <c r="T49" i="2"/>
  <c r="R49" i="2"/>
  <c r="P49" i="2"/>
  <c r="N49" i="2"/>
  <c r="L49" i="2"/>
  <c r="J49" i="2"/>
  <c r="H49" i="2"/>
  <c r="F49" i="2"/>
  <c r="D49" i="2"/>
  <c r="B49" i="2"/>
  <c r="AS48" i="2"/>
  <c r="AQ48" i="2"/>
  <c r="AO48" i="2"/>
  <c r="AM48" i="2"/>
  <c r="AK48" i="2"/>
  <c r="AI48" i="2"/>
  <c r="AG48" i="2"/>
  <c r="AE48" i="2"/>
  <c r="AC48" i="2"/>
  <c r="AA48" i="2"/>
  <c r="Y48" i="2"/>
  <c r="W48" i="2"/>
  <c r="U48" i="2"/>
  <c r="S48" i="2"/>
  <c r="Q48" i="2"/>
  <c r="O48" i="2"/>
  <c r="M48" i="2"/>
  <c r="K48" i="2"/>
  <c r="I48" i="2"/>
  <c r="G48" i="2"/>
  <c r="E48" i="2"/>
  <c r="C48" i="2"/>
  <c r="AS47" i="2"/>
  <c r="AQ47" i="2"/>
  <c r="AO47" i="2"/>
  <c r="AM47" i="2"/>
  <c r="AK47" i="2"/>
  <c r="AI47" i="2"/>
  <c r="AG47" i="2"/>
  <c r="AE47" i="2"/>
  <c r="AC47" i="2"/>
  <c r="AA47" i="2"/>
  <c r="Y47" i="2"/>
  <c r="W47" i="2"/>
  <c r="U47" i="2"/>
  <c r="S47" i="2"/>
  <c r="Q47" i="2"/>
  <c r="O47" i="2"/>
  <c r="M47" i="2"/>
  <c r="K47" i="2"/>
  <c r="I47" i="2"/>
  <c r="G47" i="2"/>
  <c r="E47" i="2"/>
  <c r="C47" i="2"/>
  <c r="AS46" i="2"/>
  <c r="AQ46" i="2"/>
  <c r="AO46" i="2"/>
  <c r="AM46" i="2"/>
  <c r="AK46" i="2"/>
  <c r="AI46" i="2"/>
  <c r="AG46" i="2"/>
  <c r="AE46" i="2"/>
  <c r="AC46" i="2"/>
  <c r="AA46" i="2"/>
  <c r="Y46" i="2"/>
  <c r="W46" i="2"/>
  <c r="U46" i="2"/>
  <c r="S46" i="2"/>
  <c r="Q46" i="2"/>
  <c r="O46" i="2"/>
  <c r="M46" i="2"/>
  <c r="K46" i="2"/>
  <c r="I46" i="2"/>
  <c r="G46" i="2"/>
  <c r="E46" i="2"/>
  <c r="C46" i="2"/>
  <c r="AR45" i="2"/>
  <c r="AP45" i="2"/>
  <c r="AN45" i="2"/>
  <c r="AL45" i="2"/>
  <c r="AJ45" i="2"/>
  <c r="AH45" i="2"/>
  <c r="AF45" i="2"/>
  <c r="AD45" i="2"/>
  <c r="AB45" i="2"/>
  <c r="Z45" i="2"/>
  <c r="X45" i="2"/>
  <c r="V45" i="2"/>
  <c r="T45" i="2"/>
  <c r="R45" i="2"/>
  <c r="P45" i="2"/>
  <c r="N45" i="2"/>
  <c r="L45" i="2"/>
  <c r="J45" i="2"/>
  <c r="H45" i="2"/>
  <c r="F45" i="2"/>
  <c r="D45" i="2"/>
  <c r="B45" i="2"/>
  <c r="AS44" i="2"/>
  <c r="AQ44" i="2"/>
  <c r="AO44" i="2"/>
  <c r="AM44" i="2"/>
  <c r="AK44" i="2"/>
  <c r="AI44" i="2"/>
  <c r="AG44" i="2"/>
  <c r="AE44" i="2"/>
  <c r="AC44" i="2"/>
  <c r="AA44" i="2"/>
  <c r="Y44" i="2"/>
  <c r="W44" i="2"/>
  <c r="U44" i="2"/>
  <c r="S44" i="2"/>
  <c r="Q44" i="2"/>
  <c r="O44" i="2"/>
  <c r="M44" i="2"/>
  <c r="K44" i="2"/>
  <c r="I44" i="2"/>
  <c r="G44" i="2"/>
  <c r="E44" i="2"/>
  <c r="C44" i="2"/>
  <c r="AS43" i="2"/>
  <c r="AQ43" i="2"/>
  <c r="AO43" i="2"/>
  <c r="AM43" i="2"/>
  <c r="AK43" i="2"/>
  <c r="AI43" i="2"/>
  <c r="AG43" i="2"/>
  <c r="AE43" i="2"/>
  <c r="AC43" i="2"/>
  <c r="AA43" i="2"/>
  <c r="Y43" i="2"/>
  <c r="W43" i="2"/>
  <c r="U43" i="2"/>
  <c r="S43" i="2"/>
  <c r="Q43" i="2"/>
  <c r="O43" i="2"/>
  <c r="M43" i="2"/>
  <c r="K43" i="2"/>
  <c r="I43" i="2"/>
  <c r="G43" i="2"/>
  <c r="E43" i="2"/>
  <c r="C43" i="2"/>
  <c r="AS42" i="2"/>
  <c r="AQ42" i="2"/>
  <c r="AO42" i="2"/>
  <c r="AM42" i="2"/>
  <c r="AK42" i="2"/>
  <c r="AI42" i="2"/>
  <c r="AG42" i="2"/>
  <c r="AE42" i="2"/>
  <c r="AC42" i="2"/>
  <c r="AA42" i="2"/>
  <c r="Y42" i="2"/>
  <c r="W42" i="2"/>
  <c r="U42" i="2"/>
  <c r="S42" i="2"/>
  <c r="Q42" i="2"/>
  <c r="O42" i="2"/>
  <c r="M42" i="2"/>
  <c r="K42" i="2"/>
  <c r="I42" i="2"/>
  <c r="G42" i="2"/>
  <c r="E42" i="2"/>
  <c r="C42" i="2"/>
  <c r="AR40" i="2"/>
  <c r="AP40" i="2"/>
  <c r="AN40" i="2"/>
  <c r="AL40" i="2"/>
  <c r="AJ40" i="2"/>
  <c r="AH40" i="2"/>
  <c r="AF40" i="2"/>
  <c r="AD40" i="2"/>
  <c r="AB40" i="2"/>
  <c r="Z40" i="2"/>
  <c r="X40" i="2"/>
  <c r="V40" i="2"/>
  <c r="T40" i="2"/>
  <c r="R40" i="2"/>
  <c r="P40" i="2"/>
  <c r="N40" i="2"/>
  <c r="L40" i="2"/>
  <c r="J40" i="2"/>
  <c r="H40" i="2"/>
  <c r="F40" i="2"/>
  <c r="D40" i="2"/>
  <c r="B40" i="2"/>
  <c r="AS39" i="2"/>
  <c r="AQ39" i="2"/>
  <c r="AO39" i="2"/>
  <c r="AM39" i="2"/>
  <c r="AK39" i="2"/>
  <c r="AI39" i="2"/>
  <c r="AG39" i="2"/>
  <c r="AE39" i="2"/>
  <c r="AC39" i="2"/>
  <c r="AA39" i="2"/>
  <c r="Y39" i="2"/>
  <c r="W39" i="2"/>
  <c r="U39" i="2"/>
  <c r="S39" i="2"/>
  <c r="Q39" i="2"/>
  <c r="O39" i="2"/>
  <c r="M39" i="2"/>
  <c r="K39" i="2"/>
  <c r="I39" i="2"/>
  <c r="G39" i="2"/>
  <c r="E39" i="2"/>
  <c r="C39" i="2"/>
  <c r="AS38" i="2"/>
  <c r="AQ38" i="2"/>
  <c r="AO38" i="2"/>
  <c r="AM38" i="2"/>
  <c r="AK38" i="2"/>
  <c r="AI38" i="2"/>
  <c r="AG38" i="2"/>
  <c r="AE38" i="2"/>
  <c r="AC38" i="2"/>
  <c r="AA38" i="2"/>
  <c r="Y38" i="2"/>
  <c r="W38" i="2"/>
  <c r="U38" i="2"/>
  <c r="S38" i="2"/>
  <c r="Q38" i="2"/>
  <c r="O38" i="2"/>
  <c r="M38" i="2"/>
  <c r="K38" i="2"/>
  <c r="I38" i="2"/>
  <c r="G38" i="2"/>
  <c r="E38" i="2"/>
  <c r="C38" i="2"/>
  <c r="AS37" i="2"/>
  <c r="AQ37" i="2"/>
  <c r="AO37" i="2"/>
  <c r="AM37" i="2"/>
  <c r="AK37" i="2"/>
  <c r="AI37" i="2"/>
  <c r="AG37" i="2"/>
  <c r="AE37" i="2"/>
  <c r="AC37" i="2"/>
  <c r="AA37" i="2"/>
  <c r="Y37" i="2"/>
  <c r="W37" i="2"/>
  <c r="U37" i="2"/>
  <c r="S37" i="2"/>
  <c r="Q37" i="2"/>
  <c r="O37" i="2"/>
  <c r="M37" i="2"/>
  <c r="K37" i="2"/>
  <c r="I37" i="2"/>
  <c r="G37" i="2"/>
  <c r="E37" i="2"/>
  <c r="C37" i="2"/>
  <c r="AR36" i="2"/>
  <c r="AP36" i="2"/>
  <c r="AN36" i="2"/>
  <c r="AL36" i="2"/>
  <c r="AJ36" i="2"/>
  <c r="AH36" i="2"/>
  <c r="AF36" i="2"/>
  <c r="AD36" i="2"/>
  <c r="AB36" i="2"/>
  <c r="Z36" i="2"/>
  <c r="X36" i="2"/>
  <c r="V36" i="2"/>
  <c r="T36" i="2"/>
  <c r="R36" i="2"/>
  <c r="P36" i="2"/>
  <c r="N36" i="2"/>
  <c r="L36" i="2"/>
  <c r="J36" i="2"/>
  <c r="H36" i="2"/>
  <c r="F36" i="2"/>
  <c r="D36" i="2"/>
  <c r="B36" i="2"/>
  <c r="AS35" i="2"/>
  <c r="AQ35" i="2"/>
  <c r="AO35" i="2"/>
  <c r="AM35" i="2"/>
  <c r="AK35" i="2"/>
  <c r="AI35" i="2"/>
  <c r="AG35" i="2"/>
  <c r="AE35" i="2"/>
  <c r="AC35" i="2"/>
  <c r="AA35" i="2"/>
  <c r="Y35" i="2"/>
  <c r="W35" i="2"/>
  <c r="U35" i="2"/>
  <c r="S35" i="2"/>
  <c r="Q35" i="2"/>
  <c r="O35" i="2"/>
  <c r="M35" i="2"/>
  <c r="K35" i="2"/>
  <c r="I35" i="2"/>
  <c r="G35" i="2"/>
  <c r="E35" i="2"/>
  <c r="C35" i="2"/>
  <c r="AS34" i="2"/>
  <c r="AQ34" i="2"/>
  <c r="AO34" i="2"/>
  <c r="AM34" i="2"/>
  <c r="AK34" i="2"/>
  <c r="AI34" i="2"/>
  <c r="AG34" i="2"/>
  <c r="AE34" i="2"/>
  <c r="AC34" i="2"/>
  <c r="AA34" i="2"/>
  <c r="Y34" i="2"/>
  <c r="W34" i="2"/>
  <c r="U34" i="2"/>
  <c r="S34" i="2"/>
  <c r="Q34" i="2"/>
  <c r="O34" i="2"/>
  <c r="M34" i="2"/>
  <c r="K34" i="2"/>
  <c r="I34" i="2"/>
  <c r="G34" i="2"/>
  <c r="E34" i="2"/>
  <c r="C34" i="2"/>
  <c r="AS33" i="2"/>
  <c r="AQ33" i="2"/>
  <c r="AO33" i="2"/>
  <c r="AM33" i="2"/>
  <c r="AK33" i="2"/>
  <c r="AI33" i="2"/>
  <c r="AG33" i="2"/>
  <c r="AE33" i="2"/>
  <c r="AC33" i="2"/>
  <c r="AA33" i="2"/>
  <c r="Y33" i="2"/>
  <c r="W33" i="2"/>
  <c r="U33" i="2"/>
  <c r="S33" i="2"/>
  <c r="Q33" i="2"/>
  <c r="O33" i="2"/>
  <c r="M33" i="2"/>
  <c r="K33" i="2"/>
  <c r="I33" i="2"/>
  <c r="G33" i="2"/>
  <c r="E33" i="2"/>
  <c r="C33" i="2"/>
  <c r="AR31" i="2"/>
  <c r="AP31" i="2"/>
  <c r="AN31" i="2"/>
  <c r="AL31" i="2"/>
  <c r="AJ31" i="2"/>
  <c r="AH31" i="2"/>
  <c r="AF31" i="2"/>
  <c r="AD31" i="2"/>
  <c r="AB31" i="2"/>
  <c r="Z31" i="2"/>
  <c r="X31" i="2"/>
  <c r="V31" i="2"/>
  <c r="T31" i="2"/>
  <c r="R31" i="2"/>
  <c r="P31" i="2"/>
  <c r="N31" i="2"/>
  <c r="L31" i="2"/>
  <c r="J31" i="2"/>
  <c r="H31" i="2"/>
  <c r="F31" i="2"/>
  <c r="D31" i="2"/>
  <c r="B31" i="2"/>
  <c r="AS30" i="2"/>
  <c r="AQ30" i="2"/>
  <c r="AO30" i="2"/>
  <c r="AM30" i="2"/>
  <c r="AK30" i="2"/>
  <c r="AI30" i="2"/>
  <c r="AG30" i="2"/>
  <c r="AE30" i="2"/>
  <c r="AC30" i="2"/>
  <c r="AA30" i="2"/>
  <c r="Y30" i="2"/>
  <c r="W30" i="2"/>
  <c r="U30" i="2"/>
  <c r="S30" i="2"/>
  <c r="Q30" i="2"/>
  <c r="O30" i="2"/>
  <c r="M30" i="2"/>
  <c r="K30" i="2"/>
  <c r="I30" i="2"/>
  <c r="G30" i="2"/>
  <c r="E30" i="2"/>
  <c r="C30" i="2"/>
  <c r="AS29" i="2"/>
  <c r="AQ29" i="2"/>
  <c r="AO29" i="2"/>
  <c r="AM29" i="2"/>
  <c r="AK29" i="2"/>
  <c r="AI29" i="2"/>
  <c r="AG29" i="2"/>
  <c r="AE29" i="2"/>
  <c r="AC29" i="2"/>
  <c r="AA29" i="2"/>
  <c r="Y29" i="2"/>
  <c r="W29" i="2"/>
  <c r="U29" i="2"/>
  <c r="S29" i="2"/>
  <c r="Q29" i="2"/>
  <c r="O29" i="2"/>
  <c r="M29" i="2"/>
  <c r="K29" i="2"/>
  <c r="I29" i="2"/>
  <c r="G29" i="2"/>
  <c r="E29" i="2"/>
  <c r="C29" i="2"/>
  <c r="AS28" i="2"/>
  <c r="AQ28" i="2"/>
  <c r="AO28" i="2"/>
  <c r="AM28" i="2"/>
  <c r="AK28" i="2"/>
  <c r="AI28" i="2"/>
  <c r="AG28" i="2"/>
  <c r="AE28" i="2"/>
  <c r="AC28" i="2"/>
  <c r="AA28" i="2"/>
  <c r="Y28" i="2"/>
  <c r="W28" i="2"/>
  <c r="U28" i="2"/>
  <c r="S28" i="2"/>
  <c r="Q28" i="2"/>
  <c r="O28" i="2"/>
  <c r="M28" i="2"/>
  <c r="K28" i="2"/>
  <c r="I28" i="2"/>
  <c r="G28" i="2"/>
  <c r="E28" i="2"/>
  <c r="C28" i="2"/>
  <c r="AR27" i="2"/>
  <c r="AP27" i="2"/>
  <c r="AN27" i="2"/>
  <c r="AL27" i="2"/>
  <c r="AJ27" i="2"/>
  <c r="AH27" i="2"/>
  <c r="AF27" i="2"/>
  <c r="AD27" i="2"/>
  <c r="AB27" i="2"/>
  <c r="Z27" i="2"/>
  <c r="X27" i="2"/>
  <c r="V27" i="2"/>
  <c r="T27" i="2"/>
  <c r="R27" i="2"/>
  <c r="P27" i="2"/>
  <c r="N27" i="2"/>
  <c r="L27" i="2"/>
  <c r="J27" i="2"/>
  <c r="H27" i="2"/>
  <c r="F27" i="2"/>
  <c r="D27" i="2"/>
  <c r="B27" i="2"/>
  <c r="AS26" i="2"/>
  <c r="AQ26" i="2"/>
  <c r="AO26" i="2"/>
  <c r="AM26" i="2"/>
  <c r="AK26" i="2"/>
  <c r="AI26" i="2"/>
  <c r="AG26" i="2"/>
  <c r="AE26" i="2"/>
  <c r="AC26" i="2"/>
  <c r="AA26" i="2"/>
  <c r="Y26" i="2"/>
  <c r="W26" i="2"/>
  <c r="U26" i="2"/>
  <c r="S26" i="2"/>
  <c r="Q26" i="2"/>
  <c r="O26" i="2"/>
  <c r="M26" i="2"/>
  <c r="K26" i="2"/>
  <c r="I26" i="2"/>
  <c r="G26" i="2"/>
  <c r="E26" i="2"/>
  <c r="C26" i="2"/>
  <c r="AS25" i="2"/>
  <c r="AQ25" i="2"/>
  <c r="AO25" i="2"/>
  <c r="AM25" i="2"/>
  <c r="AK25" i="2"/>
  <c r="AI25" i="2"/>
  <c r="AG25" i="2"/>
  <c r="AE25" i="2"/>
  <c r="AC25" i="2"/>
  <c r="AA25" i="2"/>
  <c r="Y25" i="2"/>
  <c r="W25" i="2"/>
  <c r="U25" i="2"/>
  <c r="S25" i="2"/>
  <c r="Q25" i="2"/>
  <c r="O25" i="2"/>
  <c r="M25" i="2"/>
  <c r="K25" i="2"/>
  <c r="I25" i="2"/>
  <c r="G25" i="2"/>
  <c r="E25" i="2"/>
  <c r="C25" i="2"/>
  <c r="AS24" i="2"/>
  <c r="AQ24" i="2"/>
  <c r="AO24" i="2"/>
  <c r="AM24" i="2"/>
  <c r="AK24" i="2"/>
  <c r="AI24" i="2"/>
  <c r="AG24" i="2"/>
  <c r="AE24" i="2"/>
  <c r="AC24" i="2"/>
  <c r="AA24" i="2"/>
  <c r="Y24" i="2"/>
  <c r="W24" i="2"/>
  <c r="U24" i="2"/>
  <c r="S24" i="2"/>
  <c r="Q24" i="2"/>
  <c r="O24" i="2"/>
  <c r="M24" i="2"/>
  <c r="K24" i="2"/>
  <c r="I24" i="2"/>
  <c r="G24" i="2"/>
  <c r="E24" i="2"/>
  <c r="C24" i="2"/>
  <c r="AR22" i="2"/>
  <c r="AP22" i="2"/>
  <c r="AN22" i="2"/>
  <c r="AL22" i="2"/>
  <c r="AJ22" i="2"/>
  <c r="AH22" i="2"/>
  <c r="AF22" i="2"/>
  <c r="AD22" i="2"/>
  <c r="AB22" i="2"/>
  <c r="Z22" i="2"/>
  <c r="X22" i="2"/>
  <c r="V22" i="2"/>
  <c r="T22" i="2"/>
  <c r="R22" i="2"/>
  <c r="P22" i="2"/>
  <c r="N22" i="2"/>
  <c r="L22" i="2"/>
  <c r="J22" i="2"/>
  <c r="H22" i="2"/>
  <c r="F22" i="2"/>
  <c r="D22" i="2"/>
  <c r="B22" i="2"/>
  <c r="AS21" i="2"/>
  <c r="AQ21" i="2"/>
  <c r="AO21" i="2"/>
  <c r="AM21" i="2"/>
  <c r="AK21" i="2"/>
  <c r="AI21" i="2"/>
  <c r="AG21" i="2"/>
  <c r="AE21" i="2"/>
  <c r="AC21" i="2"/>
  <c r="AA21" i="2"/>
  <c r="Y21" i="2"/>
  <c r="W21" i="2"/>
  <c r="U21" i="2"/>
  <c r="S21" i="2"/>
  <c r="Q21" i="2"/>
  <c r="O21" i="2"/>
  <c r="M21" i="2"/>
  <c r="K21" i="2"/>
  <c r="I21" i="2"/>
  <c r="G21" i="2"/>
  <c r="E21" i="2"/>
  <c r="C21" i="2"/>
  <c r="AS20" i="2"/>
  <c r="AQ20" i="2"/>
  <c r="AO20" i="2"/>
  <c r="AM20" i="2"/>
  <c r="AK20" i="2"/>
  <c r="AI20" i="2"/>
  <c r="AG20" i="2"/>
  <c r="AE20" i="2"/>
  <c r="AC20" i="2"/>
  <c r="AA20" i="2"/>
  <c r="Y20" i="2"/>
  <c r="W20" i="2"/>
  <c r="U20" i="2"/>
  <c r="S20" i="2"/>
  <c r="Q20" i="2"/>
  <c r="O20" i="2"/>
  <c r="M20" i="2"/>
  <c r="K20" i="2"/>
  <c r="I20" i="2"/>
  <c r="G20" i="2"/>
  <c r="E20" i="2"/>
  <c r="C20" i="2"/>
  <c r="AS19" i="2"/>
  <c r="AQ19" i="2"/>
  <c r="AO19" i="2"/>
  <c r="AM19" i="2"/>
  <c r="AK19" i="2"/>
  <c r="AI19" i="2"/>
  <c r="AG19" i="2"/>
  <c r="AE19" i="2"/>
  <c r="AC19" i="2"/>
  <c r="AA19" i="2"/>
  <c r="Y19" i="2"/>
  <c r="W19" i="2"/>
  <c r="U19" i="2"/>
  <c r="S19" i="2"/>
  <c r="Q19" i="2"/>
  <c r="O19" i="2"/>
  <c r="M19" i="2"/>
  <c r="K19" i="2"/>
  <c r="I19" i="2"/>
  <c r="G19" i="2"/>
  <c r="E19" i="2"/>
  <c r="C19" i="2"/>
  <c r="AR18" i="2"/>
  <c r="AP18" i="2"/>
  <c r="AN18" i="2"/>
  <c r="AL18" i="2"/>
  <c r="AJ18" i="2"/>
  <c r="AH18" i="2"/>
  <c r="AF18" i="2"/>
  <c r="AD18" i="2"/>
  <c r="AB18" i="2"/>
  <c r="Z18" i="2"/>
  <c r="X18" i="2"/>
  <c r="V18" i="2"/>
  <c r="T18" i="2"/>
  <c r="R18" i="2"/>
  <c r="P18" i="2"/>
  <c r="N18" i="2"/>
  <c r="L18" i="2"/>
  <c r="J18" i="2"/>
  <c r="H18" i="2"/>
  <c r="F18" i="2"/>
  <c r="D18" i="2"/>
  <c r="B18" i="2"/>
  <c r="AS17" i="2"/>
  <c r="AQ17" i="2"/>
  <c r="AO17" i="2"/>
  <c r="AM17" i="2"/>
  <c r="AK17" i="2"/>
  <c r="AI17" i="2"/>
  <c r="AG17" i="2"/>
  <c r="AE17" i="2"/>
  <c r="AC17" i="2"/>
  <c r="AA17" i="2"/>
  <c r="Y17" i="2"/>
  <c r="W17" i="2"/>
  <c r="U17" i="2"/>
  <c r="S17" i="2"/>
  <c r="Q17" i="2"/>
  <c r="O17" i="2"/>
  <c r="M17" i="2"/>
  <c r="K17" i="2"/>
  <c r="I17" i="2"/>
  <c r="G17" i="2"/>
  <c r="E17" i="2"/>
  <c r="C17" i="2"/>
  <c r="AS16" i="2"/>
  <c r="AQ16" i="2"/>
  <c r="AO16" i="2"/>
  <c r="AM16" i="2"/>
  <c r="AK16" i="2"/>
  <c r="AI16" i="2"/>
  <c r="AG16" i="2"/>
  <c r="AE16" i="2"/>
  <c r="AC16" i="2"/>
  <c r="AA16" i="2"/>
  <c r="Y16" i="2"/>
  <c r="W16" i="2"/>
  <c r="U16" i="2"/>
  <c r="S16" i="2"/>
  <c r="Q16" i="2"/>
  <c r="O16" i="2"/>
  <c r="M16" i="2"/>
  <c r="K16" i="2"/>
  <c r="I16" i="2"/>
  <c r="G16" i="2"/>
  <c r="E16" i="2"/>
  <c r="C16" i="2"/>
  <c r="AS15" i="2"/>
  <c r="AQ15" i="2"/>
  <c r="AO15" i="2"/>
  <c r="AM15" i="2"/>
  <c r="AK15" i="2"/>
  <c r="AI15" i="2"/>
  <c r="AG15" i="2"/>
  <c r="AE15" i="2"/>
  <c r="AC15" i="2"/>
  <c r="AA15" i="2"/>
  <c r="Y15" i="2"/>
  <c r="W15" i="2"/>
  <c r="U15" i="2"/>
  <c r="S15" i="2"/>
  <c r="Q15" i="2"/>
  <c r="O15" i="2"/>
  <c r="M15" i="2"/>
  <c r="K15" i="2"/>
  <c r="I15" i="2"/>
  <c r="G15" i="2"/>
  <c r="E15" i="2"/>
  <c r="C15" i="2"/>
  <c r="AR13" i="2"/>
  <c r="AP13" i="2"/>
  <c r="AN13" i="2"/>
  <c r="AL13" i="2"/>
  <c r="AJ13" i="2"/>
  <c r="AH13" i="2"/>
  <c r="AF13" i="2"/>
  <c r="AD13" i="2"/>
  <c r="AB13" i="2"/>
  <c r="Z13" i="2"/>
  <c r="X13" i="2"/>
  <c r="V13" i="2"/>
  <c r="T13" i="2"/>
  <c r="R13" i="2"/>
  <c r="P13" i="2"/>
  <c r="N13" i="2"/>
  <c r="L13" i="2"/>
  <c r="J13" i="2"/>
  <c r="H13" i="2"/>
  <c r="F13" i="2"/>
  <c r="D13" i="2"/>
  <c r="B13" i="2"/>
  <c r="AR12" i="2"/>
  <c r="AP12" i="2"/>
  <c r="AN12" i="2"/>
  <c r="AL12" i="2"/>
  <c r="AJ12" i="2"/>
  <c r="AH12" i="2"/>
  <c r="AF12" i="2"/>
  <c r="AD12" i="2"/>
  <c r="AB12" i="2"/>
  <c r="Z12" i="2"/>
  <c r="X12" i="2"/>
  <c r="V12" i="2"/>
  <c r="T12" i="2"/>
  <c r="R12" i="2"/>
  <c r="P12" i="2"/>
  <c r="N12" i="2"/>
  <c r="L12" i="2"/>
  <c r="J12" i="2"/>
  <c r="H12" i="2"/>
  <c r="F12" i="2"/>
  <c r="D12" i="2"/>
  <c r="B12" i="2"/>
  <c r="AS11" i="2"/>
  <c r="AQ11" i="2"/>
  <c r="AO11" i="2"/>
  <c r="AM11" i="2"/>
  <c r="AK11" i="2"/>
  <c r="AI11" i="2"/>
  <c r="AG11" i="2"/>
  <c r="AE11" i="2"/>
  <c r="AC11" i="2"/>
  <c r="AA11" i="2"/>
  <c r="Y11" i="2"/>
  <c r="W11" i="2"/>
  <c r="U11" i="2"/>
  <c r="S11" i="2"/>
  <c r="Q11" i="2"/>
  <c r="O11" i="2"/>
  <c r="M11" i="2"/>
  <c r="K11" i="2"/>
  <c r="I11" i="2"/>
  <c r="G11" i="2"/>
  <c r="E11" i="2"/>
  <c r="C11" i="2"/>
  <c r="AS10" i="2"/>
  <c r="AQ10" i="2"/>
  <c r="AO10" i="2"/>
  <c r="AM10" i="2"/>
  <c r="AK10" i="2"/>
  <c r="AI10" i="2"/>
  <c r="AG10" i="2"/>
  <c r="AE10" i="2"/>
  <c r="AC10" i="2"/>
  <c r="AA10" i="2"/>
  <c r="Y10" i="2"/>
  <c r="W10" i="2"/>
  <c r="U10" i="2"/>
  <c r="S10" i="2"/>
  <c r="Q10" i="2"/>
  <c r="O10" i="2"/>
  <c r="M10" i="2"/>
  <c r="K10" i="2"/>
  <c r="I10" i="2"/>
  <c r="G10" i="2"/>
  <c r="E10" i="2"/>
  <c r="C10" i="2"/>
  <c r="AS9" i="2"/>
  <c r="AQ9" i="2"/>
  <c r="AO9" i="2"/>
  <c r="AM9" i="2"/>
  <c r="AK9" i="2"/>
  <c r="AI9" i="2"/>
  <c r="AG9" i="2"/>
  <c r="AE9" i="2"/>
  <c r="AC9" i="2"/>
  <c r="AA9" i="2"/>
  <c r="Y9" i="2"/>
  <c r="W9" i="2"/>
  <c r="U9" i="2"/>
  <c r="S9" i="2"/>
  <c r="Q9" i="2"/>
  <c r="O9" i="2"/>
  <c r="M9" i="2"/>
  <c r="K9" i="2"/>
  <c r="I9" i="2"/>
  <c r="G9" i="2"/>
  <c r="E9" i="2"/>
  <c r="C9" i="2"/>
  <c r="AS8" i="2"/>
  <c r="AQ8" i="2"/>
  <c r="AO8" i="2"/>
  <c r="AM8" i="2"/>
  <c r="AK8" i="2"/>
  <c r="AI8" i="2"/>
  <c r="AG8" i="2"/>
  <c r="AE8" i="2"/>
  <c r="AC8" i="2"/>
  <c r="AA8" i="2"/>
  <c r="Y8" i="2"/>
  <c r="W8" i="2"/>
  <c r="U8" i="2"/>
  <c r="S8" i="2"/>
  <c r="Q8" i="2"/>
  <c r="O8" i="2"/>
  <c r="M8" i="2"/>
  <c r="K8" i="2"/>
  <c r="I8" i="2"/>
  <c r="G8" i="2"/>
  <c r="E8" i="2"/>
  <c r="C8" i="2"/>
  <c r="AS5" i="2"/>
  <c r="AQ5" i="2"/>
  <c r="AO5" i="2"/>
  <c r="AM5" i="2"/>
  <c r="AK5" i="2"/>
  <c r="AI5" i="2"/>
  <c r="AG5" i="2"/>
  <c r="AE5" i="2"/>
  <c r="AC5" i="2"/>
  <c r="AA5" i="2"/>
  <c r="Y5" i="2"/>
  <c r="W5" i="2"/>
  <c r="U5" i="2"/>
  <c r="S5" i="2"/>
  <c r="Q5" i="2"/>
  <c r="O5" i="2"/>
  <c r="M5" i="2"/>
  <c r="K5" i="2"/>
  <c r="I5" i="2"/>
  <c r="G5" i="2"/>
  <c r="E5" i="2"/>
  <c r="C5" i="2"/>
  <c r="AS4" i="2"/>
  <c r="AQ4" i="2"/>
  <c r="AO4" i="2"/>
  <c r="AM4" i="2"/>
  <c r="AK4" i="2"/>
  <c r="AI4" i="2"/>
  <c r="AG4" i="2"/>
  <c r="AE4" i="2"/>
  <c r="AC4" i="2"/>
  <c r="AA4" i="2"/>
  <c r="Y4" i="2"/>
  <c r="W4" i="2"/>
  <c r="U4" i="2"/>
  <c r="S4" i="2"/>
  <c r="Q4" i="2"/>
  <c r="O4" i="2"/>
  <c r="M4" i="2"/>
  <c r="K4" i="2"/>
  <c r="I4" i="2"/>
  <c r="G4" i="2"/>
  <c r="E4" i="2"/>
  <c r="C4" i="2"/>
  <c r="AS3" i="2"/>
  <c r="AQ3" i="2"/>
  <c r="AO3" i="2"/>
  <c r="AM3" i="2"/>
  <c r="AK3" i="2"/>
  <c r="AI3" i="2"/>
  <c r="AG3" i="2"/>
  <c r="AE3" i="2"/>
  <c r="AC3" i="2"/>
  <c r="AA3" i="2"/>
  <c r="Y3" i="2"/>
  <c r="W3" i="2"/>
  <c r="U3" i="2"/>
  <c r="S3" i="2"/>
  <c r="Q3" i="2"/>
  <c r="O3" i="2"/>
  <c r="M3" i="2"/>
  <c r="K3" i="2"/>
  <c r="I3" i="2"/>
  <c r="G3" i="2"/>
  <c r="E3" i="2"/>
  <c r="C3" i="2"/>
  <c r="BO48" i="7" l="1"/>
  <c r="BO47" i="7"/>
  <c r="BO46" i="7"/>
  <c r="BO44" i="7"/>
  <c r="BO43" i="7"/>
  <c r="BO42" i="7"/>
  <c r="BO39" i="7"/>
  <c r="BO38" i="7"/>
  <c r="BO37" i="7"/>
  <c r="BO35" i="7"/>
  <c r="BO34" i="7"/>
  <c r="BO33" i="7"/>
  <c r="BO30" i="7"/>
  <c r="BO29" i="7"/>
  <c r="BO28" i="7"/>
  <c r="BO26" i="7"/>
  <c r="BO25" i="7"/>
  <c r="BO24" i="7"/>
  <c r="BO21" i="7"/>
  <c r="BO20" i="7"/>
  <c r="BO19" i="7"/>
  <c r="BO17" i="7"/>
  <c r="BO16" i="7"/>
  <c r="BO15" i="7"/>
  <c r="BO11" i="7"/>
  <c r="BO10" i="7"/>
  <c r="BO9" i="7"/>
  <c r="BO8" i="7"/>
  <c r="BO7" i="7"/>
  <c r="BO5" i="7"/>
  <c r="BO4" i="7"/>
  <c r="BO3" i="7"/>
  <c r="BO4" i="2"/>
  <c r="BO5" i="2"/>
  <c r="BO7" i="2"/>
  <c r="BO8" i="2"/>
  <c r="BO9" i="2"/>
  <c r="BO10" i="2"/>
  <c r="BO11" i="2"/>
  <c r="BO15" i="2"/>
  <c r="BO16" i="2"/>
  <c r="BO17" i="2"/>
  <c r="BO19" i="2"/>
  <c r="BO20" i="2"/>
  <c r="BO21" i="2"/>
  <c r="BO24" i="2"/>
  <c r="BO25" i="2"/>
  <c r="BO26" i="2"/>
  <c r="BO28" i="2"/>
  <c r="BO29" i="2"/>
  <c r="BO30" i="2"/>
  <c r="BO33" i="2"/>
  <c r="BO34" i="2"/>
  <c r="BO35" i="2"/>
  <c r="BO37" i="2"/>
  <c r="BO38" i="2"/>
  <c r="BO39" i="2"/>
  <c r="BO42" i="2"/>
  <c r="BO43" i="2"/>
  <c r="BO44" i="2"/>
  <c r="BO46" i="2"/>
  <c r="BO47" i="2"/>
  <c r="BO48" i="2"/>
  <c r="BO3" i="2"/>
  <c r="BM3" i="2"/>
  <c r="B2" i="5" l="1"/>
  <c r="A2" i="5"/>
  <c r="B31" i="11" l="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B9" i="11"/>
  <c r="A9" i="11"/>
  <c r="B8" i="11"/>
  <c r="A8" i="11"/>
  <c r="B7" i="11"/>
  <c r="A7" i="11"/>
  <c r="B6" i="11"/>
  <c r="A6" i="11"/>
  <c r="B5" i="11"/>
  <c r="A5" i="11"/>
  <c r="B4" i="11"/>
  <c r="A4" i="11"/>
  <c r="B3" i="11"/>
  <c r="A3" i="11"/>
  <c r="B2" i="11"/>
  <c r="A2" i="11"/>
  <c r="B31" i="10"/>
  <c r="A31" i="10"/>
  <c r="B30" i="10"/>
  <c r="A30" i="10"/>
  <c r="B29" i="10"/>
  <c r="A29" i="10"/>
  <c r="B28" i="10"/>
  <c r="A28" i="10"/>
  <c r="B27" i="10"/>
  <c r="A27" i="10"/>
  <c r="B26" i="10"/>
  <c r="A26" i="10"/>
  <c r="B25" i="10"/>
  <c r="A25" i="10"/>
  <c r="B24" i="10"/>
  <c r="A24" i="10"/>
  <c r="B23" i="10"/>
  <c r="A23" i="10"/>
  <c r="B22" i="10"/>
  <c r="A22" i="10"/>
  <c r="B21" i="10"/>
  <c r="A21" i="10"/>
  <c r="B20" i="10"/>
  <c r="A20" i="10"/>
  <c r="B19" i="10"/>
  <c r="A19" i="10"/>
  <c r="B18" i="10"/>
  <c r="A18" i="10"/>
  <c r="B17" i="10"/>
  <c r="A17" i="10"/>
  <c r="B16" i="10"/>
  <c r="A16" i="10"/>
  <c r="B15" i="10"/>
  <c r="A15" i="10"/>
  <c r="B14" i="10"/>
  <c r="A14" i="10"/>
  <c r="B13" i="10"/>
  <c r="A13" i="10"/>
  <c r="B12" i="10"/>
  <c r="A12" i="10"/>
  <c r="B11" i="10"/>
  <c r="A11" i="10"/>
  <c r="B10" i="10"/>
  <c r="A10" i="10"/>
  <c r="B9" i="10"/>
  <c r="A9" i="10"/>
  <c r="B8" i="10"/>
  <c r="A8" i="10"/>
  <c r="B7" i="10"/>
  <c r="A7" i="10"/>
  <c r="B6" i="10"/>
  <c r="A6" i="10"/>
  <c r="B5" i="10"/>
  <c r="A5" i="10"/>
  <c r="B4" i="10"/>
  <c r="A4" i="10"/>
  <c r="B3" i="10"/>
  <c r="A3" i="10"/>
  <c r="B2" i="10"/>
  <c r="A2" i="10"/>
  <c r="C31" i="11"/>
  <c r="L30" i="11"/>
  <c r="C30" i="11"/>
  <c r="L29" i="11"/>
  <c r="C29" i="11"/>
  <c r="C28" i="11"/>
  <c r="C27" i="11"/>
  <c r="C26" i="11"/>
  <c r="C25" i="11"/>
  <c r="C24" i="11"/>
  <c r="C23" i="11"/>
  <c r="C22" i="11"/>
  <c r="C21" i="11"/>
  <c r="C20" i="11"/>
  <c r="AB19" i="11"/>
  <c r="C19" i="11"/>
  <c r="AB18" i="11"/>
  <c r="C18" i="11"/>
  <c r="C17" i="11"/>
  <c r="C16" i="11"/>
  <c r="C15" i="11"/>
  <c r="L14" i="11"/>
  <c r="C14" i="11"/>
  <c r="L13" i="11"/>
  <c r="C13" i="11"/>
  <c r="C12" i="11"/>
  <c r="C11" i="11"/>
  <c r="C10" i="11"/>
  <c r="C9" i="11"/>
  <c r="C8" i="11"/>
  <c r="C7" i="11"/>
  <c r="C6" i="11"/>
  <c r="C5" i="11"/>
  <c r="C4" i="11"/>
  <c r="AB3" i="11"/>
  <c r="C3" i="11"/>
  <c r="AB2" i="11"/>
  <c r="C2" i="11"/>
  <c r="AR31" i="10"/>
  <c r="AQ31" i="10"/>
  <c r="AP31" i="10"/>
  <c r="AN31" i="10"/>
  <c r="AM31" i="10"/>
  <c r="AL31" i="10"/>
  <c r="AJ31" i="10"/>
  <c r="AI31" i="10"/>
  <c r="AH31" i="10"/>
  <c r="AF31" i="10"/>
  <c r="AE31" i="10"/>
  <c r="AD31" i="10"/>
  <c r="AB31" i="10"/>
  <c r="AA31" i="10"/>
  <c r="Z31" i="10"/>
  <c r="X31" i="10"/>
  <c r="W31" i="10"/>
  <c r="V31" i="10"/>
  <c r="T31" i="10"/>
  <c r="S31" i="10"/>
  <c r="R31" i="10"/>
  <c r="P31" i="10"/>
  <c r="O31" i="10"/>
  <c r="N31" i="10"/>
  <c r="K31" i="10"/>
  <c r="J31" i="10"/>
  <c r="I31" i="10"/>
  <c r="H31" i="10"/>
  <c r="G31" i="10"/>
  <c r="F31" i="10"/>
  <c r="E31" i="10"/>
  <c r="D31" i="10"/>
  <c r="C31" i="10"/>
  <c r="AR30" i="10"/>
  <c r="AQ30" i="10"/>
  <c r="AP30" i="10"/>
  <c r="AN30" i="10"/>
  <c r="AM30" i="10"/>
  <c r="AL30" i="10"/>
  <c r="AJ30" i="10"/>
  <c r="AI30" i="10"/>
  <c r="AH30" i="10"/>
  <c r="AF30" i="10"/>
  <c r="AE30" i="10"/>
  <c r="AD30" i="10"/>
  <c r="AB30" i="10"/>
  <c r="AA30" i="10"/>
  <c r="Z30" i="10"/>
  <c r="X30" i="10"/>
  <c r="W30" i="10"/>
  <c r="V30" i="10"/>
  <c r="T30" i="10"/>
  <c r="S30" i="10"/>
  <c r="R30" i="10"/>
  <c r="P30" i="10"/>
  <c r="O30" i="10"/>
  <c r="N30" i="10"/>
  <c r="K30" i="10"/>
  <c r="J30" i="10"/>
  <c r="I30" i="10"/>
  <c r="H30" i="10"/>
  <c r="G30" i="10"/>
  <c r="F30" i="10"/>
  <c r="E30" i="10"/>
  <c r="D30" i="10"/>
  <c r="C30" i="10"/>
  <c r="AR29" i="10"/>
  <c r="AQ29" i="10"/>
  <c r="AP29" i="10"/>
  <c r="AN29" i="10"/>
  <c r="AM29" i="10"/>
  <c r="AL29" i="10"/>
  <c r="AJ29" i="10"/>
  <c r="AI29" i="10"/>
  <c r="AH29" i="10"/>
  <c r="AF29" i="10"/>
  <c r="AE29" i="10"/>
  <c r="AD29" i="10"/>
  <c r="AB29" i="10"/>
  <c r="AA29" i="10"/>
  <c r="Z29" i="10"/>
  <c r="X29" i="10"/>
  <c r="W29" i="10"/>
  <c r="V29" i="10"/>
  <c r="T29" i="10"/>
  <c r="S29" i="10"/>
  <c r="R29" i="10"/>
  <c r="P29" i="10"/>
  <c r="O29" i="10"/>
  <c r="N29" i="10"/>
  <c r="K29" i="10"/>
  <c r="J29" i="10"/>
  <c r="I29" i="10"/>
  <c r="H29" i="10"/>
  <c r="G29" i="10"/>
  <c r="F29" i="10"/>
  <c r="E29" i="10"/>
  <c r="D29" i="10"/>
  <c r="C29" i="10"/>
  <c r="AR28" i="10"/>
  <c r="AQ28" i="10"/>
  <c r="AP28" i="10"/>
  <c r="AN28" i="10"/>
  <c r="AM28" i="10"/>
  <c r="AL28" i="10"/>
  <c r="AJ28" i="10"/>
  <c r="AI28" i="10"/>
  <c r="AH28" i="10"/>
  <c r="AF28" i="10"/>
  <c r="AE28" i="10"/>
  <c r="AD28" i="10"/>
  <c r="AB28" i="10"/>
  <c r="AA28" i="10"/>
  <c r="Z28" i="10"/>
  <c r="X28" i="10"/>
  <c r="W28" i="10"/>
  <c r="V28" i="10"/>
  <c r="T28" i="10"/>
  <c r="S28" i="10"/>
  <c r="R28" i="10"/>
  <c r="P28" i="10"/>
  <c r="O28" i="10"/>
  <c r="N28" i="10"/>
  <c r="K28" i="10"/>
  <c r="J28" i="10"/>
  <c r="I28" i="10"/>
  <c r="H28" i="10"/>
  <c r="G28" i="10"/>
  <c r="F28" i="10"/>
  <c r="E28" i="10"/>
  <c r="D28" i="10"/>
  <c r="C28" i="10"/>
  <c r="AR27" i="10"/>
  <c r="AQ27" i="10"/>
  <c r="AP27" i="10"/>
  <c r="AN27" i="10"/>
  <c r="AM27" i="10"/>
  <c r="AL27" i="10"/>
  <c r="AJ27" i="10"/>
  <c r="AI27" i="10"/>
  <c r="AH27" i="10"/>
  <c r="AF27" i="10"/>
  <c r="AE27" i="10"/>
  <c r="AD27" i="10"/>
  <c r="AB27" i="10"/>
  <c r="AA27" i="10"/>
  <c r="Z27" i="10"/>
  <c r="X27" i="10"/>
  <c r="W27" i="10"/>
  <c r="V27" i="10"/>
  <c r="T27" i="10"/>
  <c r="S27" i="10"/>
  <c r="R27" i="10"/>
  <c r="P27" i="10"/>
  <c r="O27" i="10"/>
  <c r="N27" i="10"/>
  <c r="K27" i="10"/>
  <c r="J27" i="10"/>
  <c r="I27" i="10"/>
  <c r="H27" i="10"/>
  <c r="G27" i="10"/>
  <c r="F27" i="10"/>
  <c r="E27" i="10"/>
  <c r="D27" i="10"/>
  <c r="C27" i="10"/>
  <c r="AR26" i="10"/>
  <c r="AQ26" i="10"/>
  <c r="AP26" i="10"/>
  <c r="AN26" i="10"/>
  <c r="AM26" i="10"/>
  <c r="AL26" i="10"/>
  <c r="AJ26" i="10"/>
  <c r="AI26" i="10"/>
  <c r="AH26" i="10"/>
  <c r="AF26" i="10"/>
  <c r="AE26" i="10"/>
  <c r="AD26" i="10"/>
  <c r="AB26" i="10"/>
  <c r="AA26" i="10"/>
  <c r="Z26" i="10"/>
  <c r="X26" i="10"/>
  <c r="W26" i="10"/>
  <c r="V26" i="10"/>
  <c r="T26" i="10"/>
  <c r="S26" i="10"/>
  <c r="R26" i="10"/>
  <c r="P26" i="10"/>
  <c r="O26" i="10"/>
  <c r="N26" i="10"/>
  <c r="K26" i="10"/>
  <c r="J26" i="10"/>
  <c r="I26" i="10"/>
  <c r="H26" i="10"/>
  <c r="G26" i="10"/>
  <c r="F26" i="10"/>
  <c r="E26" i="10"/>
  <c r="D26" i="10"/>
  <c r="C26" i="10"/>
  <c r="AR25" i="10"/>
  <c r="AQ25" i="10"/>
  <c r="AP25" i="10"/>
  <c r="AN25" i="10"/>
  <c r="AM25" i="10"/>
  <c r="AL25" i="10"/>
  <c r="AJ25" i="10"/>
  <c r="AI25" i="10"/>
  <c r="AH25" i="10"/>
  <c r="AF25" i="10"/>
  <c r="AE25" i="10"/>
  <c r="AD25" i="10"/>
  <c r="AB25" i="10"/>
  <c r="AA25" i="10"/>
  <c r="Z25" i="10"/>
  <c r="X25" i="10"/>
  <c r="W25" i="10"/>
  <c r="V25" i="10"/>
  <c r="T25" i="10"/>
  <c r="S25" i="10"/>
  <c r="R25" i="10"/>
  <c r="P25" i="10"/>
  <c r="O25" i="10"/>
  <c r="N25" i="10"/>
  <c r="K25" i="10"/>
  <c r="J25" i="10"/>
  <c r="I25" i="10"/>
  <c r="H25" i="10"/>
  <c r="G25" i="10"/>
  <c r="F25" i="10"/>
  <c r="E25" i="10"/>
  <c r="D25" i="10"/>
  <c r="C25" i="10"/>
  <c r="AR24" i="10"/>
  <c r="AQ24" i="10"/>
  <c r="AP24" i="10"/>
  <c r="AN24" i="10"/>
  <c r="AM24" i="10"/>
  <c r="AL24" i="10"/>
  <c r="AJ24" i="10"/>
  <c r="AI24" i="10"/>
  <c r="AH24" i="10"/>
  <c r="AF24" i="10"/>
  <c r="AE24" i="10"/>
  <c r="AD24" i="10"/>
  <c r="AB24" i="10"/>
  <c r="AA24" i="10"/>
  <c r="Z24" i="10"/>
  <c r="X24" i="10"/>
  <c r="W24" i="10"/>
  <c r="V24" i="10"/>
  <c r="T24" i="10"/>
  <c r="S24" i="10"/>
  <c r="R24" i="10"/>
  <c r="P24" i="10"/>
  <c r="O24" i="10"/>
  <c r="N24" i="10"/>
  <c r="K24" i="10"/>
  <c r="J24" i="10"/>
  <c r="I24" i="10"/>
  <c r="H24" i="10"/>
  <c r="G24" i="10"/>
  <c r="F24" i="10"/>
  <c r="E24" i="10"/>
  <c r="D24" i="10"/>
  <c r="C24" i="10"/>
  <c r="AR23" i="10"/>
  <c r="AQ23" i="10"/>
  <c r="AP23" i="10"/>
  <c r="AN23" i="10"/>
  <c r="AM23" i="10"/>
  <c r="AL23" i="10"/>
  <c r="AJ23" i="10"/>
  <c r="AI23" i="10"/>
  <c r="AH23" i="10"/>
  <c r="AF23" i="10"/>
  <c r="AE23" i="10"/>
  <c r="AD23" i="10"/>
  <c r="AB23" i="10"/>
  <c r="AA23" i="10"/>
  <c r="Z23" i="10"/>
  <c r="X23" i="10"/>
  <c r="W23" i="10"/>
  <c r="V23" i="10"/>
  <c r="T23" i="10"/>
  <c r="S23" i="10"/>
  <c r="R23" i="10"/>
  <c r="P23" i="10"/>
  <c r="O23" i="10"/>
  <c r="N23" i="10"/>
  <c r="K23" i="10"/>
  <c r="J23" i="10"/>
  <c r="I23" i="10"/>
  <c r="H23" i="10"/>
  <c r="G23" i="10"/>
  <c r="F23" i="10"/>
  <c r="E23" i="10"/>
  <c r="D23" i="10"/>
  <c r="C23" i="10"/>
  <c r="AR22" i="10"/>
  <c r="AQ22" i="10"/>
  <c r="AP22" i="10"/>
  <c r="AN22" i="10"/>
  <c r="AM22" i="10"/>
  <c r="AL22" i="10"/>
  <c r="AJ22" i="10"/>
  <c r="AI22" i="10"/>
  <c r="AH22" i="10"/>
  <c r="AF22" i="10"/>
  <c r="AE22" i="10"/>
  <c r="AD22" i="10"/>
  <c r="AB22" i="10"/>
  <c r="AA22" i="10"/>
  <c r="Z22" i="10"/>
  <c r="X22" i="10"/>
  <c r="W22" i="10"/>
  <c r="V22" i="10"/>
  <c r="T22" i="10"/>
  <c r="S22" i="10"/>
  <c r="R22" i="10"/>
  <c r="P22" i="10"/>
  <c r="O22" i="10"/>
  <c r="N22" i="10"/>
  <c r="K22" i="10"/>
  <c r="J22" i="10"/>
  <c r="I22" i="10"/>
  <c r="H22" i="10"/>
  <c r="G22" i="10"/>
  <c r="F22" i="10"/>
  <c r="E22" i="10"/>
  <c r="D22" i="10"/>
  <c r="C22" i="10"/>
  <c r="AR21" i="10"/>
  <c r="AQ21" i="10"/>
  <c r="AP21" i="10"/>
  <c r="AN21" i="10"/>
  <c r="AM21" i="10"/>
  <c r="AL21" i="10"/>
  <c r="AJ21" i="10"/>
  <c r="AI21" i="10"/>
  <c r="AH21" i="10"/>
  <c r="AF21" i="10"/>
  <c r="AE21" i="10"/>
  <c r="AD21" i="10"/>
  <c r="AB21" i="10"/>
  <c r="AA21" i="10"/>
  <c r="Z21" i="10"/>
  <c r="X21" i="10"/>
  <c r="W21" i="10"/>
  <c r="V21" i="10"/>
  <c r="T21" i="10"/>
  <c r="S21" i="10"/>
  <c r="R21" i="10"/>
  <c r="P21" i="10"/>
  <c r="O21" i="10"/>
  <c r="N21" i="10"/>
  <c r="K21" i="10"/>
  <c r="J21" i="10"/>
  <c r="I21" i="10"/>
  <c r="H21" i="10"/>
  <c r="G21" i="10"/>
  <c r="F21" i="10"/>
  <c r="E21" i="10"/>
  <c r="D21" i="10"/>
  <c r="C21" i="10"/>
  <c r="AR20" i="10"/>
  <c r="AQ20" i="10"/>
  <c r="AP20" i="10"/>
  <c r="AN20" i="10"/>
  <c r="AM20" i="10"/>
  <c r="AL20" i="10"/>
  <c r="AJ20" i="10"/>
  <c r="AI20" i="10"/>
  <c r="AH20" i="10"/>
  <c r="AF20" i="10"/>
  <c r="AE20" i="10"/>
  <c r="AD20" i="10"/>
  <c r="AB20" i="10"/>
  <c r="AA20" i="10"/>
  <c r="Z20" i="10"/>
  <c r="X20" i="10"/>
  <c r="W20" i="10"/>
  <c r="V20" i="10"/>
  <c r="T20" i="10"/>
  <c r="S20" i="10"/>
  <c r="R20" i="10"/>
  <c r="P20" i="10"/>
  <c r="O20" i="10"/>
  <c r="N20" i="10"/>
  <c r="K20" i="10"/>
  <c r="J20" i="10"/>
  <c r="I20" i="10"/>
  <c r="H20" i="10"/>
  <c r="G20" i="10"/>
  <c r="F20" i="10"/>
  <c r="E20" i="10"/>
  <c r="D20" i="10"/>
  <c r="C20" i="10"/>
  <c r="AR19" i="10"/>
  <c r="AQ19" i="10"/>
  <c r="AP19" i="10"/>
  <c r="AN19" i="10"/>
  <c r="AM19" i="10"/>
  <c r="AL19" i="10"/>
  <c r="AJ19" i="10"/>
  <c r="AI19" i="10"/>
  <c r="AH19" i="10"/>
  <c r="AF19" i="10"/>
  <c r="AE19" i="10"/>
  <c r="AD19" i="10"/>
  <c r="AB19" i="10"/>
  <c r="AA19" i="10"/>
  <c r="Z19" i="10"/>
  <c r="X19" i="10"/>
  <c r="W19" i="10"/>
  <c r="V19" i="10"/>
  <c r="T19" i="10"/>
  <c r="S19" i="10"/>
  <c r="R19" i="10"/>
  <c r="P19" i="10"/>
  <c r="O19" i="10"/>
  <c r="N19" i="10"/>
  <c r="K19" i="10"/>
  <c r="J19" i="10"/>
  <c r="I19" i="10"/>
  <c r="H19" i="10"/>
  <c r="G19" i="10"/>
  <c r="F19" i="10"/>
  <c r="E19" i="10"/>
  <c r="D19" i="10"/>
  <c r="C19" i="10"/>
  <c r="AR18" i="10"/>
  <c r="AQ18" i="10"/>
  <c r="AP18" i="10"/>
  <c r="AN18" i="10"/>
  <c r="AM18" i="10"/>
  <c r="AL18" i="10"/>
  <c r="AJ18" i="10"/>
  <c r="AI18" i="10"/>
  <c r="AH18" i="10"/>
  <c r="AF18" i="10"/>
  <c r="AE18" i="10"/>
  <c r="AD18" i="10"/>
  <c r="AB18" i="10"/>
  <c r="AA18" i="10"/>
  <c r="Z18" i="10"/>
  <c r="X18" i="10"/>
  <c r="W18" i="10"/>
  <c r="V18" i="10"/>
  <c r="T18" i="10"/>
  <c r="S18" i="10"/>
  <c r="R18" i="10"/>
  <c r="P18" i="10"/>
  <c r="O18" i="10"/>
  <c r="N18" i="10"/>
  <c r="K18" i="10"/>
  <c r="J18" i="10"/>
  <c r="I18" i="10"/>
  <c r="H18" i="10"/>
  <c r="G18" i="10"/>
  <c r="F18" i="10"/>
  <c r="E18" i="10"/>
  <c r="D18" i="10"/>
  <c r="C18" i="10"/>
  <c r="AR17" i="10"/>
  <c r="AQ17" i="10"/>
  <c r="AP17" i="10"/>
  <c r="AN17" i="10"/>
  <c r="AM17" i="10"/>
  <c r="AL17" i="10"/>
  <c r="AJ17" i="10"/>
  <c r="AI17" i="10"/>
  <c r="AH17" i="10"/>
  <c r="AF17" i="10"/>
  <c r="AE17" i="10"/>
  <c r="AD17" i="10"/>
  <c r="AB17" i="10"/>
  <c r="AA17" i="10"/>
  <c r="Z17" i="10"/>
  <c r="X17" i="10"/>
  <c r="W17" i="10"/>
  <c r="V17" i="10"/>
  <c r="T17" i="10"/>
  <c r="S17" i="10"/>
  <c r="R17" i="10"/>
  <c r="P17" i="10"/>
  <c r="O17" i="10"/>
  <c r="N17" i="10"/>
  <c r="K17" i="10"/>
  <c r="J17" i="10"/>
  <c r="I17" i="10"/>
  <c r="H17" i="10"/>
  <c r="G17" i="10"/>
  <c r="F17" i="10"/>
  <c r="E17" i="10"/>
  <c r="D17" i="10"/>
  <c r="C17" i="10"/>
  <c r="AR16" i="10"/>
  <c r="AQ16" i="10"/>
  <c r="AP16" i="10"/>
  <c r="AN16" i="10"/>
  <c r="AM16" i="10"/>
  <c r="AL16" i="10"/>
  <c r="AJ16" i="10"/>
  <c r="AI16" i="10"/>
  <c r="AH16" i="10"/>
  <c r="AF16" i="10"/>
  <c r="AE16" i="10"/>
  <c r="AD16" i="10"/>
  <c r="AB16" i="10"/>
  <c r="AA16" i="10"/>
  <c r="Z16" i="10"/>
  <c r="X16" i="10"/>
  <c r="W16" i="10"/>
  <c r="V16" i="10"/>
  <c r="T16" i="10"/>
  <c r="S16" i="10"/>
  <c r="R16" i="10"/>
  <c r="P16" i="10"/>
  <c r="O16" i="10"/>
  <c r="N16" i="10"/>
  <c r="K16" i="10"/>
  <c r="J16" i="10"/>
  <c r="I16" i="10"/>
  <c r="H16" i="10"/>
  <c r="G16" i="10"/>
  <c r="F16" i="10"/>
  <c r="E16" i="10"/>
  <c r="D16" i="10"/>
  <c r="C16" i="10"/>
  <c r="AR15" i="10"/>
  <c r="AQ15" i="10"/>
  <c r="AP15" i="10"/>
  <c r="AN15" i="10"/>
  <c r="AM15" i="10"/>
  <c r="AL15" i="10"/>
  <c r="AJ15" i="10"/>
  <c r="AI15" i="10"/>
  <c r="AH15" i="10"/>
  <c r="AF15" i="10"/>
  <c r="AE15" i="10"/>
  <c r="AD15" i="10"/>
  <c r="AB15" i="10"/>
  <c r="AA15" i="10"/>
  <c r="Z15" i="10"/>
  <c r="X15" i="10"/>
  <c r="W15" i="10"/>
  <c r="V15" i="10"/>
  <c r="T15" i="10"/>
  <c r="S15" i="10"/>
  <c r="R15" i="10"/>
  <c r="P15" i="10"/>
  <c r="O15" i="10"/>
  <c r="N15" i="10"/>
  <c r="K15" i="10"/>
  <c r="J15" i="10"/>
  <c r="I15" i="10"/>
  <c r="H15" i="10"/>
  <c r="G15" i="10"/>
  <c r="F15" i="10"/>
  <c r="E15" i="10"/>
  <c r="D15" i="10"/>
  <c r="C15" i="10"/>
  <c r="AR14" i="10"/>
  <c r="AQ14" i="10"/>
  <c r="AP14" i="10"/>
  <c r="AN14" i="10"/>
  <c r="AM14" i="10"/>
  <c r="AL14" i="10"/>
  <c r="AJ14" i="10"/>
  <c r="AI14" i="10"/>
  <c r="AH14" i="10"/>
  <c r="AF14" i="10"/>
  <c r="AE14" i="10"/>
  <c r="AD14" i="10"/>
  <c r="AB14" i="10"/>
  <c r="AA14" i="10"/>
  <c r="Z14" i="10"/>
  <c r="X14" i="10"/>
  <c r="W14" i="10"/>
  <c r="V14" i="10"/>
  <c r="T14" i="10"/>
  <c r="S14" i="10"/>
  <c r="R14" i="10"/>
  <c r="P14" i="10"/>
  <c r="O14" i="10"/>
  <c r="N14" i="10"/>
  <c r="K14" i="10"/>
  <c r="J14" i="10"/>
  <c r="I14" i="10"/>
  <c r="H14" i="10"/>
  <c r="G14" i="10"/>
  <c r="F14" i="10"/>
  <c r="E14" i="10"/>
  <c r="D14" i="10"/>
  <c r="C14" i="10"/>
  <c r="AR13" i="10"/>
  <c r="AQ13" i="10"/>
  <c r="AP13" i="10"/>
  <c r="AN13" i="10"/>
  <c r="AM13" i="10"/>
  <c r="AL13" i="10"/>
  <c r="AJ13" i="10"/>
  <c r="AI13" i="10"/>
  <c r="AH13" i="10"/>
  <c r="AF13" i="10"/>
  <c r="AE13" i="10"/>
  <c r="AD13" i="10"/>
  <c r="AB13" i="10"/>
  <c r="AA13" i="10"/>
  <c r="Z13" i="10"/>
  <c r="X13" i="10"/>
  <c r="W13" i="10"/>
  <c r="V13" i="10"/>
  <c r="T13" i="10"/>
  <c r="S13" i="10"/>
  <c r="R13" i="10"/>
  <c r="P13" i="10"/>
  <c r="O13" i="10"/>
  <c r="N13" i="10"/>
  <c r="K13" i="10"/>
  <c r="J13" i="10"/>
  <c r="I13" i="10"/>
  <c r="H13" i="10"/>
  <c r="G13" i="10"/>
  <c r="F13" i="10"/>
  <c r="E13" i="10"/>
  <c r="D13" i="10"/>
  <c r="C13" i="10"/>
  <c r="AR12" i="10"/>
  <c r="AQ12" i="10"/>
  <c r="AP12" i="10"/>
  <c r="AN12" i="10"/>
  <c r="AM12" i="10"/>
  <c r="AL12" i="10"/>
  <c r="AJ12" i="10"/>
  <c r="AI12" i="10"/>
  <c r="AH12" i="10"/>
  <c r="AF12" i="10"/>
  <c r="AE12" i="10"/>
  <c r="AD12" i="10"/>
  <c r="AB12" i="10"/>
  <c r="AA12" i="10"/>
  <c r="Z12" i="10"/>
  <c r="X12" i="10"/>
  <c r="W12" i="10"/>
  <c r="V12" i="10"/>
  <c r="T12" i="10"/>
  <c r="S12" i="10"/>
  <c r="R12" i="10"/>
  <c r="P12" i="10"/>
  <c r="O12" i="10"/>
  <c r="N12" i="10"/>
  <c r="K12" i="10"/>
  <c r="J12" i="10"/>
  <c r="I12" i="10"/>
  <c r="H12" i="10"/>
  <c r="G12" i="10"/>
  <c r="F12" i="10"/>
  <c r="E12" i="10"/>
  <c r="D12" i="10"/>
  <c r="C12" i="10"/>
  <c r="AR11" i="10"/>
  <c r="AQ11" i="10"/>
  <c r="AP11" i="10"/>
  <c r="AN11" i="10"/>
  <c r="AM11" i="10"/>
  <c r="AL11" i="10"/>
  <c r="AJ11" i="10"/>
  <c r="AI11" i="10"/>
  <c r="AH11" i="10"/>
  <c r="AF11" i="10"/>
  <c r="AE11" i="10"/>
  <c r="AD11" i="10"/>
  <c r="AB11" i="10"/>
  <c r="AA11" i="10"/>
  <c r="Z11" i="10"/>
  <c r="X11" i="10"/>
  <c r="W11" i="10"/>
  <c r="V11" i="10"/>
  <c r="T11" i="10"/>
  <c r="S11" i="10"/>
  <c r="R11" i="10"/>
  <c r="P11" i="10"/>
  <c r="O11" i="10"/>
  <c r="N11" i="10"/>
  <c r="K11" i="10"/>
  <c r="J11" i="10"/>
  <c r="I11" i="10"/>
  <c r="H11" i="10"/>
  <c r="G11" i="10"/>
  <c r="F11" i="10"/>
  <c r="E11" i="10"/>
  <c r="D11" i="10"/>
  <c r="C11" i="10"/>
  <c r="AR10" i="10"/>
  <c r="AQ10" i="10"/>
  <c r="AP10" i="10"/>
  <c r="AN10" i="10"/>
  <c r="AM10" i="10"/>
  <c r="AL10" i="10"/>
  <c r="AJ10" i="10"/>
  <c r="AI10" i="10"/>
  <c r="AH10" i="10"/>
  <c r="AF10" i="10"/>
  <c r="AE10" i="10"/>
  <c r="AD10" i="10"/>
  <c r="AB10" i="10"/>
  <c r="AA10" i="10"/>
  <c r="Z10" i="10"/>
  <c r="X10" i="10"/>
  <c r="W10" i="10"/>
  <c r="V10" i="10"/>
  <c r="U10" i="10"/>
  <c r="T10" i="10"/>
  <c r="S10" i="10"/>
  <c r="R10" i="10"/>
  <c r="P10" i="10"/>
  <c r="O10" i="10"/>
  <c r="N10" i="10"/>
  <c r="K10" i="10"/>
  <c r="J10" i="10"/>
  <c r="I10" i="10"/>
  <c r="H10" i="10"/>
  <c r="G10" i="10"/>
  <c r="F10" i="10"/>
  <c r="E10" i="10"/>
  <c r="D10" i="10"/>
  <c r="C10" i="10"/>
  <c r="AR9" i="10"/>
  <c r="AQ9" i="10"/>
  <c r="AP9" i="10"/>
  <c r="AN9" i="10"/>
  <c r="AM9" i="10"/>
  <c r="AL9" i="10"/>
  <c r="AJ9" i="10"/>
  <c r="AI9" i="10"/>
  <c r="AH9" i="10"/>
  <c r="AF9" i="10"/>
  <c r="AE9" i="10"/>
  <c r="AD9" i="10"/>
  <c r="AB9" i="10"/>
  <c r="AA9" i="10"/>
  <c r="Z9" i="10"/>
  <c r="X9" i="10"/>
  <c r="W9" i="10"/>
  <c r="V9" i="10"/>
  <c r="T9" i="10"/>
  <c r="S9" i="10"/>
  <c r="R9" i="10"/>
  <c r="P9" i="10"/>
  <c r="O9" i="10"/>
  <c r="N9" i="10"/>
  <c r="M9" i="10"/>
  <c r="K9" i="10"/>
  <c r="J9" i="10"/>
  <c r="I9" i="10"/>
  <c r="H9" i="10"/>
  <c r="G9" i="10"/>
  <c r="F9" i="10"/>
  <c r="E9" i="10"/>
  <c r="D9" i="10"/>
  <c r="C9" i="10"/>
  <c r="AR8" i="10"/>
  <c r="AQ8" i="10"/>
  <c r="AP8" i="10"/>
  <c r="AN8" i="10"/>
  <c r="AM8" i="10"/>
  <c r="AL8" i="10"/>
  <c r="AK8" i="10"/>
  <c r="AJ8" i="10"/>
  <c r="AI8" i="10"/>
  <c r="AH8" i="10"/>
  <c r="AF8" i="10"/>
  <c r="AE8" i="10"/>
  <c r="AD8" i="10"/>
  <c r="AB8" i="10"/>
  <c r="AA8" i="10"/>
  <c r="Z8" i="10"/>
  <c r="X8" i="10"/>
  <c r="W8" i="10"/>
  <c r="V8" i="10"/>
  <c r="U8" i="10"/>
  <c r="T8" i="10"/>
  <c r="S8" i="10"/>
  <c r="R8" i="10"/>
  <c r="P8" i="10"/>
  <c r="O8" i="10"/>
  <c r="N8" i="10"/>
  <c r="K8" i="10"/>
  <c r="J8" i="10"/>
  <c r="I8" i="10"/>
  <c r="H8" i="10"/>
  <c r="G8" i="10"/>
  <c r="F8" i="10"/>
  <c r="E8" i="10"/>
  <c r="D8" i="10"/>
  <c r="C8" i="10"/>
  <c r="AR7" i="10"/>
  <c r="AQ7" i="10"/>
  <c r="AP7" i="10"/>
  <c r="AN7" i="10"/>
  <c r="AM7" i="10"/>
  <c r="AL7" i="10"/>
  <c r="AJ7" i="10"/>
  <c r="AI7" i="10"/>
  <c r="AH7" i="10"/>
  <c r="AG7" i="10"/>
  <c r="AF7" i="10"/>
  <c r="AE7" i="10"/>
  <c r="AD7" i="10"/>
  <c r="AB7" i="10"/>
  <c r="AA7" i="10"/>
  <c r="Z7" i="10"/>
  <c r="X7" i="10"/>
  <c r="W7" i="10"/>
  <c r="V7" i="10"/>
  <c r="T7" i="10"/>
  <c r="S7" i="10"/>
  <c r="R7" i="10"/>
  <c r="P7" i="10"/>
  <c r="O7" i="10"/>
  <c r="N7" i="10"/>
  <c r="K7" i="10"/>
  <c r="J7" i="10"/>
  <c r="I7" i="10"/>
  <c r="H7" i="10"/>
  <c r="G7" i="10"/>
  <c r="F7" i="10"/>
  <c r="E7" i="10"/>
  <c r="D7" i="10"/>
  <c r="C7" i="10"/>
  <c r="AR6" i="10"/>
  <c r="AQ6" i="10"/>
  <c r="AP6" i="10"/>
  <c r="AO6" i="10"/>
  <c r="AN6" i="10"/>
  <c r="AM6" i="10"/>
  <c r="AL6" i="10"/>
  <c r="AJ6" i="10"/>
  <c r="AI6" i="10"/>
  <c r="AH6" i="10"/>
  <c r="AF6" i="10"/>
  <c r="AE6" i="10"/>
  <c r="AD6" i="10"/>
  <c r="AB6" i="10"/>
  <c r="AA6" i="10"/>
  <c r="Z6" i="10"/>
  <c r="X6" i="10"/>
  <c r="W6" i="10"/>
  <c r="V6" i="10"/>
  <c r="T6" i="10"/>
  <c r="S6" i="10"/>
  <c r="R6" i="10"/>
  <c r="P6" i="10"/>
  <c r="O6" i="10"/>
  <c r="N6" i="10"/>
  <c r="K6" i="10"/>
  <c r="J6" i="10"/>
  <c r="I6" i="10"/>
  <c r="H6" i="10"/>
  <c r="G6" i="10"/>
  <c r="F6" i="10"/>
  <c r="E6" i="10"/>
  <c r="D6" i="10"/>
  <c r="C6" i="10"/>
  <c r="AR5" i="10"/>
  <c r="AQ5" i="10"/>
  <c r="AP5" i="10"/>
  <c r="AN5" i="10"/>
  <c r="AM5" i="10"/>
  <c r="AL5" i="10"/>
  <c r="AJ5" i="10"/>
  <c r="AI5" i="10"/>
  <c r="AH5" i="10"/>
  <c r="AF5" i="10"/>
  <c r="AE5" i="10"/>
  <c r="AD5" i="10"/>
  <c r="AB5" i="10"/>
  <c r="AA5" i="10"/>
  <c r="Z5" i="10"/>
  <c r="X5" i="10"/>
  <c r="W5" i="10"/>
  <c r="V5" i="10"/>
  <c r="T5" i="10"/>
  <c r="S5" i="10"/>
  <c r="R5" i="10"/>
  <c r="P5" i="10"/>
  <c r="O5" i="10"/>
  <c r="N5" i="10"/>
  <c r="K5" i="10"/>
  <c r="J5" i="10"/>
  <c r="I5" i="10"/>
  <c r="H5" i="10"/>
  <c r="G5" i="10"/>
  <c r="F5" i="10"/>
  <c r="E5" i="10"/>
  <c r="D5" i="10"/>
  <c r="C5" i="10"/>
  <c r="AS4" i="10"/>
  <c r="AR4" i="10"/>
  <c r="AQ4" i="10"/>
  <c r="AP4" i="10"/>
  <c r="AN4" i="10"/>
  <c r="AM4" i="10"/>
  <c r="AL4" i="10"/>
  <c r="AJ4" i="10"/>
  <c r="AI4" i="10"/>
  <c r="AH4" i="10"/>
  <c r="AF4" i="10"/>
  <c r="AE4" i="10"/>
  <c r="AD4" i="10"/>
  <c r="AC4" i="10"/>
  <c r="AB4" i="10"/>
  <c r="AA4" i="10"/>
  <c r="Z4" i="10"/>
  <c r="X4" i="10"/>
  <c r="W4" i="10"/>
  <c r="V4" i="10"/>
  <c r="T4" i="10"/>
  <c r="S4" i="10"/>
  <c r="R4" i="10"/>
  <c r="P4" i="10"/>
  <c r="O4" i="10"/>
  <c r="N4" i="10"/>
  <c r="M4" i="10"/>
  <c r="K4" i="10"/>
  <c r="J4" i="10"/>
  <c r="I4" i="10"/>
  <c r="H4" i="10"/>
  <c r="G4" i="10"/>
  <c r="F4" i="10"/>
  <c r="E4" i="10"/>
  <c r="D4" i="10"/>
  <c r="C4" i="10"/>
  <c r="AR3" i="10"/>
  <c r="AQ3" i="10"/>
  <c r="AP3" i="10"/>
  <c r="AN3" i="10"/>
  <c r="AM3" i="10"/>
  <c r="AL3" i="10"/>
  <c r="AJ3" i="10"/>
  <c r="AI3" i="10"/>
  <c r="AH3" i="10"/>
  <c r="AF3" i="10"/>
  <c r="AE3" i="10"/>
  <c r="AD3" i="10"/>
  <c r="AB3" i="10"/>
  <c r="AA3" i="10"/>
  <c r="Z3" i="10"/>
  <c r="X3" i="10"/>
  <c r="W3" i="10"/>
  <c r="V3" i="10"/>
  <c r="T3" i="10"/>
  <c r="S3" i="10"/>
  <c r="R3" i="10"/>
  <c r="Q3" i="10"/>
  <c r="P3" i="10"/>
  <c r="O3" i="10"/>
  <c r="N3" i="10"/>
  <c r="K3" i="10"/>
  <c r="J3" i="10"/>
  <c r="I3" i="10"/>
  <c r="H3" i="10"/>
  <c r="G3" i="10"/>
  <c r="F3" i="10"/>
  <c r="E3" i="10"/>
  <c r="D3" i="10"/>
  <c r="C3" i="10"/>
  <c r="AR2" i="10"/>
  <c r="AQ2" i="10"/>
  <c r="AP2" i="10"/>
  <c r="AN2" i="10"/>
  <c r="AM2" i="10"/>
  <c r="AL2" i="10"/>
  <c r="AJ2" i="10"/>
  <c r="AI2" i="10"/>
  <c r="AH2" i="10"/>
  <c r="AF2" i="10"/>
  <c r="AE2" i="10"/>
  <c r="AD2" i="10"/>
  <c r="AB2" i="10"/>
  <c r="AA2" i="10"/>
  <c r="Z2" i="10"/>
  <c r="X2" i="10"/>
  <c r="W2" i="10"/>
  <c r="V2" i="10"/>
  <c r="T2" i="10"/>
  <c r="S2" i="10"/>
  <c r="R2" i="10"/>
  <c r="P2" i="10"/>
  <c r="O2" i="10"/>
  <c r="N2" i="10"/>
  <c r="K2" i="10"/>
  <c r="J2" i="10"/>
  <c r="I2" i="10"/>
  <c r="H2" i="10"/>
  <c r="G2" i="10"/>
  <c r="F2" i="10"/>
  <c r="E2" i="10"/>
  <c r="D2" i="10"/>
  <c r="C2" i="10"/>
  <c r="C31" i="6"/>
  <c r="B31" i="6"/>
  <c r="A31" i="6"/>
  <c r="C30" i="6"/>
  <c r="B30" i="6"/>
  <c r="A30" i="6"/>
  <c r="C29" i="6"/>
  <c r="B29" i="6"/>
  <c r="A29" i="6"/>
  <c r="C28" i="6"/>
  <c r="B28" i="6"/>
  <c r="A28" i="6"/>
  <c r="C27" i="6"/>
  <c r="B27" i="6"/>
  <c r="A27" i="6"/>
  <c r="C26" i="6"/>
  <c r="B26" i="6"/>
  <c r="A26" i="6"/>
  <c r="C25" i="6"/>
  <c r="B25" i="6"/>
  <c r="A25" i="6"/>
  <c r="C24" i="6"/>
  <c r="B24" i="6"/>
  <c r="A24" i="6"/>
  <c r="C23" i="6"/>
  <c r="B23" i="6"/>
  <c r="A23" i="6"/>
  <c r="C22" i="6"/>
  <c r="B22" i="6"/>
  <c r="A22" i="6"/>
  <c r="C21" i="6"/>
  <c r="B21" i="6"/>
  <c r="A21" i="6"/>
  <c r="C20" i="6"/>
  <c r="B20" i="6"/>
  <c r="A20" i="6"/>
  <c r="C19" i="6"/>
  <c r="B19" i="6"/>
  <c r="A19" i="6"/>
  <c r="C18" i="6"/>
  <c r="B18" i="6"/>
  <c r="A18" i="6"/>
  <c r="C17" i="6"/>
  <c r="B17" i="6"/>
  <c r="A17" i="6"/>
  <c r="C16" i="6"/>
  <c r="B16" i="6"/>
  <c r="A16" i="6"/>
  <c r="C15" i="6"/>
  <c r="B15" i="6"/>
  <c r="A15" i="6"/>
  <c r="C14" i="6"/>
  <c r="B14" i="6"/>
  <c r="A14" i="6"/>
  <c r="C13" i="6"/>
  <c r="B13" i="6"/>
  <c r="A13" i="6"/>
  <c r="C12" i="6"/>
  <c r="B12" i="6"/>
  <c r="A12" i="6"/>
  <c r="C11" i="6"/>
  <c r="B11" i="6"/>
  <c r="A11" i="6"/>
  <c r="C10" i="6"/>
  <c r="B10" i="6"/>
  <c r="A10" i="6"/>
  <c r="C9" i="6"/>
  <c r="B9" i="6"/>
  <c r="A9" i="6"/>
  <c r="C8" i="6"/>
  <c r="B8" i="6"/>
  <c r="A8" i="6"/>
  <c r="C7" i="6"/>
  <c r="B7" i="6"/>
  <c r="A7" i="6"/>
  <c r="C6" i="6"/>
  <c r="B6" i="6"/>
  <c r="A6" i="6"/>
  <c r="C5" i="6"/>
  <c r="B5" i="6"/>
  <c r="A5" i="6"/>
  <c r="C4" i="6"/>
  <c r="B4" i="6"/>
  <c r="A4" i="6"/>
  <c r="C3" i="6"/>
  <c r="B3" i="6"/>
  <c r="A3" i="6"/>
  <c r="C2" i="6"/>
  <c r="B2" i="6"/>
  <c r="A2" i="6"/>
  <c r="BS54" i="7"/>
  <c r="BL54" i="7"/>
  <c r="BS53" i="7"/>
  <c r="BL53" i="7"/>
  <c r="BS52" i="7"/>
  <c r="BL52" i="7"/>
  <c r="BS51" i="7"/>
  <c r="BL51" i="7"/>
  <c r="BR49" i="7"/>
  <c r="BP49" i="7"/>
  <c r="BK49" i="7"/>
  <c r="BH49" i="7"/>
  <c r="AS31" i="10" s="1"/>
  <c r="BF49" i="7"/>
  <c r="AS30" i="10" s="1"/>
  <c r="BD49" i="7"/>
  <c r="AS29" i="10" s="1"/>
  <c r="BB49" i="7"/>
  <c r="AS28" i="10" s="1"/>
  <c r="AZ49" i="7"/>
  <c r="AS27" i="10" s="1"/>
  <c r="AX49" i="7"/>
  <c r="AS26" i="10" s="1"/>
  <c r="AV49" i="7"/>
  <c r="AS25" i="10" s="1"/>
  <c r="AT49" i="7"/>
  <c r="AS24" i="10" s="1"/>
  <c r="AR49" i="7"/>
  <c r="AS23" i="10" s="1"/>
  <c r="AP49" i="7"/>
  <c r="AS22" i="10" s="1"/>
  <c r="AN49" i="7"/>
  <c r="AS21" i="10" s="1"/>
  <c r="AL49" i="7"/>
  <c r="AS20" i="10" s="1"/>
  <c r="AJ49" i="7"/>
  <c r="AS19" i="10" s="1"/>
  <c r="AH49" i="7"/>
  <c r="AS18" i="10" s="1"/>
  <c r="AF49" i="7"/>
  <c r="AS17" i="10" s="1"/>
  <c r="AD49" i="7"/>
  <c r="AS16" i="10" s="1"/>
  <c r="AB49" i="7"/>
  <c r="AS15" i="10" s="1"/>
  <c r="Z49" i="7"/>
  <c r="AS14" i="10" s="1"/>
  <c r="X49" i="7"/>
  <c r="AS13" i="10" s="1"/>
  <c r="V49" i="7"/>
  <c r="AS12" i="10" s="1"/>
  <c r="T49" i="7"/>
  <c r="AS11" i="10" s="1"/>
  <c r="R49" i="7"/>
  <c r="AS10" i="10" s="1"/>
  <c r="P49" i="7"/>
  <c r="AS9" i="10" s="1"/>
  <c r="N49" i="7"/>
  <c r="AS8" i="10" s="1"/>
  <c r="L49" i="7"/>
  <c r="AS7" i="10" s="1"/>
  <c r="J49" i="7"/>
  <c r="AS6" i="10" s="1"/>
  <c r="H49" i="7"/>
  <c r="AS5" i="10" s="1"/>
  <c r="BW48" i="7"/>
  <c r="BU48" i="7"/>
  <c r="BS48" i="7"/>
  <c r="BM48" i="7"/>
  <c r="BN48" i="7" s="1"/>
  <c r="BL48" i="7"/>
  <c r="BK48" i="7"/>
  <c r="BI48" i="7"/>
  <c r="AH31" i="11" s="1"/>
  <c r="BG48" i="7"/>
  <c r="AH30" i="11" s="1"/>
  <c r="BE48" i="7"/>
  <c r="AH29" i="11" s="1"/>
  <c r="BC48" i="7"/>
  <c r="AH28" i="11" s="1"/>
  <c r="BA48" i="7"/>
  <c r="AH27" i="11" s="1"/>
  <c r="AY48" i="7"/>
  <c r="AH26" i="11" s="1"/>
  <c r="AW48" i="7"/>
  <c r="AH25" i="11" s="1"/>
  <c r="AU48" i="7"/>
  <c r="AH24" i="11" s="1"/>
  <c r="AS48" i="7"/>
  <c r="AH23" i="11" s="1"/>
  <c r="AQ48" i="7"/>
  <c r="AH22" i="11" s="1"/>
  <c r="AO48" i="7"/>
  <c r="AH21" i="11" s="1"/>
  <c r="AM48" i="7"/>
  <c r="AH20" i="11" s="1"/>
  <c r="AK48" i="7"/>
  <c r="AH19" i="11" s="1"/>
  <c r="AI48" i="7"/>
  <c r="AH18" i="11" s="1"/>
  <c r="AG48" i="7"/>
  <c r="AH17" i="11" s="1"/>
  <c r="AE48" i="7"/>
  <c r="AH16" i="11" s="1"/>
  <c r="AC48" i="7"/>
  <c r="AH15" i="11" s="1"/>
  <c r="AA48" i="7"/>
  <c r="AH14" i="11" s="1"/>
  <c r="Y48" i="7"/>
  <c r="AH13" i="11" s="1"/>
  <c r="W48" i="7"/>
  <c r="AH12" i="11" s="1"/>
  <c r="U48" i="7"/>
  <c r="AH11" i="11" s="1"/>
  <c r="S48" i="7"/>
  <c r="AH10" i="11" s="1"/>
  <c r="Q48" i="7"/>
  <c r="AH9" i="11" s="1"/>
  <c r="O48" i="7"/>
  <c r="AH8" i="11" s="1"/>
  <c r="M48" i="7"/>
  <c r="K48" i="7"/>
  <c r="AH6" i="11" s="1"/>
  <c r="I48" i="7"/>
  <c r="AH5" i="11" s="1"/>
  <c r="AH4" i="11"/>
  <c r="AH3" i="11"/>
  <c r="BW47" i="7"/>
  <c r="BU47" i="7"/>
  <c r="BS47" i="7"/>
  <c r="BM47" i="7"/>
  <c r="BN47" i="7" s="1"/>
  <c r="BL47" i="7"/>
  <c r="BK47" i="7"/>
  <c r="BI47" i="7"/>
  <c r="AG31" i="11" s="1"/>
  <c r="BG47" i="7"/>
  <c r="AG30" i="11" s="1"/>
  <c r="BE47" i="7"/>
  <c r="AG29" i="11" s="1"/>
  <c r="BC47" i="7"/>
  <c r="AG28" i="11" s="1"/>
  <c r="BA47" i="7"/>
  <c r="AG27" i="11" s="1"/>
  <c r="AY47" i="7"/>
  <c r="AG26" i="11" s="1"/>
  <c r="AW47" i="7"/>
  <c r="AG25" i="11" s="1"/>
  <c r="AU47" i="7"/>
  <c r="AG24" i="11" s="1"/>
  <c r="AS47" i="7"/>
  <c r="AG23" i="11" s="1"/>
  <c r="AQ47" i="7"/>
  <c r="AG22" i="11" s="1"/>
  <c r="AO47" i="7"/>
  <c r="AG21" i="11" s="1"/>
  <c r="AM47" i="7"/>
  <c r="AG20" i="11" s="1"/>
  <c r="AK47" i="7"/>
  <c r="AG19" i="11" s="1"/>
  <c r="AI47" i="7"/>
  <c r="AG18" i="11" s="1"/>
  <c r="AG47" i="7"/>
  <c r="AG17" i="11" s="1"/>
  <c r="AE47" i="7"/>
  <c r="AG16" i="11" s="1"/>
  <c r="AC47" i="7"/>
  <c r="AG15" i="11" s="1"/>
  <c r="AA47" i="7"/>
  <c r="AG14" i="11" s="1"/>
  <c r="Y47" i="7"/>
  <c r="AG13" i="11" s="1"/>
  <c r="W47" i="7"/>
  <c r="AG12" i="11" s="1"/>
  <c r="U47" i="7"/>
  <c r="AG11" i="11" s="1"/>
  <c r="S47" i="7"/>
  <c r="AG10" i="11" s="1"/>
  <c r="Q47" i="7"/>
  <c r="AG9" i="11" s="1"/>
  <c r="O47" i="7"/>
  <c r="AG8" i="11" s="1"/>
  <c r="M47" i="7"/>
  <c r="AG7" i="11" s="1"/>
  <c r="K47" i="7"/>
  <c r="AG6" i="11" s="1"/>
  <c r="I47" i="7"/>
  <c r="AG5" i="11" s="1"/>
  <c r="AG4" i="11"/>
  <c r="BW46" i="7"/>
  <c r="BU46" i="7"/>
  <c r="BS46" i="7"/>
  <c r="BM46" i="7"/>
  <c r="BN46" i="7" s="1"/>
  <c r="BL46" i="7"/>
  <c r="BK46" i="7"/>
  <c r="BI46" i="7"/>
  <c r="AF31" i="11" s="1"/>
  <c r="BG46" i="7"/>
  <c r="AF30" i="11" s="1"/>
  <c r="BE46" i="7"/>
  <c r="AF29" i="11" s="1"/>
  <c r="BC46" i="7"/>
  <c r="AF28" i="11" s="1"/>
  <c r="BA46" i="7"/>
  <c r="AF27" i="11" s="1"/>
  <c r="AY46" i="7"/>
  <c r="AF26" i="11" s="1"/>
  <c r="AW46" i="7"/>
  <c r="AF25" i="11" s="1"/>
  <c r="AU46" i="7"/>
  <c r="AF24" i="11" s="1"/>
  <c r="AS46" i="7"/>
  <c r="AF23" i="11" s="1"/>
  <c r="AQ46" i="7"/>
  <c r="AF22" i="11" s="1"/>
  <c r="AO46" i="7"/>
  <c r="AF21" i="11" s="1"/>
  <c r="AM46" i="7"/>
  <c r="AF20" i="11" s="1"/>
  <c r="AK46" i="7"/>
  <c r="AF19" i="11" s="1"/>
  <c r="AI46" i="7"/>
  <c r="AF18" i="11" s="1"/>
  <c r="AG46" i="7"/>
  <c r="AF17" i="11" s="1"/>
  <c r="AE46" i="7"/>
  <c r="AF16" i="11" s="1"/>
  <c r="AC46" i="7"/>
  <c r="AF15" i="11" s="1"/>
  <c r="AA46" i="7"/>
  <c r="AF14" i="11" s="1"/>
  <c r="Y46" i="7"/>
  <c r="AF13" i="11" s="1"/>
  <c r="W46" i="7"/>
  <c r="AF12" i="11" s="1"/>
  <c r="U46" i="7"/>
  <c r="AF11" i="11" s="1"/>
  <c r="S46" i="7"/>
  <c r="AF10" i="11" s="1"/>
  <c r="Q46" i="7"/>
  <c r="AF9" i="11" s="1"/>
  <c r="O46" i="7"/>
  <c r="AF8" i="11" s="1"/>
  <c r="M46" i="7"/>
  <c r="AF7" i="11" s="1"/>
  <c r="K46" i="7"/>
  <c r="AF6" i="11" s="1"/>
  <c r="I46" i="7"/>
  <c r="AF5" i="11" s="1"/>
  <c r="AF4" i="11"/>
  <c r="AF3" i="11"/>
  <c r="BR45" i="7"/>
  <c r="BP45" i="7"/>
  <c r="BK45" i="7"/>
  <c r="BH45" i="7"/>
  <c r="AO31" i="10" s="1"/>
  <c r="BF45" i="7"/>
  <c r="AO30" i="10" s="1"/>
  <c r="BD45" i="7"/>
  <c r="AO29" i="10" s="1"/>
  <c r="BB45" i="7"/>
  <c r="AO28" i="10" s="1"/>
  <c r="AZ45" i="7"/>
  <c r="AO27" i="10" s="1"/>
  <c r="AX45" i="7"/>
  <c r="AO26" i="10" s="1"/>
  <c r="AV45" i="7"/>
  <c r="AO25" i="10" s="1"/>
  <c r="AT45" i="7"/>
  <c r="AO24" i="10" s="1"/>
  <c r="AR45" i="7"/>
  <c r="AO23" i="10" s="1"/>
  <c r="AP45" i="7"/>
  <c r="AO22" i="10" s="1"/>
  <c r="AN45" i="7"/>
  <c r="AO21" i="10" s="1"/>
  <c r="AL45" i="7"/>
  <c r="AO20" i="10" s="1"/>
  <c r="AJ45" i="7"/>
  <c r="AO19" i="10" s="1"/>
  <c r="AH45" i="7"/>
  <c r="AO18" i="10" s="1"/>
  <c r="AF45" i="7"/>
  <c r="AO17" i="10" s="1"/>
  <c r="AD45" i="7"/>
  <c r="AO16" i="10" s="1"/>
  <c r="AB45" i="7"/>
  <c r="AO15" i="10" s="1"/>
  <c r="Z45" i="7"/>
  <c r="AO14" i="10" s="1"/>
  <c r="X45" i="7"/>
  <c r="AO13" i="10" s="1"/>
  <c r="V45" i="7"/>
  <c r="AO12" i="10" s="1"/>
  <c r="T45" i="7"/>
  <c r="AO11" i="10" s="1"/>
  <c r="R45" i="7"/>
  <c r="AO10" i="10" s="1"/>
  <c r="P45" i="7"/>
  <c r="AO9" i="10" s="1"/>
  <c r="N45" i="7"/>
  <c r="AO8" i="10" s="1"/>
  <c r="L45" i="7"/>
  <c r="J45" i="7"/>
  <c r="H45" i="7"/>
  <c r="AO5" i="10" s="1"/>
  <c r="AO4" i="10"/>
  <c r="AO3" i="10"/>
  <c r="BW44" i="7"/>
  <c r="BU44" i="7"/>
  <c r="BS44" i="7"/>
  <c r="BM44" i="7"/>
  <c r="BN44" i="7" s="1"/>
  <c r="BL44" i="7"/>
  <c r="BK44" i="7"/>
  <c r="BI44" i="7"/>
  <c r="AE31" i="11" s="1"/>
  <c r="BG44" i="7"/>
  <c r="AE30" i="11" s="1"/>
  <c r="BE44" i="7"/>
  <c r="AE29" i="11" s="1"/>
  <c r="BC44" i="7"/>
  <c r="AE28" i="11" s="1"/>
  <c r="BA44" i="7"/>
  <c r="AE27" i="11" s="1"/>
  <c r="AY44" i="7"/>
  <c r="AE26" i="11" s="1"/>
  <c r="AW44" i="7"/>
  <c r="AE25" i="11" s="1"/>
  <c r="AU44" i="7"/>
  <c r="AE24" i="11" s="1"/>
  <c r="AS44" i="7"/>
  <c r="AE23" i="11" s="1"/>
  <c r="AQ44" i="7"/>
  <c r="AE22" i="11" s="1"/>
  <c r="AO44" i="7"/>
  <c r="AE21" i="11" s="1"/>
  <c r="AM44" i="7"/>
  <c r="AE20" i="11" s="1"/>
  <c r="AK44" i="7"/>
  <c r="AE19" i="11" s="1"/>
  <c r="AI44" i="7"/>
  <c r="AE18" i="11" s="1"/>
  <c r="AG44" i="7"/>
  <c r="AE17" i="11" s="1"/>
  <c r="AE44" i="7"/>
  <c r="AE16" i="11" s="1"/>
  <c r="AC44" i="7"/>
  <c r="AE15" i="11" s="1"/>
  <c r="AA44" i="7"/>
  <c r="AE14" i="11" s="1"/>
  <c r="Y44" i="7"/>
  <c r="AE13" i="11" s="1"/>
  <c r="W44" i="7"/>
  <c r="AE12" i="11" s="1"/>
  <c r="U44" i="7"/>
  <c r="AE11" i="11" s="1"/>
  <c r="S44" i="7"/>
  <c r="AE10" i="11" s="1"/>
  <c r="Q44" i="7"/>
  <c r="AE9" i="11" s="1"/>
  <c r="O44" i="7"/>
  <c r="AE8" i="11" s="1"/>
  <c r="M44" i="7"/>
  <c r="AE7" i="11" s="1"/>
  <c r="K44" i="7"/>
  <c r="AE6" i="11" s="1"/>
  <c r="I44" i="7"/>
  <c r="AE5" i="11" s="1"/>
  <c r="AE4" i="11"/>
  <c r="BW43" i="7"/>
  <c r="BU43" i="7"/>
  <c r="BS43" i="7"/>
  <c r="BM43" i="7"/>
  <c r="BN43" i="7" s="1"/>
  <c r="BL43" i="7"/>
  <c r="BK43" i="7"/>
  <c r="BI43" i="7"/>
  <c r="AD31" i="11" s="1"/>
  <c r="BG43" i="7"/>
  <c r="AD30" i="11" s="1"/>
  <c r="BE43" i="7"/>
  <c r="AD29" i="11" s="1"/>
  <c r="BC43" i="7"/>
  <c r="AD28" i="11" s="1"/>
  <c r="BA43" i="7"/>
  <c r="AD27" i="11" s="1"/>
  <c r="AY43" i="7"/>
  <c r="AD26" i="11" s="1"/>
  <c r="AW43" i="7"/>
  <c r="AD25" i="11" s="1"/>
  <c r="AU43" i="7"/>
  <c r="AD24" i="11" s="1"/>
  <c r="AS43" i="7"/>
  <c r="AD23" i="11" s="1"/>
  <c r="AQ43" i="7"/>
  <c r="AD22" i="11" s="1"/>
  <c r="AO43" i="7"/>
  <c r="AD21" i="11" s="1"/>
  <c r="AM43" i="7"/>
  <c r="AD20" i="11" s="1"/>
  <c r="AK43" i="7"/>
  <c r="AD19" i="11" s="1"/>
  <c r="AI43" i="7"/>
  <c r="AD18" i="11" s="1"/>
  <c r="AG43" i="7"/>
  <c r="AD17" i="11" s="1"/>
  <c r="AE43" i="7"/>
  <c r="AD16" i="11" s="1"/>
  <c r="AC43" i="7"/>
  <c r="AD15" i="11" s="1"/>
  <c r="AA43" i="7"/>
  <c r="AD14" i="11" s="1"/>
  <c r="Y43" i="7"/>
  <c r="AD13" i="11" s="1"/>
  <c r="W43" i="7"/>
  <c r="AD12" i="11" s="1"/>
  <c r="U43" i="7"/>
  <c r="AD11" i="11" s="1"/>
  <c r="S43" i="7"/>
  <c r="AD10" i="11" s="1"/>
  <c r="Q43" i="7"/>
  <c r="AD9" i="11" s="1"/>
  <c r="O43" i="7"/>
  <c r="AD8" i="11" s="1"/>
  <c r="M43" i="7"/>
  <c r="K43" i="7"/>
  <c r="AD6" i="11" s="1"/>
  <c r="I43" i="7"/>
  <c r="AD5" i="11" s="1"/>
  <c r="AD4" i="11"/>
  <c r="AD3" i="11"/>
  <c r="BW42" i="7"/>
  <c r="BU42" i="7"/>
  <c r="BS42" i="7"/>
  <c r="BM42" i="7"/>
  <c r="BN42" i="7" s="1"/>
  <c r="BL42" i="7"/>
  <c r="BK42" i="7"/>
  <c r="BI42" i="7"/>
  <c r="AC31" i="11" s="1"/>
  <c r="BG42" i="7"/>
  <c r="AC30" i="11" s="1"/>
  <c r="BE42" i="7"/>
  <c r="AC29" i="11" s="1"/>
  <c r="BC42" i="7"/>
  <c r="AC28" i="11" s="1"/>
  <c r="BA42" i="7"/>
  <c r="AC27" i="11" s="1"/>
  <c r="AY42" i="7"/>
  <c r="AC26" i="11" s="1"/>
  <c r="AW42" i="7"/>
  <c r="AC25" i="11" s="1"/>
  <c r="AU42" i="7"/>
  <c r="AC24" i="11" s="1"/>
  <c r="AS42" i="7"/>
  <c r="AC23" i="11" s="1"/>
  <c r="AQ42" i="7"/>
  <c r="AC22" i="11" s="1"/>
  <c r="AO42" i="7"/>
  <c r="AC21" i="11" s="1"/>
  <c r="AM42" i="7"/>
  <c r="AC20" i="11" s="1"/>
  <c r="AK42" i="7"/>
  <c r="AC19" i="11" s="1"/>
  <c r="AI42" i="7"/>
  <c r="AC18" i="11" s="1"/>
  <c r="AG42" i="7"/>
  <c r="AC17" i="11" s="1"/>
  <c r="AE42" i="7"/>
  <c r="AC16" i="11" s="1"/>
  <c r="AC42" i="7"/>
  <c r="AC15" i="11" s="1"/>
  <c r="AA42" i="7"/>
  <c r="AC14" i="11" s="1"/>
  <c r="Y42" i="7"/>
  <c r="AC13" i="11" s="1"/>
  <c r="W42" i="7"/>
  <c r="AC12" i="11" s="1"/>
  <c r="U42" i="7"/>
  <c r="AC11" i="11" s="1"/>
  <c r="S42" i="7"/>
  <c r="AC10" i="11" s="1"/>
  <c r="Q42" i="7"/>
  <c r="AC9" i="11" s="1"/>
  <c r="O42" i="7"/>
  <c r="AC8" i="11" s="1"/>
  <c r="M42" i="7"/>
  <c r="AC7" i="11" s="1"/>
  <c r="K42" i="7"/>
  <c r="AC6" i="11" s="1"/>
  <c r="I42" i="7"/>
  <c r="AC5" i="11" s="1"/>
  <c r="AC4" i="11"/>
  <c r="BK41" i="7"/>
  <c r="BR40" i="7"/>
  <c r="BP40" i="7"/>
  <c r="BK40" i="7"/>
  <c r="BH40" i="7"/>
  <c r="AK31" i="10" s="1"/>
  <c r="BF40" i="7"/>
  <c r="AK30" i="10" s="1"/>
  <c r="BD40" i="7"/>
  <c r="AK29" i="10" s="1"/>
  <c r="BB40" i="7"/>
  <c r="AK28" i="10" s="1"/>
  <c r="AZ40" i="7"/>
  <c r="AK27" i="10" s="1"/>
  <c r="AX40" i="7"/>
  <c r="AK26" i="10" s="1"/>
  <c r="AV40" i="7"/>
  <c r="AK25" i="10" s="1"/>
  <c r="AT40" i="7"/>
  <c r="AK24" i="10" s="1"/>
  <c r="AR40" i="7"/>
  <c r="AK23" i="10" s="1"/>
  <c r="AP40" i="7"/>
  <c r="AK22" i="10" s="1"/>
  <c r="AN40" i="7"/>
  <c r="AK21" i="10" s="1"/>
  <c r="AL40" i="7"/>
  <c r="AK20" i="10" s="1"/>
  <c r="AJ40" i="7"/>
  <c r="AK19" i="10" s="1"/>
  <c r="AH40" i="7"/>
  <c r="AK18" i="10" s="1"/>
  <c r="AF40" i="7"/>
  <c r="AK17" i="10" s="1"/>
  <c r="AD40" i="7"/>
  <c r="AK16" i="10" s="1"/>
  <c r="AB40" i="7"/>
  <c r="AK15" i="10" s="1"/>
  <c r="Z40" i="7"/>
  <c r="AK14" i="10" s="1"/>
  <c r="X40" i="7"/>
  <c r="AK13" i="10" s="1"/>
  <c r="V40" i="7"/>
  <c r="AK12" i="10" s="1"/>
  <c r="T40" i="7"/>
  <c r="AK11" i="10" s="1"/>
  <c r="R40" i="7"/>
  <c r="AK10" i="10" s="1"/>
  <c r="P40" i="7"/>
  <c r="AK9" i="10" s="1"/>
  <c r="N40" i="7"/>
  <c r="L40" i="7"/>
  <c r="AK7" i="10" s="1"/>
  <c r="J40" i="7"/>
  <c r="AK6" i="10" s="1"/>
  <c r="H40" i="7"/>
  <c r="AK5" i="10" s="1"/>
  <c r="AK4" i="10"/>
  <c r="AK3" i="10"/>
  <c r="BW39" i="7"/>
  <c r="BU39" i="7"/>
  <c r="BS39" i="7"/>
  <c r="BM39" i="7"/>
  <c r="BN39" i="7" s="1"/>
  <c r="BL39" i="7"/>
  <c r="BK39" i="7"/>
  <c r="BI39" i="7"/>
  <c r="AB31" i="11" s="1"/>
  <c r="BG39" i="7"/>
  <c r="AB30" i="11" s="1"/>
  <c r="BE39" i="7"/>
  <c r="AB29" i="11" s="1"/>
  <c r="BC39" i="7"/>
  <c r="AB28" i="11" s="1"/>
  <c r="BA39" i="7"/>
  <c r="AB27" i="11" s="1"/>
  <c r="AY39" i="7"/>
  <c r="AB26" i="11" s="1"/>
  <c r="AW39" i="7"/>
  <c r="AB25" i="11" s="1"/>
  <c r="AU39" i="7"/>
  <c r="AB24" i="11" s="1"/>
  <c r="AS39" i="7"/>
  <c r="AB23" i="11" s="1"/>
  <c r="AQ39" i="7"/>
  <c r="AB22" i="11" s="1"/>
  <c r="AO39" i="7"/>
  <c r="AB21" i="11" s="1"/>
  <c r="AM39" i="7"/>
  <c r="AB20" i="11" s="1"/>
  <c r="AK39" i="7"/>
  <c r="AI39" i="7"/>
  <c r="AG39" i="7"/>
  <c r="AB17" i="11" s="1"/>
  <c r="AE39" i="7"/>
  <c r="AB16" i="11" s="1"/>
  <c r="AC39" i="7"/>
  <c r="AB15" i="11" s="1"/>
  <c r="AA39" i="7"/>
  <c r="AB14" i="11" s="1"/>
  <c r="Y39" i="7"/>
  <c r="AB13" i="11" s="1"/>
  <c r="W39" i="7"/>
  <c r="AB12" i="11" s="1"/>
  <c r="U39" i="7"/>
  <c r="AB11" i="11" s="1"/>
  <c r="S39" i="7"/>
  <c r="AB10" i="11" s="1"/>
  <c r="Q39" i="7"/>
  <c r="AB9" i="11" s="1"/>
  <c r="O39" i="7"/>
  <c r="AB8" i="11" s="1"/>
  <c r="M39" i="7"/>
  <c r="AB7" i="11" s="1"/>
  <c r="K39" i="7"/>
  <c r="AB6" i="11" s="1"/>
  <c r="I39" i="7"/>
  <c r="AB5" i="11" s="1"/>
  <c r="AB4" i="11"/>
  <c r="BX39" i="7"/>
  <c r="BW38" i="7"/>
  <c r="BU38" i="7"/>
  <c r="BS38" i="7"/>
  <c r="BM38" i="7"/>
  <c r="BN38" i="7" s="1"/>
  <c r="BL38" i="7"/>
  <c r="BK38" i="7"/>
  <c r="BI38" i="7"/>
  <c r="AA31" i="11" s="1"/>
  <c r="BG38" i="7"/>
  <c r="AA30" i="11" s="1"/>
  <c r="BE38" i="7"/>
  <c r="AA29" i="11" s="1"/>
  <c r="BC38" i="7"/>
  <c r="AA28" i="11" s="1"/>
  <c r="BA38" i="7"/>
  <c r="AA27" i="11" s="1"/>
  <c r="AY38" i="7"/>
  <c r="AA26" i="11" s="1"/>
  <c r="AW38" i="7"/>
  <c r="AA25" i="11" s="1"/>
  <c r="AU38" i="7"/>
  <c r="AA24" i="11" s="1"/>
  <c r="AS38" i="7"/>
  <c r="AA23" i="11" s="1"/>
  <c r="AQ38" i="7"/>
  <c r="AA22" i="11" s="1"/>
  <c r="AO38" i="7"/>
  <c r="AA21" i="11" s="1"/>
  <c r="AM38" i="7"/>
  <c r="AA20" i="11" s="1"/>
  <c r="AK38" i="7"/>
  <c r="AA19" i="11" s="1"/>
  <c r="AI38" i="7"/>
  <c r="AA18" i="11" s="1"/>
  <c r="AG38" i="7"/>
  <c r="AA17" i="11" s="1"/>
  <c r="AE38" i="7"/>
  <c r="AA16" i="11" s="1"/>
  <c r="AC38" i="7"/>
  <c r="AA15" i="11" s="1"/>
  <c r="AA38" i="7"/>
  <c r="AA14" i="11" s="1"/>
  <c r="Y38" i="7"/>
  <c r="AA13" i="11" s="1"/>
  <c r="W38" i="7"/>
  <c r="AA12" i="11" s="1"/>
  <c r="U38" i="7"/>
  <c r="AA11" i="11" s="1"/>
  <c r="S38" i="7"/>
  <c r="AA10" i="11" s="1"/>
  <c r="Q38" i="7"/>
  <c r="AA9" i="11" s="1"/>
  <c r="O38" i="7"/>
  <c r="AA8" i="11" s="1"/>
  <c r="M38" i="7"/>
  <c r="AA7" i="11" s="1"/>
  <c r="K38" i="7"/>
  <c r="AA6" i="11" s="1"/>
  <c r="I38" i="7"/>
  <c r="AA5" i="11" s="1"/>
  <c r="AA4" i="11"/>
  <c r="AA3" i="11"/>
  <c r="BW37" i="7"/>
  <c r="BU37" i="7"/>
  <c r="BS37" i="7"/>
  <c r="BM37" i="7"/>
  <c r="BN37" i="7" s="1"/>
  <c r="BL37" i="7"/>
  <c r="BK37" i="7"/>
  <c r="BI37" i="7"/>
  <c r="Z31" i="11" s="1"/>
  <c r="BG37" i="7"/>
  <c r="Z30" i="11" s="1"/>
  <c r="BE37" i="7"/>
  <c r="Z29" i="11" s="1"/>
  <c r="BC37" i="7"/>
  <c r="Z28" i="11" s="1"/>
  <c r="BA37" i="7"/>
  <c r="Z27" i="11" s="1"/>
  <c r="AY37" i="7"/>
  <c r="Z26" i="11" s="1"/>
  <c r="AW37" i="7"/>
  <c r="Z25" i="11" s="1"/>
  <c r="AU37" i="7"/>
  <c r="Z24" i="11" s="1"/>
  <c r="AS37" i="7"/>
  <c r="Z23" i="11" s="1"/>
  <c r="AQ37" i="7"/>
  <c r="Z22" i="11" s="1"/>
  <c r="AO37" i="7"/>
  <c r="Z21" i="11" s="1"/>
  <c r="AM37" i="7"/>
  <c r="Z20" i="11" s="1"/>
  <c r="AK37" i="7"/>
  <c r="Z19" i="11" s="1"/>
  <c r="AI37" i="7"/>
  <c r="Z18" i="11" s="1"/>
  <c r="AG37" i="7"/>
  <c r="Z17" i="11" s="1"/>
  <c r="AE37" i="7"/>
  <c r="Z16" i="11" s="1"/>
  <c r="AC37" i="7"/>
  <c r="Z15" i="11" s="1"/>
  <c r="AA37" i="7"/>
  <c r="Z14" i="11" s="1"/>
  <c r="Y37" i="7"/>
  <c r="Z13" i="11" s="1"/>
  <c r="W37" i="7"/>
  <c r="Z12" i="11" s="1"/>
  <c r="U37" i="7"/>
  <c r="Z11" i="11" s="1"/>
  <c r="S37" i="7"/>
  <c r="Z10" i="11" s="1"/>
  <c r="Q37" i="7"/>
  <c r="Z9" i="11" s="1"/>
  <c r="O37" i="7"/>
  <c r="Z8" i="11" s="1"/>
  <c r="M37" i="7"/>
  <c r="Z7" i="11" s="1"/>
  <c r="K37" i="7"/>
  <c r="Z6" i="11" s="1"/>
  <c r="I37" i="7"/>
  <c r="Z5" i="11" s="1"/>
  <c r="Z4" i="11"/>
  <c r="BR36" i="7"/>
  <c r="BP36" i="7"/>
  <c r="BK36" i="7"/>
  <c r="BH36" i="7"/>
  <c r="AG31" i="10" s="1"/>
  <c r="BF36" i="7"/>
  <c r="AG30" i="10" s="1"/>
  <c r="BD36" i="7"/>
  <c r="AG29" i="10" s="1"/>
  <c r="BB36" i="7"/>
  <c r="AG28" i="10" s="1"/>
  <c r="AZ36" i="7"/>
  <c r="AG27" i="10" s="1"/>
  <c r="AX36" i="7"/>
  <c r="AG26" i="10" s="1"/>
  <c r="AV36" i="7"/>
  <c r="AG25" i="10" s="1"/>
  <c r="AT36" i="7"/>
  <c r="AG24" i="10" s="1"/>
  <c r="AR36" i="7"/>
  <c r="AG23" i="10" s="1"/>
  <c r="AP36" i="7"/>
  <c r="AG22" i="10" s="1"/>
  <c r="AN36" i="7"/>
  <c r="AG21" i="10" s="1"/>
  <c r="AL36" i="7"/>
  <c r="AG20" i="10" s="1"/>
  <c r="AJ36" i="7"/>
  <c r="AG19" i="10" s="1"/>
  <c r="AH36" i="7"/>
  <c r="AG18" i="10" s="1"/>
  <c r="AF36" i="7"/>
  <c r="AG17" i="10" s="1"/>
  <c r="AD36" i="7"/>
  <c r="AG16" i="10" s="1"/>
  <c r="AB36" i="7"/>
  <c r="AG15" i="10" s="1"/>
  <c r="Z36" i="7"/>
  <c r="AG14" i="10" s="1"/>
  <c r="X36" i="7"/>
  <c r="AG13" i="10" s="1"/>
  <c r="V36" i="7"/>
  <c r="AG12" i="10" s="1"/>
  <c r="T36" i="7"/>
  <c r="AG11" i="10" s="1"/>
  <c r="R36" i="7"/>
  <c r="AG10" i="10" s="1"/>
  <c r="P36" i="7"/>
  <c r="AG9" i="10" s="1"/>
  <c r="N36" i="7"/>
  <c r="AG8" i="10" s="1"/>
  <c r="L36" i="7"/>
  <c r="J36" i="7"/>
  <c r="AG6" i="10" s="1"/>
  <c r="H36" i="7"/>
  <c r="AG5" i="10" s="1"/>
  <c r="AG4" i="10"/>
  <c r="AG3" i="10"/>
  <c r="BW35" i="7"/>
  <c r="BU35" i="7"/>
  <c r="BS35" i="7"/>
  <c r="BM35" i="7"/>
  <c r="BN35" i="7" s="1"/>
  <c r="BL35" i="7"/>
  <c r="BK35" i="7"/>
  <c r="BI35" i="7"/>
  <c r="Y31" i="11" s="1"/>
  <c r="BG35" i="7"/>
  <c r="Y30" i="11" s="1"/>
  <c r="BE35" i="7"/>
  <c r="Y29" i="11" s="1"/>
  <c r="BC35" i="7"/>
  <c r="Y28" i="11" s="1"/>
  <c r="BA35" i="7"/>
  <c r="Y27" i="11" s="1"/>
  <c r="AY35" i="7"/>
  <c r="Y26" i="11" s="1"/>
  <c r="AW35" i="7"/>
  <c r="Y25" i="11" s="1"/>
  <c r="AU35" i="7"/>
  <c r="Y24" i="11" s="1"/>
  <c r="AS35" i="7"/>
  <c r="Y23" i="11" s="1"/>
  <c r="AQ35" i="7"/>
  <c r="Y22" i="11" s="1"/>
  <c r="AO35" i="7"/>
  <c r="Y21" i="11" s="1"/>
  <c r="AM35" i="7"/>
  <c r="Y20" i="11" s="1"/>
  <c r="AK35" i="7"/>
  <c r="Y19" i="11" s="1"/>
  <c r="AI35" i="7"/>
  <c r="Y18" i="11" s="1"/>
  <c r="AG35" i="7"/>
  <c r="Y17" i="11" s="1"/>
  <c r="AE35" i="7"/>
  <c r="Y16" i="11" s="1"/>
  <c r="AC35" i="7"/>
  <c r="Y15" i="11" s="1"/>
  <c r="AA35" i="7"/>
  <c r="Y14" i="11" s="1"/>
  <c r="Y35" i="7"/>
  <c r="Y13" i="11" s="1"/>
  <c r="W35" i="7"/>
  <c r="Y12" i="11" s="1"/>
  <c r="U35" i="7"/>
  <c r="Y11" i="11" s="1"/>
  <c r="S35" i="7"/>
  <c r="Y10" i="11" s="1"/>
  <c r="Q35" i="7"/>
  <c r="Y9" i="11" s="1"/>
  <c r="O35" i="7"/>
  <c r="Y8" i="11" s="1"/>
  <c r="M35" i="7"/>
  <c r="Y7" i="11" s="1"/>
  <c r="K35" i="7"/>
  <c r="Y6" i="11" s="1"/>
  <c r="I35" i="7"/>
  <c r="Y5" i="11" s="1"/>
  <c r="Y4" i="11"/>
  <c r="Y3" i="11"/>
  <c r="BW34" i="7"/>
  <c r="BU34" i="7"/>
  <c r="BS34" i="7"/>
  <c r="BM34" i="7"/>
  <c r="BN34" i="7" s="1"/>
  <c r="BL34" i="7"/>
  <c r="BK34" i="7"/>
  <c r="BI34" i="7"/>
  <c r="X31" i="11" s="1"/>
  <c r="BG34" i="7"/>
  <c r="X30" i="11" s="1"/>
  <c r="BE34" i="7"/>
  <c r="X29" i="11" s="1"/>
  <c r="BC34" i="7"/>
  <c r="X28" i="11" s="1"/>
  <c r="BA34" i="7"/>
  <c r="X27" i="11" s="1"/>
  <c r="AY34" i="7"/>
  <c r="X26" i="11" s="1"/>
  <c r="AW34" i="7"/>
  <c r="X25" i="11" s="1"/>
  <c r="AU34" i="7"/>
  <c r="X24" i="11" s="1"/>
  <c r="AS34" i="7"/>
  <c r="X23" i="11" s="1"/>
  <c r="AQ34" i="7"/>
  <c r="X22" i="11" s="1"/>
  <c r="AO34" i="7"/>
  <c r="X21" i="11" s="1"/>
  <c r="AM34" i="7"/>
  <c r="X20" i="11" s="1"/>
  <c r="AK34" i="7"/>
  <c r="X19" i="11" s="1"/>
  <c r="AI34" i="7"/>
  <c r="X18" i="11" s="1"/>
  <c r="AG34" i="7"/>
  <c r="X17" i="11" s="1"/>
  <c r="AE34" i="7"/>
  <c r="X16" i="11" s="1"/>
  <c r="AC34" i="7"/>
  <c r="X15" i="11" s="1"/>
  <c r="AA34" i="7"/>
  <c r="X14" i="11" s="1"/>
  <c r="Y34" i="7"/>
  <c r="X13" i="11" s="1"/>
  <c r="W34" i="7"/>
  <c r="X12" i="11" s="1"/>
  <c r="U34" i="7"/>
  <c r="X11" i="11" s="1"/>
  <c r="S34" i="7"/>
  <c r="X10" i="11" s="1"/>
  <c r="Q34" i="7"/>
  <c r="X9" i="11" s="1"/>
  <c r="O34" i="7"/>
  <c r="X8" i="11" s="1"/>
  <c r="M34" i="7"/>
  <c r="X7" i="11" s="1"/>
  <c r="K34" i="7"/>
  <c r="X6" i="11" s="1"/>
  <c r="I34" i="7"/>
  <c r="X5" i="11" s="1"/>
  <c r="X4" i="11"/>
  <c r="BW33" i="7"/>
  <c r="BU33" i="7"/>
  <c r="BS33" i="7"/>
  <c r="BM33" i="7"/>
  <c r="BN33" i="7" s="1"/>
  <c r="BL33" i="7"/>
  <c r="BK33" i="7"/>
  <c r="BI33" i="7"/>
  <c r="W31" i="11" s="1"/>
  <c r="BG33" i="7"/>
  <c r="W30" i="11" s="1"/>
  <c r="BE33" i="7"/>
  <c r="W29" i="11" s="1"/>
  <c r="BC33" i="7"/>
  <c r="W28" i="11" s="1"/>
  <c r="BA33" i="7"/>
  <c r="W27" i="11" s="1"/>
  <c r="AY33" i="7"/>
  <c r="W26" i="11" s="1"/>
  <c r="AW33" i="7"/>
  <c r="W25" i="11" s="1"/>
  <c r="AU33" i="7"/>
  <c r="W24" i="11" s="1"/>
  <c r="AS33" i="7"/>
  <c r="W23" i="11" s="1"/>
  <c r="AQ33" i="7"/>
  <c r="W22" i="11" s="1"/>
  <c r="AO33" i="7"/>
  <c r="W21" i="11" s="1"/>
  <c r="AM33" i="7"/>
  <c r="W20" i="11" s="1"/>
  <c r="AK33" i="7"/>
  <c r="W19" i="11" s="1"/>
  <c r="AI33" i="7"/>
  <c r="W18" i="11" s="1"/>
  <c r="AG33" i="7"/>
  <c r="W17" i="11" s="1"/>
  <c r="AE33" i="7"/>
  <c r="W16" i="11" s="1"/>
  <c r="AC33" i="7"/>
  <c r="W15" i="11" s="1"/>
  <c r="AA33" i="7"/>
  <c r="W14" i="11" s="1"/>
  <c r="Y33" i="7"/>
  <c r="W13" i="11" s="1"/>
  <c r="W33" i="7"/>
  <c r="W12" i="11" s="1"/>
  <c r="U33" i="7"/>
  <c r="W11" i="11" s="1"/>
  <c r="S33" i="7"/>
  <c r="W10" i="11" s="1"/>
  <c r="Q33" i="7"/>
  <c r="W9" i="11" s="1"/>
  <c r="O33" i="7"/>
  <c r="W8" i="11" s="1"/>
  <c r="M33" i="7"/>
  <c r="W7" i="11" s="1"/>
  <c r="K33" i="7"/>
  <c r="W6" i="11" s="1"/>
  <c r="I33" i="7"/>
  <c r="W5" i="11" s="1"/>
  <c r="W4" i="11"/>
  <c r="W3" i="11"/>
  <c r="BK32" i="7"/>
  <c r="BR31" i="7"/>
  <c r="BP31" i="7"/>
  <c r="BK31" i="7"/>
  <c r="BH31" i="7"/>
  <c r="AC31" i="10" s="1"/>
  <c r="BF31" i="7"/>
  <c r="AC30" i="10" s="1"/>
  <c r="BD31" i="7"/>
  <c r="AC29" i="10" s="1"/>
  <c r="BB31" i="7"/>
  <c r="AC28" i="10" s="1"/>
  <c r="AZ31" i="7"/>
  <c r="AC27" i="10" s="1"/>
  <c r="AX31" i="7"/>
  <c r="AC26" i="10" s="1"/>
  <c r="AV31" i="7"/>
  <c r="AC25" i="10" s="1"/>
  <c r="AT31" i="7"/>
  <c r="AC24" i="10" s="1"/>
  <c r="AR31" i="7"/>
  <c r="AC23" i="10" s="1"/>
  <c r="AP31" i="7"/>
  <c r="AC22" i="10" s="1"/>
  <c r="AN31" i="7"/>
  <c r="AC21" i="10" s="1"/>
  <c r="AL31" i="7"/>
  <c r="AC20" i="10" s="1"/>
  <c r="AJ31" i="7"/>
  <c r="AC19" i="10" s="1"/>
  <c r="AH31" i="7"/>
  <c r="AC18" i="10" s="1"/>
  <c r="AF31" i="7"/>
  <c r="AC17" i="10" s="1"/>
  <c r="AD31" i="7"/>
  <c r="AC16" i="10" s="1"/>
  <c r="AB31" i="7"/>
  <c r="AC15" i="10" s="1"/>
  <c r="Z31" i="7"/>
  <c r="AC14" i="10" s="1"/>
  <c r="X31" i="7"/>
  <c r="AC13" i="10" s="1"/>
  <c r="V31" i="7"/>
  <c r="AC12" i="10" s="1"/>
  <c r="T31" i="7"/>
  <c r="AC11" i="10" s="1"/>
  <c r="R31" i="7"/>
  <c r="AC10" i="10" s="1"/>
  <c r="P31" i="7"/>
  <c r="AC9" i="10" s="1"/>
  <c r="N31" i="7"/>
  <c r="AC8" i="10" s="1"/>
  <c r="L31" i="7"/>
  <c r="AC7" i="10" s="1"/>
  <c r="J31" i="7"/>
  <c r="AC6" i="10" s="1"/>
  <c r="H31" i="7"/>
  <c r="AC5" i="10" s="1"/>
  <c r="BW30" i="7"/>
  <c r="BU30" i="7"/>
  <c r="BS30" i="7"/>
  <c r="BM30" i="7"/>
  <c r="BN30" i="7" s="1"/>
  <c r="BL30" i="7"/>
  <c r="BK30" i="7"/>
  <c r="BI30" i="7"/>
  <c r="V31" i="11" s="1"/>
  <c r="BG30" i="7"/>
  <c r="V30" i="11" s="1"/>
  <c r="BE30" i="7"/>
  <c r="V29" i="11" s="1"/>
  <c r="BC30" i="7"/>
  <c r="V28" i="11" s="1"/>
  <c r="BA30" i="7"/>
  <c r="V27" i="11" s="1"/>
  <c r="AY30" i="7"/>
  <c r="V26" i="11" s="1"/>
  <c r="AW30" i="7"/>
  <c r="V25" i="11" s="1"/>
  <c r="AU30" i="7"/>
  <c r="V24" i="11" s="1"/>
  <c r="AS30" i="7"/>
  <c r="V23" i="11" s="1"/>
  <c r="AQ30" i="7"/>
  <c r="V22" i="11" s="1"/>
  <c r="AO30" i="7"/>
  <c r="V21" i="11" s="1"/>
  <c r="AM30" i="7"/>
  <c r="V20" i="11" s="1"/>
  <c r="AK30" i="7"/>
  <c r="V19" i="11" s="1"/>
  <c r="AI30" i="7"/>
  <c r="V18" i="11" s="1"/>
  <c r="AG30" i="7"/>
  <c r="AE30" i="7"/>
  <c r="V16" i="11" s="1"/>
  <c r="AC30" i="7"/>
  <c r="V15" i="11" s="1"/>
  <c r="AA30" i="7"/>
  <c r="V14" i="11" s="1"/>
  <c r="Y30" i="7"/>
  <c r="V13" i="11" s="1"/>
  <c r="W30" i="7"/>
  <c r="V12" i="11" s="1"/>
  <c r="U30" i="7"/>
  <c r="V11" i="11" s="1"/>
  <c r="S30" i="7"/>
  <c r="V10" i="11" s="1"/>
  <c r="Q30" i="7"/>
  <c r="V9" i="11" s="1"/>
  <c r="O30" i="7"/>
  <c r="V8" i="11" s="1"/>
  <c r="M30" i="7"/>
  <c r="K30" i="7"/>
  <c r="V6" i="11" s="1"/>
  <c r="I30" i="7"/>
  <c r="V5" i="11" s="1"/>
  <c r="V4" i="11"/>
  <c r="V3" i="11"/>
  <c r="BW29" i="7"/>
  <c r="BU29" i="7"/>
  <c r="BS29" i="7"/>
  <c r="BM29" i="7"/>
  <c r="BN29" i="7" s="1"/>
  <c r="BL29" i="7"/>
  <c r="BK29" i="7"/>
  <c r="BI29" i="7"/>
  <c r="U31" i="11" s="1"/>
  <c r="BG29" i="7"/>
  <c r="U30" i="11" s="1"/>
  <c r="BE29" i="7"/>
  <c r="U29" i="11" s="1"/>
  <c r="BC29" i="7"/>
  <c r="U28" i="11" s="1"/>
  <c r="BA29" i="7"/>
  <c r="U27" i="11" s="1"/>
  <c r="AY29" i="7"/>
  <c r="U26" i="11" s="1"/>
  <c r="AW29" i="7"/>
  <c r="U25" i="11" s="1"/>
  <c r="AU29" i="7"/>
  <c r="U24" i="11" s="1"/>
  <c r="AS29" i="7"/>
  <c r="U23" i="11" s="1"/>
  <c r="AQ29" i="7"/>
  <c r="U22" i="11" s="1"/>
  <c r="AO29" i="7"/>
  <c r="U21" i="11" s="1"/>
  <c r="AM29" i="7"/>
  <c r="U20" i="11" s="1"/>
  <c r="AK29" i="7"/>
  <c r="U19" i="11" s="1"/>
  <c r="AI29" i="7"/>
  <c r="U18" i="11" s="1"/>
  <c r="AG29" i="7"/>
  <c r="U17" i="11" s="1"/>
  <c r="AE29" i="7"/>
  <c r="U16" i="11" s="1"/>
  <c r="AC29" i="7"/>
  <c r="U15" i="11" s="1"/>
  <c r="AA29" i="7"/>
  <c r="U14" i="11" s="1"/>
  <c r="Y29" i="7"/>
  <c r="U13" i="11" s="1"/>
  <c r="W29" i="7"/>
  <c r="U12" i="11" s="1"/>
  <c r="U29" i="7"/>
  <c r="U11" i="11" s="1"/>
  <c r="S29" i="7"/>
  <c r="U10" i="11" s="1"/>
  <c r="Q29" i="7"/>
  <c r="U9" i="11" s="1"/>
  <c r="O29" i="7"/>
  <c r="U8" i="11" s="1"/>
  <c r="M29" i="7"/>
  <c r="U7" i="11" s="1"/>
  <c r="K29" i="7"/>
  <c r="U6" i="11" s="1"/>
  <c r="I29" i="7"/>
  <c r="U4" i="11"/>
  <c r="BW28" i="7"/>
  <c r="BU28" i="7"/>
  <c r="BS28" i="7"/>
  <c r="BM28" i="7"/>
  <c r="BN28" i="7" s="1"/>
  <c r="BL28" i="7"/>
  <c r="BK28" i="7"/>
  <c r="BI28" i="7"/>
  <c r="T31" i="11" s="1"/>
  <c r="BG28" i="7"/>
  <c r="T30" i="11" s="1"/>
  <c r="BE28" i="7"/>
  <c r="T29" i="11" s="1"/>
  <c r="BC28" i="7"/>
  <c r="T28" i="11" s="1"/>
  <c r="BA28" i="7"/>
  <c r="T27" i="11" s="1"/>
  <c r="AY28" i="7"/>
  <c r="T26" i="11" s="1"/>
  <c r="AW28" i="7"/>
  <c r="T25" i="11" s="1"/>
  <c r="AU28" i="7"/>
  <c r="T24" i="11" s="1"/>
  <c r="AS28" i="7"/>
  <c r="T23" i="11" s="1"/>
  <c r="AQ28" i="7"/>
  <c r="T22" i="11" s="1"/>
  <c r="AO28" i="7"/>
  <c r="T21" i="11" s="1"/>
  <c r="AM28" i="7"/>
  <c r="T20" i="11" s="1"/>
  <c r="AK28" i="7"/>
  <c r="T19" i="11" s="1"/>
  <c r="AI28" i="7"/>
  <c r="T18" i="11" s="1"/>
  <c r="AG28" i="7"/>
  <c r="T17" i="11" s="1"/>
  <c r="AE28" i="7"/>
  <c r="T16" i="11" s="1"/>
  <c r="AC28" i="7"/>
  <c r="T15" i="11" s="1"/>
  <c r="AA28" i="7"/>
  <c r="T14" i="11" s="1"/>
  <c r="Y28" i="7"/>
  <c r="T13" i="11" s="1"/>
  <c r="W28" i="7"/>
  <c r="T12" i="11" s="1"/>
  <c r="U28" i="7"/>
  <c r="T11" i="11" s="1"/>
  <c r="S28" i="7"/>
  <c r="T10" i="11" s="1"/>
  <c r="Q28" i="7"/>
  <c r="O28" i="7"/>
  <c r="T8" i="11" s="1"/>
  <c r="M28" i="7"/>
  <c r="T7" i="11" s="1"/>
  <c r="K28" i="7"/>
  <c r="T6" i="11" s="1"/>
  <c r="I28" i="7"/>
  <c r="T5" i="11" s="1"/>
  <c r="T3" i="11"/>
  <c r="BW27" i="7"/>
  <c r="BR27" i="7"/>
  <c r="BP27" i="7"/>
  <c r="BK27" i="7"/>
  <c r="BH27" i="7"/>
  <c r="Y31" i="10" s="1"/>
  <c r="BF27" i="7"/>
  <c r="Y30" i="10" s="1"/>
  <c r="BD27" i="7"/>
  <c r="Y29" i="10" s="1"/>
  <c r="BB27" i="7"/>
  <c r="Y28" i="10" s="1"/>
  <c r="AZ27" i="7"/>
  <c r="Y27" i="10" s="1"/>
  <c r="AX27" i="7"/>
  <c r="Y26" i="10" s="1"/>
  <c r="AV27" i="7"/>
  <c r="Y25" i="10" s="1"/>
  <c r="AT27" i="7"/>
  <c r="Y24" i="10" s="1"/>
  <c r="AR27" i="7"/>
  <c r="Y23" i="10" s="1"/>
  <c r="AP27" i="7"/>
  <c r="Y22" i="10" s="1"/>
  <c r="AN27" i="7"/>
  <c r="Y21" i="10" s="1"/>
  <c r="AL27" i="7"/>
  <c r="Y20" i="10" s="1"/>
  <c r="AJ27" i="7"/>
  <c r="Y19" i="10" s="1"/>
  <c r="AH27" i="7"/>
  <c r="Y18" i="10" s="1"/>
  <c r="AF27" i="7"/>
  <c r="Y17" i="10" s="1"/>
  <c r="AD27" i="7"/>
  <c r="Y16" i="10" s="1"/>
  <c r="AB27" i="7"/>
  <c r="Y15" i="10" s="1"/>
  <c r="Z27" i="7"/>
  <c r="Y14" i="10" s="1"/>
  <c r="X27" i="7"/>
  <c r="Y13" i="10" s="1"/>
  <c r="V27" i="7"/>
  <c r="Y12" i="10" s="1"/>
  <c r="T27" i="7"/>
  <c r="Y11" i="10" s="1"/>
  <c r="R27" i="7"/>
  <c r="Y10" i="10" s="1"/>
  <c r="P27" i="7"/>
  <c r="Y9" i="10" s="1"/>
  <c r="N27" i="7"/>
  <c r="Y8" i="10" s="1"/>
  <c r="L27" i="7"/>
  <c r="Y7" i="10" s="1"/>
  <c r="J27" i="7"/>
  <c r="Y6" i="10" s="1"/>
  <c r="H27" i="7"/>
  <c r="Y5" i="10" s="1"/>
  <c r="Y3" i="10"/>
  <c r="BX26" i="7"/>
  <c r="BW26" i="7"/>
  <c r="BU26" i="7"/>
  <c r="BS26" i="7"/>
  <c r="BM26" i="7"/>
  <c r="BN26" i="7" s="1"/>
  <c r="BL26" i="7"/>
  <c r="BK26" i="7"/>
  <c r="BI26" i="7"/>
  <c r="S31" i="11" s="1"/>
  <c r="BG26" i="7"/>
  <c r="S30" i="11" s="1"/>
  <c r="BE26" i="7"/>
  <c r="S29" i="11" s="1"/>
  <c r="BC26" i="7"/>
  <c r="S28" i="11" s="1"/>
  <c r="BA26" i="7"/>
  <c r="S27" i="11" s="1"/>
  <c r="AY26" i="7"/>
  <c r="S26" i="11" s="1"/>
  <c r="AW26" i="7"/>
  <c r="S25" i="11" s="1"/>
  <c r="AU26" i="7"/>
  <c r="S24" i="11" s="1"/>
  <c r="AS26" i="7"/>
  <c r="S23" i="11" s="1"/>
  <c r="AQ26" i="7"/>
  <c r="S22" i="11" s="1"/>
  <c r="AO26" i="7"/>
  <c r="S21" i="11" s="1"/>
  <c r="AM26" i="7"/>
  <c r="S20" i="11" s="1"/>
  <c r="AK26" i="7"/>
  <c r="S19" i="11" s="1"/>
  <c r="AI26" i="7"/>
  <c r="S18" i="11" s="1"/>
  <c r="AG26" i="7"/>
  <c r="S17" i="11" s="1"/>
  <c r="AE26" i="7"/>
  <c r="S16" i="11" s="1"/>
  <c r="AC26" i="7"/>
  <c r="S15" i="11" s="1"/>
  <c r="AA26" i="7"/>
  <c r="S14" i="11" s="1"/>
  <c r="Y26" i="7"/>
  <c r="S13" i="11" s="1"/>
  <c r="W26" i="7"/>
  <c r="S12" i="11" s="1"/>
  <c r="U26" i="7"/>
  <c r="S11" i="11" s="1"/>
  <c r="S26" i="7"/>
  <c r="S10" i="11" s="1"/>
  <c r="Q26" i="7"/>
  <c r="S9" i="11" s="1"/>
  <c r="O26" i="7"/>
  <c r="S8" i="11" s="1"/>
  <c r="M26" i="7"/>
  <c r="S7" i="11" s="1"/>
  <c r="K26" i="7"/>
  <c r="S6" i="11" s="1"/>
  <c r="I26" i="7"/>
  <c r="S4" i="11"/>
  <c r="S3" i="11"/>
  <c r="BW25" i="7"/>
  <c r="BU25" i="7"/>
  <c r="BS25" i="7"/>
  <c r="BM25" i="7"/>
  <c r="BN25" i="7" s="1"/>
  <c r="BL25" i="7"/>
  <c r="BK25" i="7"/>
  <c r="BI25" i="7"/>
  <c r="R31" i="11" s="1"/>
  <c r="BG25" i="7"/>
  <c r="R30" i="11" s="1"/>
  <c r="BE25" i="7"/>
  <c r="R29" i="11" s="1"/>
  <c r="BC25" i="7"/>
  <c r="R28" i="11" s="1"/>
  <c r="BA25" i="7"/>
  <c r="R27" i="11" s="1"/>
  <c r="AY25" i="7"/>
  <c r="R26" i="11" s="1"/>
  <c r="AW25" i="7"/>
  <c r="R25" i="11" s="1"/>
  <c r="AU25" i="7"/>
  <c r="R24" i="11" s="1"/>
  <c r="AS25" i="7"/>
  <c r="R23" i="11" s="1"/>
  <c r="AQ25" i="7"/>
  <c r="R22" i="11" s="1"/>
  <c r="AO25" i="7"/>
  <c r="R21" i="11" s="1"/>
  <c r="AM25" i="7"/>
  <c r="R20" i="11" s="1"/>
  <c r="AK25" i="7"/>
  <c r="R19" i="11" s="1"/>
  <c r="AI25" i="7"/>
  <c r="R18" i="11" s="1"/>
  <c r="AG25" i="7"/>
  <c r="R17" i="11" s="1"/>
  <c r="AE25" i="7"/>
  <c r="R16" i="11" s="1"/>
  <c r="AC25" i="7"/>
  <c r="R15" i="11" s="1"/>
  <c r="AA25" i="7"/>
  <c r="R14" i="11" s="1"/>
  <c r="Y25" i="7"/>
  <c r="R13" i="11" s="1"/>
  <c r="W25" i="7"/>
  <c r="R12" i="11" s="1"/>
  <c r="U25" i="7"/>
  <c r="R11" i="11" s="1"/>
  <c r="S25" i="7"/>
  <c r="R10" i="11" s="1"/>
  <c r="Q25" i="7"/>
  <c r="O25" i="7"/>
  <c r="R8" i="11" s="1"/>
  <c r="M25" i="7"/>
  <c r="R7" i="11" s="1"/>
  <c r="K25" i="7"/>
  <c r="R6" i="11" s="1"/>
  <c r="I25" i="7"/>
  <c r="R5" i="11" s="1"/>
  <c r="R4" i="11"/>
  <c r="R3" i="11"/>
  <c r="BW24" i="7"/>
  <c r="BU24" i="7"/>
  <c r="BS24" i="7"/>
  <c r="BM24" i="7"/>
  <c r="BN24" i="7" s="1"/>
  <c r="BL24" i="7"/>
  <c r="BK24" i="7"/>
  <c r="BI24" i="7"/>
  <c r="Q31" i="11" s="1"/>
  <c r="BG24" i="7"/>
  <c r="Q30" i="11" s="1"/>
  <c r="BE24" i="7"/>
  <c r="Q29" i="11" s="1"/>
  <c r="BC24" i="7"/>
  <c r="Q28" i="11" s="1"/>
  <c r="BA24" i="7"/>
  <c r="Q27" i="11" s="1"/>
  <c r="AY24" i="7"/>
  <c r="Q26" i="11" s="1"/>
  <c r="AW24" i="7"/>
  <c r="Q25" i="11" s="1"/>
  <c r="AU24" i="7"/>
  <c r="Q24" i="11" s="1"/>
  <c r="AS24" i="7"/>
  <c r="Q23" i="11" s="1"/>
  <c r="AQ24" i="7"/>
  <c r="Q22" i="11" s="1"/>
  <c r="AO24" i="7"/>
  <c r="Q21" i="11" s="1"/>
  <c r="AM24" i="7"/>
  <c r="Q20" i="11" s="1"/>
  <c r="AK24" i="7"/>
  <c r="Q19" i="11" s="1"/>
  <c r="AI24" i="7"/>
  <c r="Q18" i="11" s="1"/>
  <c r="AG24" i="7"/>
  <c r="Q17" i="11" s="1"/>
  <c r="AE24" i="7"/>
  <c r="Q16" i="11" s="1"/>
  <c r="AC24" i="7"/>
  <c r="Q15" i="11" s="1"/>
  <c r="AA24" i="7"/>
  <c r="Q14" i="11" s="1"/>
  <c r="Y24" i="7"/>
  <c r="Q13" i="11" s="1"/>
  <c r="W24" i="7"/>
  <c r="Q12" i="11" s="1"/>
  <c r="U24" i="7"/>
  <c r="Q11" i="11" s="1"/>
  <c r="S24" i="7"/>
  <c r="Q10" i="11" s="1"/>
  <c r="Q24" i="7"/>
  <c r="Q9" i="11" s="1"/>
  <c r="O24" i="7"/>
  <c r="Q8" i="11" s="1"/>
  <c r="M24" i="7"/>
  <c r="Q7" i="11" s="1"/>
  <c r="K24" i="7"/>
  <c r="Q6" i="11" s="1"/>
  <c r="I24" i="7"/>
  <c r="Q5" i="11" s="1"/>
  <c r="Q4" i="11"/>
  <c r="Q3" i="11"/>
  <c r="BK23" i="7"/>
  <c r="BR22" i="7"/>
  <c r="BP22" i="7"/>
  <c r="BK22" i="7"/>
  <c r="BH22" i="7"/>
  <c r="U31" i="10" s="1"/>
  <c r="BF22" i="7"/>
  <c r="U30" i="10" s="1"/>
  <c r="BD22" i="7"/>
  <c r="U29" i="10" s="1"/>
  <c r="BB22" i="7"/>
  <c r="U28" i="10" s="1"/>
  <c r="AZ22" i="7"/>
  <c r="U27" i="10" s="1"/>
  <c r="AX22" i="7"/>
  <c r="U26" i="10" s="1"/>
  <c r="AV22" i="7"/>
  <c r="U25" i="10" s="1"/>
  <c r="AT22" i="7"/>
  <c r="U24" i="10" s="1"/>
  <c r="AR22" i="7"/>
  <c r="U23" i="10" s="1"/>
  <c r="AP22" i="7"/>
  <c r="U22" i="10" s="1"/>
  <c r="AN22" i="7"/>
  <c r="U21" i="10" s="1"/>
  <c r="AL22" i="7"/>
  <c r="U20" i="10" s="1"/>
  <c r="AJ22" i="7"/>
  <c r="U19" i="10" s="1"/>
  <c r="AH22" i="7"/>
  <c r="U18" i="10" s="1"/>
  <c r="AF22" i="7"/>
  <c r="U17" i="10" s="1"/>
  <c r="AD22" i="7"/>
  <c r="U16" i="10" s="1"/>
  <c r="AB22" i="7"/>
  <c r="U15" i="10" s="1"/>
  <c r="Z22" i="7"/>
  <c r="U14" i="10" s="1"/>
  <c r="X22" i="7"/>
  <c r="U13" i="10" s="1"/>
  <c r="V22" i="7"/>
  <c r="U12" i="10" s="1"/>
  <c r="T22" i="7"/>
  <c r="U11" i="10" s="1"/>
  <c r="R22" i="7"/>
  <c r="P22" i="7"/>
  <c r="U9" i="10" s="1"/>
  <c r="N22" i="7"/>
  <c r="L22" i="7"/>
  <c r="U7" i="10" s="1"/>
  <c r="J22" i="7"/>
  <c r="U6" i="10" s="1"/>
  <c r="H22" i="7"/>
  <c r="U5" i="10" s="1"/>
  <c r="U4" i="10"/>
  <c r="U3" i="10"/>
  <c r="U2" i="10"/>
  <c r="BW21" i="7"/>
  <c r="BU21" i="7"/>
  <c r="BS21" i="7"/>
  <c r="BM21" i="7"/>
  <c r="BN21" i="7" s="1"/>
  <c r="BL21" i="7"/>
  <c r="BK21" i="7"/>
  <c r="BI21" i="7"/>
  <c r="P31" i="11" s="1"/>
  <c r="BG21" i="7"/>
  <c r="P30" i="11" s="1"/>
  <c r="BE21" i="7"/>
  <c r="P29" i="11" s="1"/>
  <c r="BC21" i="7"/>
  <c r="P28" i="11" s="1"/>
  <c r="BA21" i="7"/>
  <c r="P27" i="11" s="1"/>
  <c r="AY21" i="7"/>
  <c r="P26" i="11" s="1"/>
  <c r="AW21" i="7"/>
  <c r="P25" i="11" s="1"/>
  <c r="AU21" i="7"/>
  <c r="P24" i="11" s="1"/>
  <c r="AS21" i="7"/>
  <c r="P23" i="11" s="1"/>
  <c r="AQ21" i="7"/>
  <c r="P22" i="11" s="1"/>
  <c r="AO21" i="7"/>
  <c r="P21" i="11" s="1"/>
  <c r="AM21" i="7"/>
  <c r="P20" i="11" s="1"/>
  <c r="AK21" i="7"/>
  <c r="P19" i="11" s="1"/>
  <c r="AI21" i="7"/>
  <c r="P18" i="11" s="1"/>
  <c r="AG21" i="7"/>
  <c r="P17" i="11" s="1"/>
  <c r="AE21" i="7"/>
  <c r="P16" i="11" s="1"/>
  <c r="AC21" i="7"/>
  <c r="P15" i="11" s="1"/>
  <c r="AA21" i="7"/>
  <c r="P14" i="11" s="1"/>
  <c r="Y21" i="7"/>
  <c r="P13" i="11" s="1"/>
  <c r="W21" i="7"/>
  <c r="P12" i="11" s="1"/>
  <c r="U21" i="7"/>
  <c r="P11" i="11" s="1"/>
  <c r="S21" i="7"/>
  <c r="P10" i="11" s="1"/>
  <c r="Q21" i="7"/>
  <c r="P9" i="11" s="1"/>
  <c r="O21" i="7"/>
  <c r="P8" i="11" s="1"/>
  <c r="M21" i="7"/>
  <c r="P7" i="11" s="1"/>
  <c r="K21" i="7"/>
  <c r="P6" i="11" s="1"/>
  <c r="I21" i="7"/>
  <c r="P5" i="11" s="1"/>
  <c r="P4" i="11"/>
  <c r="P3" i="11"/>
  <c r="BW20" i="7"/>
  <c r="BU20" i="7"/>
  <c r="BS20" i="7"/>
  <c r="BM20" i="7"/>
  <c r="BN20" i="7" s="1"/>
  <c r="BL20" i="7"/>
  <c r="BK20" i="7"/>
  <c r="BI20" i="7"/>
  <c r="O31" i="11" s="1"/>
  <c r="BG20" i="7"/>
  <c r="O30" i="11" s="1"/>
  <c r="BE20" i="7"/>
  <c r="O29" i="11" s="1"/>
  <c r="BC20" i="7"/>
  <c r="O28" i="11" s="1"/>
  <c r="BA20" i="7"/>
  <c r="O27" i="11" s="1"/>
  <c r="AY20" i="7"/>
  <c r="O26" i="11" s="1"/>
  <c r="AW20" i="7"/>
  <c r="O25" i="11" s="1"/>
  <c r="AU20" i="7"/>
  <c r="O24" i="11" s="1"/>
  <c r="AS20" i="7"/>
  <c r="O23" i="11" s="1"/>
  <c r="AQ20" i="7"/>
  <c r="O22" i="11" s="1"/>
  <c r="AO20" i="7"/>
  <c r="O21" i="11" s="1"/>
  <c r="AM20" i="7"/>
  <c r="O20" i="11" s="1"/>
  <c r="AK20" i="7"/>
  <c r="O19" i="11" s="1"/>
  <c r="AI20" i="7"/>
  <c r="O18" i="11" s="1"/>
  <c r="AG20" i="7"/>
  <c r="O17" i="11" s="1"/>
  <c r="AE20" i="7"/>
  <c r="O16" i="11" s="1"/>
  <c r="AC20" i="7"/>
  <c r="O15" i="11" s="1"/>
  <c r="AA20" i="7"/>
  <c r="O14" i="11" s="1"/>
  <c r="Y20" i="7"/>
  <c r="O13" i="11" s="1"/>
  <c r="W20" i="7"/>
  <c r="O12" i="11" s="1"/>
  <c r="U20" i="7"/>
  <c r="O11" i="11" s="1"/>
  <c r="S20" i="7"/>
  <c r="O10" i="11" s="1"/>
  <c r="Q20" i="7"/>
  <c r="O9" i="11" s="1"/>
  <c r="O20" i="7"/>
  <c r="O8" i="11" s="1"/>
  <c r="M20" i="7"/>
  <c r="O7" i="11" s="1"/>
  <c r="K20" i="7"/>
  <c r="O6" i="11" s="1"/>
  <c r="I20" i="7"/>
  <c r="O5" i="11" s="1"/>
  <c r="O4" i="11"/>
  <c r="O3" i="11"/>
  <c r="BW19" i="7"/>
  <c r="BU19" i="7"/>
  <c r="BS19" i="7"/>
  <c r="BM19" i="7"/>
  <c r="BN19" i="7" s="1"/>
  <c r="BL19" i="7"/>
  <c r="BK19" i="7"/>
  <c r="BI19" i="7"/>
  <c r="N31" i="11" s="1"/>
  <c r="BG19" i="7"/>
  <c r="N30" i="11" s="1"/>
  <c r="BE19" i="7"/>
  <c r="N29" i="11" s="1"/>
  <c r="BC19" i="7"/>
  <c r="N28" i="11" s="1"/>
  <c r="BA19" i="7"/>
  <c r="N27" i="11" s="1"/>
  <c r="AY19" i="7"/>
  <c r="N26" i="11" s="1"/>
  <c r="AW19" i="7"/>
  <c r="N25" i="11" s="1"/>
  <c r="AU19" i="7"/>
  <c r="N24" i="11" s="1"/>
  <c r="AS19" i="7"/>
  <c r="N23" i="11" s="1"/>
  <c r="AQ19" i="7"/>
  <c r="N22" i="11" s="1"/>
  <c r="AO19" i="7"/>
  <c r="N21" i="11" s="1"/>
  <c r="AM19" i="7"/>
  <c r="N20" i="11" s="1"/>
  <c r="AK19" i="7"/>
  <c r="N19" i="11" s="1"/>
  <c r="AI19" i="7"/>
  <c r="N18" i="11" s="1"/>
  <c r="AG19" i="7"/>
  <c r="N17" i="11" s="1"/>
  <c r="AE19" i="7"/>
  <c r="N16" i="11" s="1"/>
  <c r="AC19" i="7"/>
  <c r="N15" i="11" s="1"/>
  <c r="AA19" i="7"/>
  <c r="N14" i="11" s="1"/>
  <c r="Y19" i="7"/>
  <c r="N13" i="11" s="1"/>
  <c r="W19" i="7"/>
  <c r="N12" i="11" s="1"/>
  <c r="U19" i="7"/>
  <c r="N11" i="11" s="1"/>
  <c r="S19" i="7"/>
  <c r="N10" i="11" s="1"/>
  <c r="Q19" i="7"/>
  <c r="N9" i="11" s="1"/>
  <c r="O19" i="7"/>
  <c r="N8" i="11" s="1"/>
  <c r="M19" i="7"/>
  <c r="N7" i="11" s="1"/>
  <c r="K19" i="7"/>
  <c r="N6" i="11" s="1"/>
  <c r="I19" i="7"/>
  <c r="N5" i="11" s="1"/>
  <c r="N4" i="11"/>
  <c r="N3" i="11"/>
  <c r="BR18" i="7"/>
  <c r="BP18" i="7"/>
  <c r="BK18" i="7"/>
  <c r="BH18" i="7"/>
  <c r="Q31" i="10" s="1"/>
  <c r="BF18" i="7"/>
  <c r="Q30" i="10" s="1"/>
  <c r="BD18" i="7"/>
  <c r="Q29" i="10" s="1"/>
  <c r="BB18" i="7"/>
  <c r="Q28" i="10" s="1"/>
  <c r="AZ18" i="7"/>
  <c r="Q27" i="10" s="1"/>
  <c r="AX18" i="7"/>
  <c r="Q26" i="10" s="1"/>
  <c r="AV18" i="7"/>
  <c r="Q25" i="10" s="1"/>
  <c r="AT18" i="7"/>
  <c r="Q24" i="10" s="1"/>
  <c r="AR18" i="7"/>
  <c r="Q23" i="10" s="1"/>
  <c r="AP18" i="7"/>
  <c r="Q22" i="10" s="1"/>
  <c r="AN18" i="7"/>
  <c r="Q21" i="10" s="1"/>
  <c r="AL18" i="7"/>
  <c r="Q20" i="10" s="1"/>
  <c r="AJ18" i="7"/>
  <c r="Q19" i="10" s="1"/>
  <c r="AH18" i="7"/>
  <c r="Q18" i="10" s="1"/>
  <c r="AF18" i="7"/>
  <c r="Q17" i="10" s="1"/>
  <c r="AD18" i="7"/>
  <c r="Q16" i="10" s="1"/>
  <c r="AB18" i="7"/>
  <c r="Q15" i="10" s="1"/>
  <c r="Z18" i="7"/>
  <c r="Q14" i="10" s="1"/>
  <c r="X18" i="7"/>
  <c r="Q13" i="10" s="1"/>
  <c r="V18" i="7"/>
  <c r="Q12" i="10" s="1"/>
  <c r="T18" i="7"/>
  <c r="Q11" i="10" s="1"/>
  <c r="R18" i="7"/>
  <c r="Q10" i="10" s="1"/>
  <c r="P18" i="7"/>
  <c r="Q9" i="10" s="1"/>
  <c r="N18" i="7"/>
  <c r="Q8" i="10" s="1"/>
  <c r="L18" i="7"/>
  <c r="Q7" i="10" s="1"/>
  <c r="J18" i="7"/>
  <c r="Q6" i="10" s="1"/>
  <c r="H18" i="7"/>
  <c r="Q5" i="10" s="1"/>
  <c r="Q4" i="10"/>
  <c r="BW17" i="7"/>
  <c r="BU17" i="7"/>
  <c r="BS17" i="7"/>
  <c r="BM17" i="7"/>
  <c r="BN17" i="7" s="1"/>
  <c r="BL17" i="7"/>
  <c r="BK17" i="7"/>
  <c r="BI17" i="7"/>
  <c r="M31" i="11" s="1"/>
  <c r="BG17" i="7"/>
  <c r="M30" i="11" s="1"/>
  <c r="BE17" i="7"/>
  <c r="M29" i="11" s="1"/>
  <c r="BC17" i="7"/>
  <c r="M28" i="11" s="1"/>
  <c r="BA17" i="7"/>
  <c r="M27" i="11" s="1"/>
  <c r="AY17" i="7"/>
  <c r="M26" i="11" s="1"/>
  <c r="AW17" i="7"/>
  <c r="M25" i="11" s="1"/>
  <c r="AU17" i="7"/>
  <c r="M24" i="11" s="1"/>
  <c r="AS17" i="7"/>
  <c r="M23" i="11" s="1"/>
  <c r="AQ17" i="7"/>
  <c r="M22" i="11" s="1"/>
  <c r="AO17" i="7"/>
  <c r="M21" i="11" s="1"/>
  <c r="AM17" i="7"/>
  <c r="M20" i="11" s="1"/>
  <c r="AK17" i="7"/>
  <c r="M19" i="11" s="1"/>
  <c r="AI17" i="7"/>
  <c r="M18" i="11" s="1"/>
  <c r="AG17" i="7"/>
  <c r="M17" i="11" s="1"/>
  <c r="AE17" i="7"/>
  <c r="M16" i="11" s="1"/>
  <c r="AC17" i="7"/>
  <c r="M15" i="11" s="1"/>
  <c r="AA17" i="7"/>
  <c r="M14" i="11" s="1"/>
  <c r="Y17" i="7"/>
  <c r="M13" i="11" s="1"/>
  <c r="W17" i="7"/>
  <c r="M12" i="11" s="1"/>
  <c r="U17" i="7"/>
  <c r="M11" i="11" s="1"/>
  <c r="S17" i="7"/>
  <c r="M10" i="11" s="1"/>
  <c r="Q17" i="7"/>
  <c r="M9" i="11" s="1"/>
  <c r="O17" i="7"/>
  <c r="M8" i="11" s="1"/>
  <c r="M17" i="7"/>
  <c r="M7" i="11" s="1"/>
  <c r="K17" i="7"/>
  <c r="M6" i="11" s="1"/>
  <c r="I17" i="7"/>
  <c r="M5" i="11" s="1"/>
  <c r="M4" i="11"/>
  <c r="M3" i="11"/>
  <c r="BW16" i="7"/>
  <c r="BU16" i="7"/>
  <c r="BS16" i="7"/>
  <c r="BM16" i="7"/>
  <c r="BN16" i="7" s="1"/>
  <c r="BL16" i="7"/>
  <c r="BK16" i="7"/>
  <c r="BI16" i="7"/>
  <c r="L31" i="11" s="1"/>
  <c r="BG16" i="7"/>
  <c r="BE16" i="7"/>
  <c r="BC16" i="7"/>
  <c r="L28" i="11" s="1"/>
  <c r="BA16" i="7"/>
  <c r="L27" i="11" s="1"/>
  <c r="AY16" i="7"/>
  <c r="L26" i="11" s="1"/>
  <c r="AW16" i="7"/>
  <c r="L25" i="11" s="1"/>
  <c r="AU16" i="7"/>
  <c r="L24" i="11" s="1"/>
  <c r="AS16" i="7"/>
  <c r="L23" i="11" s="1"/>
  <c r="AQ16" i="7"/>
  <c r="L22" i="11" s="1"/>
  <c r="AO16" i="7"/>
  <c r="L21" i="11" s="1"/>
  <c r="AM16" i="7"/>
  <c r="L20" i="11" s="1"/>
  <c r="AK16" i="7"/>
  <c r="L19" i="11" s="1"/>
  <c r="AI16" i="7"/>
  <c r="L18" i="11" s="1"/>
  <c r="AG16" i="7"/>
  <c r="L17" i="11" s="1"/>
  <c r="AE16" i="7"/>
  <c r="L16" i="11" s="1"/>
  <c r="AC16" i="7"/>
  <c r="L15" i="11" s="1"/>
  <c r="AA16" i="7"/>
  <c r="Y16" i="7"/>
  <c r="W16" i="7"/>
  <c r="L12" i="11" s="1"/>
  <c r="U16" i="7"/>
  <c r="L11" i="11" s="1"/>
  <c r="S16" i="7"/>
  <c r="L10" i="11" s="1"/>
  <c r="Q16" i="7"/>
  <c r="L9" i="11" s="1"/>
  <c r="O16" i="7"/>
  <c r="L8" i="11" s="1"/>
  <c r="M16" i="7"/>
  <c r="L7" i="11" s="1"/>
  <c r="K16" i="7"/>
  <c r="L6" i="11" s="1"/>
  <c r="I16" i="7"/>
  <c r="L5" i="11" s="1"/>
  <c r="L4" i="11"/>
  <c r="L3" i="11"/>
  <c r="BW15" i="7"/>
  <c r="BU15" i="7"/>
  <c r="BS15" i="7"/>
  <c r="BM15" i="7"/>
  <c r="BN15" i="7" s="1"/>
  <c r="BL15" i="7"/>
  <c r="BK15" i="7"/>
  <c r="BI15" i="7"/>
  <c r="K31" i="11" s="1"/>
  <c r="BG15" i="7"/>
  <c r="K30" i="11" s="1"/>
  <c r="BE15" i="7"/>
  <c r="K29" i="11" s="1"/>
  <c r="BC15" i="7"/>
  <c r="K28" i="11" s="1"/>
  <c r="BA15" i="7"/>
  <c r="K27" i="11" s="1"/>
  <c r="AY15" i="7"/>
  <c r="K26" i="11" s="1"/>
  <c r="AW15" i="7"/>
  <c r="K25" i="11" s="1"/>
  <c r="AU15" i="7"/>
  <c r="K24" i="11" s="1"/>
  <c r="AS15" i="7"/>
  <c r="K23" i="11" s="1"/>
  <c r="AQ15" i="7"/>
  <c r="K22" i="11" s="1"/>
  <c r="AO15" i="7"/>
  <c r="K21" i="11" s="1"/>
  <c r="AM15" i="7"/>
  <c r="K20" i="11" s="1"/>
  <c r="AK15" i="7"/>
  <c r="K19" i="11" s="1"/>
  <c r="AI15" i="7"/>
  <c r="K18" i="11" s="1"/>
  <c r="AG15" i="7"/>
  <c r="K17" i="11" s="1"/>
  <c r="AE15" i="7"/>
  <c r="K16" i="11" s="1"/>
  <c r="AC15" i="7"/>
  <c r="K15" i="11" s="1"/>
  <c r="AA15" i="7"/>
  <c r="K14" i="11" s="1"/>
  <c r="Y15" i="7"/>
  <c r="K13" i="11" s="1"/>
  <c r="W15" i="7"/>
  <c r="K12" i="11" s="1"/>
  <c r="U15" i="7"/>
  <c r="K11" i="11" s="1"/>
  <c r="S15" i="7"/>
  <c r="K10" i="11" s="1"/>
  <c r="Q15" i="7"/>
  <c r="K9" i="11" s="1"/>
  <c r="O15" i="7"/>
  <c r="K8" i="11" s="1"/>
  <c r="M15" i="7"/>
  <c r="K7" i="11" s="1"/>
  <c r="K15" i="7"/>
  <c r="K6" i="11" s="1"/>
  <c r="I15" i="7"/>
  <c r="K5" i="11" s="1"/>
  <c r="K4" i="11"/>
  <c r="K3" i="11"/>
  <c r="BK14" i="7"/>
  <c r="BR13" i="7"/>
  <c r="BP13" i="7"/>
  <c r="BK13" i="7"/>
  <c r="BH13" i="7"/>
  <c r="M31" i="10" s="1"/>
  <c r="BF13" i="7"/>
  <c r="M30" i="10" s="1"/>
  <c r="BD13" i="7"/>
  <c r="M29" i="10" s="1"/>
  <c r="BB13" i="7"/>
  <c r="M28" i="10" s="1"/>
  <c r="AZ13" i="7"/>
  <c r="M27" i="10" s="1"/>
  <c r="AX13" i="7"/>
  <c r="M26" i="10" s="1"/>
  <c r="AV13" i="7"/>
  <c r="M25" i="10" s="1"/>
  <c r="AT13" i="7"/>
  <c r="M24" i="10" s="1"/>
  <c r="AR13" i="7"/>
  <c r="M23" i="10" s="1"/>
  <c r="AP13" i="7"/>
  <c r="M22" i="10" s="1"/>
  <c r="AN13" i="7"/>
  <c r="M21" i="10" s="1"/>
  <c r="AL13" i="7"/>
  <c r="M20" i="10" s="1"/>
  <c r="AJ13" i="7"/>
  <c r="M19" i="10" s="1"/>
  <c r="AH13" i="7"/>
  <c r="M18" i="10" s="1"/>
  <c r="AF13" i="7"/>
  <c r="M17" i="10" s="1"/>
  <c r="AD13" i="7"/>
  <c r="M16" i="10" s="1"/>
  <c r="AB13" i="7"/>
  <c r="M15" i="10" s="1"/>
  <c r="Z13" i="7"/>
  <c r="M14" i="10" s="1"/>
  <c r="X13" i="7"/>
  <c r="M13" i="10" s="1"/>
  <c r="V13" i="7"/>
  <c r="M12" i="10" s="1"/>
  <c r="T13" i="7"/>
  <c r="M11" i="10" s="1"/>
  <c r="R13" i="7"/>
  <c r="M10" i="10" s="1"/>
  <c r="P13" i="7"/>
  <c r="N13" i="7"/>
  <c r="M8" i="10" s="1"/>
  <c r="L13" i="7"/>
  <c r="J13" i="7"/>
  <c r="M6" i="10" s="1"/>
  <c r="H13" i="7"/>
  <c r="M5" i="10" s="1"/>
  <c r="M3" i="10"/>
  <c r="BR12" i="7"/>
  <c r="BP12" i="7"/>
  <c r="BK12" i="7"/>
  <c r="BH12" i="7"/>
  <c r="L31" i="10" s="1"/>
  <c r="BF12" i="7"/>
  <c r="L30" i="10" s="1"/>
  <c r="BD12" i="7"/>
  <c r="L29" i="10" s="1"/>
  <c r="BB12" i="7"/>
  <c r="L28" i="10" s="1"/>
  <c r="AZ12" i="7"/>
  <c r="L27" i="10" s="1"/>
  <c r="AX12" i="7"/>
  <c r="L26" i="10" s="1"/>
  <c r="AV12" i="7"/>
  <c r="L25" i="10" s="1"/>
  <c r="AT12" i="7"/>
  <c r="L24" i="10" s="1"/>
  <c r="AR12" i="7"/>
  <c r="L23" i="10" s="1"/>
  <c r="AP12" i="7"/>
  <c r="L22" i="10" s="1"/>
  <c r="AN12" i="7"/>
  <c r="L21" i="10" s="1"/>
  <c r="AL12" i="7"/>
  <c r="L20" i="10" s="1"/>
  <c r="AJ12" i="7"/>
  <c r="L19" i="10" s="1"/>
  <c r="AH12" i="7"/>
  <c r="L18" i="10" s="1"/>
  <c r="AF12" i="7"/>
  <c r="L17" i="10" s="1"/>
  <c r="AD12" i="7"/>
  <c r="L16" i="10" s="1"/>
  <c r="AB12" i="7"/>
  <c r="L15" i="10" s="1"/>
  <c r="Z12" i="7"/>
  <c r="L14" i="10" s="1"/>
  <c r="X12" i="7"/>
  <c r="L13" i="10" s="1"/>
  <c r="V12" i="7"/>
  <c r="L12" i="10" s="1"/>
  <c r="T12" i="7"/>
  <c r="L11" i="10" s="1"/>
  <c r="R12" i="7"/>
  <c r="L10" i="10" s="1"/>
  <c r="P12" i="7"/>
  <c r="L9" i="10" s="1"/>
  <c r="N12" i="7"/>
  <c r="L8" i="10" s="1"/>
  <c r="L12" i="7"/>
  <c r="L7" i="10" s="1"/>
  <c r="J12" i="7"/>
  <c r="L6" i="10" s="1"/>
  <c r="H12" i="7"/>
  <c r="L5" i="10" s="1"/>
  <c r="L4" i="10"/>
  <c r="L3" i="10"/>
  <c r="BW11" i="7"/>
  <c r="BU11" i="7"/>
  <c r="BS11" i="7"/>
  <c r="BM11" i="7"/>
  <c r="BN11" i="7" s="1"/>
  <c r="BL11" i="7"/>
  <c r="BK11" i="7"/>
  <c r="BI11" i="7"/>
  <c r="J31" i="11" s="1"/>
  <c r="BG11" i="7"/>
  <c r="J30" i="11" s="1"/>
  <c r="BE11" i="7"/>
  <c r="J29" i="11" s="1"/>
  <c r="BC11" i="7"/>
  <c r="J28" i="11" s="1"/>
  <c r="BA11" i="7"/>
  <c r="J27" i="11" s="1"/>
  <c r="AY11" i="7"/>
  <c r="J26" i="11" s="1"/>
  <c r="AW11" i="7"/>
  <c r="J25" i="11" s="1"/>
  <c r="AU11" i="7"/>
  <c r="J24" i="11" s="1"/>
  <c r="AS11" i="7"/>
  <c r="J23" i="11" s="1"/>
  <c r="AQ11" i="7"/>
  <c r="J22" i="11" s="1"/>
  <c r="AO11" i="7"/>
  <c r="J21" i="11" s="1"/>
  <c r="AM11" i="7"/>
  <c r="J20" i="11" s="1"/>
  <c r="AK11" i="7"/>
  <c r="J19" i="11" s="1"/>
  <c r="AI11" i="7"/>
  <c r="J18" i="11" s="1"/>
  <c r="AG11" i="7"/>
  <c r="J17" i="11" s="1"/>
  <c r="AE11" i="7"/>
  <c r="J16" i="11" s="1"/>
  <c r="AC11" i="7"/>
  <c r="J15" i="11" s="1"/>
  <c r="AA11" i="7"/>
  <c r="J14" i="11" s="1"/>
  <c r="Y11" i="7"/>
  <c r="J13" i="11" s="1"/>
  <c r="W11" i="7"/>
  <c r="J12" i="11" s="1"/>
  <c r="U11" i="7"/>
  <c r="J11" i="11" s="1"/>
  <c r="S11" i="7"/>
  <c r="J10" i="11" s="1"/>
  <c r="Q11" i="7"/>
  <c r="J9" i="11" s="1"/>
  <c r="O11" i="7"/>
  <c r="J8" i="11" s="1"/>
  <c r="M11" i="7"/>
  <c r="J7" i="11" s="1"/>
  <c r="K11" i="7"/>
  <c r="J6" i="11" s="1"/>
  <c r="I11" i="7"/>
  <c r="J5" i="11" s="1"/>
  <c r="J4" i="11"/>
  <c r="BW10" i="7"/>
  <c r="BU10" i="7"/>
  <c r="BS10" i="7"/>
  <c r="BM10" i="7"/>
  <c r="BN10" i="7" s="1"/>
  <c r="BL10" i="7"/>
  <c r="BK10" i="7"/>
  <c r="BI10" i="7"/>
  <c r="I31" i="11" s="1"/>
  <c r="BG10" i="7"/>
  <c r="I30" i="11" s="1"/>
  <c r="BE10" i="7"/>
  <c r="I29" i="11" s="1"/>
  <c r="BC10" i="7"/>
  <c r="I28" i="11" s="1"/>
  <c r="BA10" i="7"/>
  <c r="I27" i="11" s="1"/>
  <c r="AY10" i="7"/>
  <c r="I26" i="11" s="1"/>
  <c r="AW10" i="7"/>
  <c r="I25" i="11" s="1"/>
  <c r="AU10" i="7"/>
  <c r="I24" i="11" s="1"/>
  <c r="AS10" i="7"/>
  <c r="I23" i="11" s="1"/>
  <c r="AQ10" i="7"/>
  <c r="I22" i="11" s="1"/>
  <c r="AO10" i="7"/>
  <c r="I21" i="11" s="1"/>
  <c r="AM10" i="7"/>
  <c r="I20" i="11" s="1"/>
  <c r="AK10" i="7"/>
  <c r="I19" i="11" s="1"/>
  <c r="AI10" i="7"/>
  <c r="I18" i="11" s="1"/>
  <c r="AG10" i="7"/>
  <c r="I17" i="11" s="1"/>
  <c r="AE10" i="7"/>
  <c r="I16" i="11" s="1"/>
  <c r="AC10" i="7"/>
  <c r="I15" i="11" s="1"/>
  <c r="AA10" i="7"/>
  <c r="I14" i="11" s="1"/>
  <c r="Y10" i="7"/>
  <c r="I13" i="11" s="1"/>
  <c r="W10" i="7"/>
  <c r="I12" i="11" s="1"/>
  <c r="U10" i="7"/>
  <c r="I11" i="11" s="1"/>
  <c r="S10" i="7"/>
  <c r="I10" i="11" s="1"/>
  <c r="Q10" i="7"/>
  <c r="I9" i="11" s="1"/>
  <c r="O10" i="7"/>
  <c r="I8" i="11" s="1"/>
  <c r="M10" i="7"/>
  <c r="K10" i="7"/>
  <c r="I6" i="11" s="1"/>
  <c r="I10" i="7"/>
  <c r="I5" i="11" s="1"/>
  <c r="I4" i="11"/>
  <c r="I3" i="11"/>
  <c r="BW9" i="7"/>
  <c r="BU9" i="7"/>
  <c r="BS9" i="7"/>
  <c r="BM9" i="7"/>
  <c r="BN9" i="7" s="1"/>
  <c r="BL9" i="7"/>
  <c r="BK9" i="7"/>
  <c r="BI9" i="7"/>
  <c r="H31" i="11" s="1"/>
  <c r="BG9" i="7"/>
  <c r="H30" i="11" s="1"/>
  <c r="BE9" i="7"/>
  <c r="H29" i="11" s="1"/>
  <c r="BC9" i="7"/>
  <c r="H28" i="11" s="1"/>
  <c r="BA9" i="7"/>
  <c r="H27" i="11" s="1"/>
  <c r="AY9" i="7"/>
  <c r="H26" i="11" s="1"/>
  <c r="AW9" i="7"/>
  <c r="H25" i="11" s="1"/>
  <c r="AU9" i="7"/>
  <c r="H24" i="11" s="1"/>
  <c r="AS9" i="7"/>
  <c r="H23" i="11" s="1"/>
  <c r="AQ9" i="7"/>
  <c r="H22" i="11" s="1"/>
  <c r="AO9" i="7"/>
  <c r="H21" i="11" s="1"/>
  <c r="AM9" i="7"/>
  <c r="H20" i="11" s="1"/>
  <c r="AK9" i="7"/>
  <c r="H19" i="11" s="1"/>
  <c r="AI9" i="7"/>
  <c r="H18" i="11" s="1"/>
  <c r="AG9" i="7"/>
  <c r="H17" i="11" s="1"/>
  <c r="AE9" i="7"/>
  <c r="H16" i="11" s="1"/>
  <c r="AC9" i="7"/>
  <c r="H15" i="11" s="1"/>
  <c r="AA9" i="7"/>
  <c r="H14" i="11" s="1"/>
  <c r="Y9" i="7"/>
  <c r="H13" i="11" s="1"/>
  <c r="W9" i="7"/>
  <c r="H12" i="11" s="1"/>
  <c r="U9" i="7"/>
  <c r="H11" i="11" s="1"/>
  <c r="S9" i="7"/>
  <c r="H10" i="11" s="1"/>
  <c r="Q9" i="7"/>
  <c r="H9" i="11" s="1"/>
  <c r="O9" i="7"/>
  <c r="H8" i="11" s="1"/>
  <c r="M9" i="7"/>
  <c r="H7" i="11" s="1"/>
  <c r="K9" i="7"/>
  <c r="H6" i="11" s="1"/>
  <c r="I9" i="7"/>
  <c r="H5" i="11" s="1"/>
  <c r="H4" i="11"/>
  <c r="BW8" i="7"/>
  <c r="BU8" i="7"/>
  <c r="BS8" i="7"/>
  <c r="BM8" i="7"/>
  <c r="BN8" i="7" s="1"/>
  <c r="BL8" i="7"/>
  <c r="BK8" i="7"/>
  <c r="BI8" i="7"/>
  <c r="G31" i="11" s="1"/>
  <c r="BG8" i="7"/>
  <c r="G30" i="11" s="1"/>
  <c r="BE8" i="7"/>
  <c r="G29" i="11" s="1"/>
  <c r="BC8" i="7"/>
  <c r="G28" i="11" s="1"/>
  <c r="BA8" i="7"/>
  <c r="G27" i="11" s="1"/>
  <c r="AY8" i="7"/>
  <c r="G26" i="11" s="1"/>
  <c r="AW8" i="7"/>
  <c r="G25" i="11" s="1"/>
  <c r="AU8" i="7"/>
  <c r="G24" i="11" s="1"/>
  <c r="AS8" i="7"/>
  <c r="G23" i="11" s="1"/>
  <c r="AQ8" i="7"/>
  <c r="G22" i="11" s="1"/>
  <c r="AO8" i="7"/>
  <c r="G21" i="11" s="1"/>
  <c r="AM8" i="7"/>
  <c r="G20" i="11" s="1"/>
  <c r="AK8" i="7"/>
  <c r="G19" i="11" s="1"/>
  <c r="AI8" i="7"/>
  <c r="G18" i="11" s="1"/>
  <c r="AG8" i="7"/>
  <c r="G17" i="11" s="1"/>
  <c r="AE8" i="7"/>
  <c r="G16" i="11" s="1"/>
  <c r="AC8" i="7"/>
  <c r="G15" i="11" s="1"/>
  <c r="AA8" i="7"/>
  <c r="G14" i="11" s="1"/>
  <c r="Y8" i="7"/>
  <c r="G13" i="11" s="1"/>
  <c r="W8" i="7"/>
  <c r="G12" i="11" s="1"/>
  <c r="U8" i="7"/>
  <c r="G11" i="11" s="1"/>
  <c r="S8" i="7"/>
  <c r="G10" i="11" s="1"/>
  <c r="Q8" i="7"/>
  <c r="G9" i="11" s="1"/>
  <c r="O8" i="7"/>
  <c r="G8" i="11" s="1"/>
  <c r="M8" i="7"/>
  <c r="K8" i="7"/>
  <c r="G6" i="11" s="1"/>
  <c r="I8" i="7"/>
  <c r="G5" i="11" s="1"/>
  <c r="G4" i="11"/>
  <c r="G3" i="11"/>
  <c r="BW7" i="7"/>
  <c r="BU7" i="7"/>
  <c r="BS7" i="7"/>
  <c r="BR7" i="7"/>
  <c r="BP7" i="7"/>
  <c r="BM7" i="7"/>
  <c r="BN7" i="7" s="1"/>
  <c r="BL7" i="7"/>
  <c r="BK7" i="7"/>
  <c r="BK6" i="7"/>
  <c r="BW5" i="7"/>
  <c r="BU5" i="7"/>
  <c r="BS5" i="7"/>
  <c r="BM5" i="7"/>
  <c r="BN5" i="7" s="1"/>
  <c r="BL5" i="7"/>
  <c r="BK5" i="7"/>
  <c r="BI5" i="7"/>
  <c r="F31" i="11" s="1"/>
  <c r="BG5" i="7"/>
  <c r="F30" i="11" s="1"/>
  <c r="BE5" i="7"/>
  <c r="F29" i="11" s="1"/>
  <c r="BC5" i="7"/>
  <c r="F28" i="11" s="1"/>
  <c r="BA5" i="7"/>
  <c r="F27" i="11" s="1"/>
  <c r="AY5" i="7"/>
  <c r="F26" i="11" s="1"/>
  <c r="AW5" i="7"/>
  <c r="F25" i="11" s="1"/>
  <c r="AU5" i="7"/>
  <c r="F24" i="11" s="1"/>
  <c r="AS5" i="7"/>
  <c r="F23" i="11" s="1"/>
  <c r="AQ5" i="7"/>
  <c r="F22" i="11" s="1"/>
  <c r="AO5" i="7"/>
  <c r="F21" i="11" s="1"/>
  <c r="AM5" i="7"/>
  <c r="F20" i="11" s="1"/>
  <c r="AK5" i="7"/>
  <c r="F19" i="11" s="1"/>
  <c r="AI5" i="7"/>
  <c r="F18" i="11" s="1"/>
  <c r="AG5" i="7"/>
  <c r="F17" i="11" s="1"/>
  <c r="AE5" i="7"/>
  <c r="F16" i="11" s="1"/>
  <c r="AC5" i="7"/>
  <c r="F15" i="11" s="1"/>
  <c r="AA5" i="7"/>
  <c r="F14" i="11" s="1"/>
  <c r="Y5" i="7"/>
  <c r="F13" i="11" s="1"/>
  <c r="W5" i="7"/>
  <c r="F12" i="11" s="1"/>
  <c r="U5" i="7"/>
  <c r="F11" i="11" s="1"/>
  <c r="S5" i="7"/>
  <c r="F10" i="11" s="1"/>
  <c r="Q5" i="7"/>
  <c r="F9" i="11" s="1"/>
  <c r="O5" i="7"/>
  <c r="F8" i="11" s="1"/>
  <c r="M5" i="7"/>
  <c r="F7" i="11" s="1"/>
  <c r="K5" i="7"/>
  <c r="F6" i="11" s="1"/>
  <c r="I5" i="7"/>
  <c r="F5" i="11" s="1"/>
  <c r="F4" i="11"/>
  <c r="F3" i="11"/>
  <c r="BW4" i="7"/>
  <c r="BU4" i="7"/>
  <c r="BS4" i="7"/>
  <c r="BM4" i="7"/>
  <c r="BN4" i="7" s="1"/>
  <c r="BL4" i="7"/>
  <c r="BK4" i="7"/>
  <c r="BI4" i="7"/>
  <c r="E31" i="11" s="1"/>
  <c r="BG4" i="7"/>
  <c r="E30" i="11" s="1"/>
  <c r="BE4" i="7"/>
  <c r="E29" i="11" s="1"/>
  <c r="BC4" i="7"/>
  <c r="E28" i="11" s="1"/>
  <c r="BA4" i="7"/>
  <c r="E27" i="11" s="1"/>
  <c r="AY4" i="7"/>
  <c r="E26" i="11" s="1"/>
  <c r="AW4" i="7"/>
  <c r="E25" i="11" s="1"/>
  <c r="AU4" i="7"/>
  <c r="E24" i="11" s="1"/>
  <c r="AS4" i="7"/>
  <c r="E23" i="11" s="1"/>
  <c r="AQ4" i="7"/>
  <c r="E22" i="11" s="1"/>
  <c r="AO4" i="7"/>
  <c r="E21" i="11" s="1"/>
  <c r="AM4" i="7"/>
  <c r="E20" i="11" s="1"/>
  <c r="AK4" i="7"/>
  <c r="E19" i="11" s="1"/>
  <c r="AI4" i="7"/>
  <c r="E18" i="11" s="1"/>
  <c r="AG4" i="7"/>
  <c r="E17" i="11" s="1"/>
  <c r="AE4" i="7"/>
  <c r="E16" i="11" s="1"/>
  <c r="AC4" i="7"/>
  <c r="E15" i="11" s="1"/>
  <c r="AA4" i="7"/>
  <c r="E14" i="11" s="1"/>
  <c r="Y4" i="7"/>
  <c r="E13" i="11" s="1"/>
  <c r="W4" i="7"/>
  <c r="E12" i="11" s="1"/>
  <c r="U4" i="7"/>
  <c r="E11" i="11" s="1"/>
  <c r="S4" i="7"/>
  <c r="E10" i="11" s="1"/>
  <c r="Q4" i="7"/>
  <c r="E9" i="11" s="1"/>
  <c r="O4" i="7"/>
  <c r="E8" i="11" s="1"/>
  <c r="M4" i="7"/>
  <c r="E7" i="11" s="1"/>
  <c r="K4" i="7"/>
  <c r="E6" i="11" s="1"/>
  <c r="I4" i="7"/>
  <c r="E5" i="11" s="1"/>
  <c r="E4" i="11"/>
  <c r="E3" i="11"/>
  <c r="BW3" i="7"/>
  <c r="BU3" i="7"/>
  <c r="BS3" i="7"/>
  <c r="BM3" i="7"/>
  <c r="BN3" i="7" s="1"/>
  <c r="BL3" i="7"/>
  <c r="BK3" i="7"/>
  <c r="BI3" i="7"/>
  <c r="D31" i="11" s="1"/>
  <c r="BG3" i="7"/>
  <c r="D30" i="11" s="1"/>
  <c r="BE3" i="7"/>
  <c r="D29" i="11" s="1"/>
  <c r="BC3" i="7"/>
  <c r="D28" i="11" s="1"/>
  <c r="BA3" i="7"/>
  <c r="D27" i="11" s="1"/>
  <c r="AY3" i="7"/>
  <c r="D26" i="11" s="1"/>
  <c r="AW3" i="7"/>
  <c r="D25" i="11" s="1"/>
  <c r="AU3" i="7"/>
  <c r="D24" i="11" s="1"/>
  <c r="AS3" i="7"/>
  <c r="D23" i="11" s="1"/>
  <c r="AQ3" i="7"/>
  <c r="D22" i="11" s="1"/>
  <c r="AO3" i="7"/>
  <c r="D21" i="11" s="1"/>
  <c r="AM3" i="7"/>
  <c r="D20" i="11" s="1"/>
  <c r="AK3" i="7"/>
  <c r="D19" i="11" s="1"/>
  <c r="AI3" i="7"/>
  <c r="D18" i="11" s="1"/>
  <c r="AG3" i="7"/>
  <c r="D17" i="11" s="1"/>
  <c r="AE3" i="7"/>
  <c r="D16" i="11" s="1"/>
  <c r="AC3" i="7"/>
  <c r="D15" i="11" s="1"/>
  <c r="AA3" i="7"/>
  <c r="D14" i="11" s="1"/>
  <c r="Y3" i="7"/>
  <c r="D13" i="11" s="1"/>
  <c r="W3" i="7"/>
  <c r="D12" i="11" s="1"/>
  <c r="U3" i="7"/>
  <c r="D11" i="11" s="1"/>
  <c r="S3" i="7"/>
  <c r="D10" i="11" s="1"/>
  <c r="Q3" i="7"/>
  <c r="D9" i="11" s="1"/>
  <c r="O3" i="7"/>
  <c r="D8" i="11" s="1"/>
  <c r="M3" i="7"/>
  <c r="D7" i="11" s="1"/>
  <c r="K3" i="7"/>
  <c r="D6" i="11" s="1"/>
  <c r="I3" i="7"/>
  <c r="D5" i="11" s="1"/>
  <c r="D4" i="11"/>
  <c r="D3" i="11"/>
  <c r="AR2" i="5"/>
  <c r="AR3" i="5"/>
  <c r="AR4" i="5"/>
  <c r="AR5" i="5"/>
  <c r="AR6" i="5"/>
  <c r="AR7" i="5"/>
  <c r="AR8" i="5"/>
  <c r="AR9" i="5"/>
  <c r="AR10" i="5"/>
  <c r="AR11" i="5"/>
  <c r="AR12" i="5"/>
  <c r="AR13" i="5"/>
  <c r="AR14" i="5"/>
  <c r="AR15" i="5"/>
  <c r="AR16" i="5"/>
  <c r="AR17" i="5"/>
  <c r="AR18" i="5"/>
  <c r="AR19" i="5"/>
  <c r="AR20" i="5"/>
  <c r="AR21" i="5"/>
  <c r="AR22" i="5"/>
  <c r="AR23" i="5"/>
  <c r="AR24" i="5"/>
  <c r="AR25" i="5"/>
  <c r="AR26" i="5"/>
  <c r="AR27" i="5"/>
  <c r="AR28" i="5"/>
  <c r="AR29" i="5"/>
  <c r="AR30" i="5"/>
  <c r="AR31" i="5"/>
  <c r="AQ2" i="5"/>
  <c r="AQ3" i="5"/>
  <c r="AQ4" i="5"/>
  <c r="AQ5" i="5"/>
  <c r="AQ6" i="5"/>
  <c r="AQ7" i="5"/>
  <c r="AQ8" i="5"/>
  <c r="AQ9" i="5"/>
  <c r="AQ10" i="5"/>
  <c r="AQ11" i="5"/>
  <c r="AQ12" i="5"/>
  <c r="AQ13" i="5"/>
  <c r="AQ14" i="5"/>
  <c r="AQ15" i="5"/>
  <c r="AQ16" i="5"/>
  <c r="AQ17" i="5"/>
  <c r="AQ18" i="5"/>
  <c r="AQ19" i="5"/>
  <c r="AQ20" i="5"/>
  <c r="AQ21" i="5"/>
  <c r="AQ22" i="5"/>
  <c r="AQ23" i="5"/>
  <c r="AQ24" i="5"/>
  <c r="AQ25" i="5"/>
  <c r="AQ26" i="5"/>
  <c r="AQ27" i="5"/>
  <c r="AQ28" i="5"/>
  <c r="AQ29" i="5"/>
  <c r="AQ30" i="5"/>
  <c r="AQ31" i="5"/>
  <c r="AP2" i="5"/>
  <c r="AP3" i="5"/>
  <c r="AP4" i="5"/>
  <c r="AP5" i="5"/>
  <c r="AP6" i="5"/>
  <c r="AP7" i="5"/>
  <c r="AP8" i="5"/>
  <c r="AP9" i="5"/>
  <c r="AP10" i="5"/>
  <c r="AP11" i="5"/>
  <c r="AP12" i="5"/>
  <c r="AP13" i="5"/>
  <c r="AP14" i="5"/>
  <c r="AP15" i="5"/>
  <c r="AP16" i="5"/>
  <c r="AP17" i="5"/>
  <c r="AP18" i="5"/>
  <c r="AP19" i="5"/>
  <c r="AP20" i="5"/>
  <c r="AP21" i="5"/>
  <c r="AP22" i="5"/>
  <c r="AP23" i="5"/>
  <c r="AP24" i="5"/>
  <c r="AP25" i="5"/>
  <c r="AP26" i="5"/>
  <c r="AP27" i="5"/>
  <c r="AP28" i="5"/>
  <c r="AP29" i="5"/>
  <c r="AP30" i="5"/>
  <c r="AP31" i="5"/>
  <c r="AN2" i="5"/>
  <c r="AN3" i="5"/>
  <c r="AN4" i="5"/>
  <c r="AN5" i="5"/>
  <c r="AN6" i="5"/>
  <c r="AN7" i="5"/>
  <c r="AN8" i="5"/>
  <c r="AN9" i="5"/>
  <c r="AN10" i="5"/>
  <c r="AN11" i="5"/>
  <c r="AN12" i="5"/>
  <c r="AN13" i="5"/>
  <c r="AN14" i="5"/>
  <c r="AN15" i="5"/>
  <c r="AN16" i="5"/>
  <c r="AN17" i="5"/>
  <c r="AN18" i="5"/>
  <c r="AN19" i="5"/>
  <c r="AN20" i="5"/>
  <c r="AN21" i="5"/>
  <c r="AN22" i="5"/>
  <c r="AN23" i="5"/>
  <c r="AN24" i="5"/>
  <c r="AN25" i="5"/>
  <c r="AN26" i="5"/>
  <c r="AN27" i="5"/>
  <c r="AN28" i="5"/>
  <c r="AN29" i="5"/>
  <c r="AN30" i="5"/>
  <c r="AN31" i="5"/>
  <c r="AM2" i="5"/>
  <c r="AM3" i="5"/>
  <c r="AM4" i="5"/>
  <c r="AM5" i="5"/>
  <c r="AM6" i="5"/>
  <c r="AM7" i="5"/>
  <c r="AM8" i="5"/>
  <c r="AM9" i="5"/>
  <c r="AM10" i="5"/>
  <c r="AM11" i="5"/>
  <c r="AM12" i="5"/>
  <c r="AM13" i="5"/>
  <c r="AM14" i="5"/>
  <c r="AM15" i="5"/>
  <c r="AM16" i="5"/>
  <c r="AM17" i="5"/>
  <c r="AM18" i="5"/>
  <c r="AM19" i="5"/>
  <c r="AM20" i="5"/>
  <c r="AM21" i="5"/>
  <c r="AM22" i="5"/>
  <c r="AM23" i="5"/>
  <c r="AM24" i="5"/>
  <c r="AM25" i="5"/>
  <c r="AM26" i="5"/>
  <c r="AM27" i="5"/>
  <c r="AM28" i="5"/>
  <c r="AM29" i="5"/>
  <c r="AM30" i="5"/>
  <c r="AM31" i="5"/>
  <c r="AL2" i="5"/>
  <c r="AL3" i="5"/>
  <c r="AL4" i="5"/>
  <c r="AL5" i="5"/>
  <c r="AL6" i="5"/>
  <c r="AL7" i="5"/>
  <c r="AL8" i="5"/>
  <c r="AL9" i="5"/>
  <c r="AL10" i="5"/>
  <c r="AL11" i="5"/>
  <c r="AL12" i="5"/>
  <c r="AL13" i="5"/>
  <c r="AL14" i="5"/>
  <c r="AL15" i="5"/>
  <c r="AL16" i="5"/>
  <c r="AL17" i="5"/>
  <c r="AL18" i="5"/>
  <c r="AL19" i="5"/>
  <c r="AL20" i="5"/>
  <c r="AL21" i="5"/>
  <c r="AL22" i="5"/>
  <c r="AL23" i="5"/>
  <c r="AL24" i="5"/>
  <c r="AL25" i="5"/>
  <c r="AL26" i="5"/>
  <c r="AL27" i="5"/>
  <c r="AL28" i="5"/>
  <c r="AL29" i="5"/>
  <c r="AL30" i="5"/>
  <c r="AL31" i="5"/>
  <c r="AJ2" i="5"/>
  <c r="AJ3" i="5"/>
  <c r="AJ4" i="5"/>
  <c r="AJ5" i="5"/>
  <c r="AJ6" i="5"/>
  <c r="AJ7" i="5"/>
  <c r="AJ8" i="5"/>
  <c r="AJ9" i="5"/>
  <c r="AJ10" i="5"/>
  <c r="AJ11" i="5"/>
  <c r="AJ12" i="5"/>
  <c r="AJ13" i="5"/>
  <c r="AJ14" i="5"/>
  <c r="AJ15" i="5"/>
  <c r="AJ16" i="5"/>
  <c r="AJ17" i="5"/>
  <c r="AJ18" i="5"/>
  <c r="AJ19" i="5"/>
  <c r="AJ20" i="5"/>
  <c r="AJ21" i="5"/>
  <c r="AJ22" i="5"/>
  <c r="AJ23" i="5"/>
  <c r="AJ24" i="5"/>
  <c r="AJ25" i="5"/>
  <c r="AJ26" i="5"/>
  <c r="AJ27" i="5"/>
  <c r="AJ28" i="5"/>
  <c r="AJ29" i="5"/>
  <c r="AJ30" i="5"/>
  <c r="AJ31" i="5"/>
  <c r="AI2" i="5"/>
  <c r="AI3" i="5"/>
  <c r="AI4" i="5"/>
  <c r="AI5" i="5"/>
  <c r="AI6" i="5"/>
  <c r="AI7" i="5"/>
  <c r="AI8" i="5"/>
  <c r="AI9" i="5"/>
  <c r="AI10" i="5"/>
  <c r="AI11" i="5"/>
  <c r="AI12" i="5"/>
  <c r="AI13" i="5"/>
  <c r="AI14" i="5"/>
  <c r="AI15" i="5"/>
  <c r="AI16" i="5"/>
  <c r="AI17" i="5"/>
  <c r="AI18" i="5"/>
  <c r="AI19" i="5"/>
  <c r="AI20" i="5"/>
  <c r="AI21" i="5"/>
  <c r="AI22" i="5"/>
  <c r="AI23" i="5"/>
  <c r="AI24" i="5"/>
  <c r="AI25" i="5"/>
  <c r="AI26" i="5"/>
  <c r="AI27" i="5"/>
  <c r="AI28" i="5"/>
  <c r="AI29" i="5"/>
  <c r="AI30" i="5"/>
  <c r="AI31" i="5"/>
  <c r="AH2" i="5"/>
  <c r="AH3" i="5"/>
  <c r="AH4" i="5"/>
  <c r="AH5" i="5"/>
  <c r="AH6" i="5"/>
  <c r="AH7" i="5"/>
  <c r="AH8" i="5"/>
  <c r="AH9" i="5"/>
  <c r="AH10" i="5"/>
  <c r="AH11" i="5"/>
  <c r="AH12" i="5"/>
  <c r="AH13" i="5"/>
  <c r="AH14" i="5"/>
  <c r="AH15" i="5"/>
  <c r="AH16" i="5"/>
  <c r="AH17" i="5"/>
  <c r="AH18" i="5"/>
  <c r="AH19" i="5"/>
  <c r="AH20" i="5"/>
  <c r="AH21" i="5"/>
  <c r="AH22" i="5"/>
  <c r="AH23" i="5"/>
  <c r="AH24" i="5"/>
  <c r="AH25" i="5"/>
  <c r="AH26" i="5"/>
  <c r="AH27" i="5"/>
  <c r="AH28" i="5"/>
  <c r="AH29" i="5"/>
  <c r="AH30" i="5"/>
  <c r="AH31" i="5"/>
  <c r="AF2" i="5"/>
  <c r="AF3" i="5"/>
  <c r="AF4" i="5"/>
  <c r="AF5" i="5"/>
  <c r="AF6" i="5"/>
  <c r="AF7" i="5"/>
  <c r="AF8" i="5"/>
  <c r="AF9" i="5"/>
  <c r="AF10" i="5"/>
  <c r="AF11" i="5"/>
  <c r="AF12" i="5"/>
  <c r="AF13" i="5"/>
  <c r="AF14" i="5"/>
  <c r="AF15" i="5"/>
  <c r="AF16" i="5"/>
  <c r="AF17" i="5"/>
  <c r="AF18" i="5"/>
  <c r="AF19" i="5"/>
  <c r="AF20" i="5"/>
  <c r="AF21" i="5"/>
  <c r="AF22" i="5"/>
  <c r="AF23" i="5"/>
  <c r="AF24" i="5"/>
  <c r="AF25" i="5"/>
  <c r="AF26" i="5"/>
  <c r="AF27" i="5"/>
  <c r="AF28" i="5"/>
  <c r="AF29" i="5"/>
  <c r="AF30" i="5"/>
  <c r="AF31" i="5"/>
  <c r="AE2" i="5"/>
  <c r="AE3" i="5"/>
  <c r="AE4" i="5"/>
  <c r="AE5" i="5"/>
  <c r="AE6" i="5"/>
  <c r="AE7" i="5"/>
  <c r="AE8" i="5"/>
  <c r="AE9" i="5"/>
  <c r="AE10" i="5"/>
  <c r="AE11" i="5"/>
  <c r="AE12" i="5"/>
  <c r="AE13" i="5"/>
  <c r="AE14" i="5"/>
  <c r="AE15" i="5"/>
  <c r="AE16" i="5"/>
  <c r="AE17" i="5"/>
  <c r="AE18" i="5"/>
  <c r="AE19" i="5"/>
  <c r="AE20" i="5"/>
  <c r="AE21" i="5"/>
  <c r="AE22" i="5"/>
  <c r="AE23" i="5"/>
  <c r="AE24" i="5"/>
  <c r="AE25" i="5"/>
  <c r="AE26" i="5"/>
  <c r="AE27" i="5"/>
  <c r="AE28" i="5"/>
  <c r="AE29" i="5"/>
  <c r="AE30" i="5"/>
  <c r="AE31" i="5"/>
  <c r="AD2" i="5"/>
  <c r="AD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B2" i="5"/>
  <c r="AB3" i="5"/>
  <c r="AB4"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A2" i="5"/>
  <c r="AA3" i="5"/>
  <c r="AA4" i="5"/>
  <c r="AA5" i="5"/>
  <c r="AA6" i="5"/>
  <c r="AA7" i="5"/>
  <c r="AA8" i="5"/>
  <c r="AA9" i="5"/>
  <c r="AA10" i="5"/>
  <c r="AA11" i="5"/>
  <c r="AA12" i="5"/>
  <c r="AA13" i="5"/>
  <c r="AA14" i="5"/>
  <c r="AA15" i="5"/>
  <c r="AA16" i="5"/>
  <c r="AA17" i="5"/>
  <c r="AA18" i="5"/>
  <c r="AA19" i="5"/>
  <c r="AA20" i="5"/>
  <c r="AA21" i="5"/>
  <c r="AA22" i="5"/>
  <c r="AA23" i="5"/>
  <c r="AA24" i="5"/>
  <c r="AA25" i="5"/>
  <c r="AA26" i="5"/>
  <c r="AA27" i="5"/>
  <c r="AA28" i="5"/>
  <c r="AA29" i="5"/>
  <c r="AA30" i="5"/>
  <c r="AA31" i="5"/>
  <c r="Z2" i="5"/>
  <c r="Z3" i="5"/>
  <c r="Z4" i="5"/>
  <c r="Z5" i="5"/>
  <c r="Z6" i="5"/>
  <c r="Z7" i="5"/>
  <c r="Z8" i="5"/>
  <c r="Z9" i="5"/>
  <c r="Z10" i="5"/>
  <c r="Z11" i="5"/>
  <c r="Z12" i="5"/>
  <c r="Z13" i="5"/>
  <c r="Z14" i="5"/>
  <c r="Z15" i="5"/>
  <c r="Z16" i="5"/>
  <c r="Z17" i="5"/>
  <c r="Z18" i="5"/>
  <c r="Z19" i="5"/>
  <c r="Z20" i="5"/>
  <c r="Z21" i="5"/>
  <c r="Z22" i="5"/>
  <c r="Z23" i="5"/>
  <c r="Z24" i="5"/>
  <c r="Z25" i="5"/>
  <c r="Z26" i="5"/>
  <c r="Z27" i="5"/>
  <c r="Z28" i="5"/>
  <c r="Z29" i="5"/>
  <c r="Z30" i="5"/>
  <c r="Z31" i="5"/>
  <c r="X2" i="5"/>
  <c r="X3" i="5"/>
  <c r="X4" i="5"/>
  <c r="X5" i="5"/>
  <c r="X6" i="5"/>
  <c r="X7" i="5"/>
  <c r="X8" i="5"/>
  <c r="X9" i="5"/>
  <c r="X10" i="5"/>
  <c r="X11" i="5"/>
  <c r="X12" i="5"/>
  <c r="X13" i="5"/>
  <c r="X14" i="5"/>
  <c r="X15" i="5"/>
  <c r="X16" i="5"/>
  <c r="X17" i="5"/>
  <c r="X18" i="5"/>
  <c r="X19" i="5"/>
  <c r="X20" i="5"/>
  <c r="X21" i="5"/>
  <c r="X22" i="5"/>
  <c r="X23" i="5"/>
  <c r="X24" i="5"/>
  <c r="X25" i="5"/>
  <c r="X26" i="5"/>
  <c r="X27" i="5"/>
  <c r="X28" i="5"/>
  <c r="X29" i="5"/>
  <c r="X30" i="5"/>
  <c r="X31" i="5"/>
  <c r="W2" i="5"/>
  <c r="W3" i="5"/>
  <c r="W4" i="5"/>
  <c r="W5" i="5"/>
  <c r="W6" i="5"/>
  <c r="W7" i="5"/>
  <c r="W8" i="5"/>
  <c r="W9" i="5"/>
  <c r="W10" i="5"/>
  <c r="W11" i="5"/>
  <c r="W12" i="5"/>
  <c r="W13" i="5"/>
  <c r="W14" i="5"/>
  <c r="W15" i="5"/>
  <c r="W16" i="5"/>
  <c r="W17" i="5"/>
  <c r="W18" i="5"/>
  <c r="W19" i="5"/>
  <c r="W20" i="5"/>
  <c r="W21" i="5"/>
  <c r="W22" i="5"/>
  <c r="W23" i="5"/>
  <c r="W24" i="5"/>
  <c r="W25" i="5"/>
  <c r="W26" i="5"/>
  <c r="W27" i="5"/>
  <c r="W28" i="5"/>
  <c r="W29" i="5"/>
  <c r="W30" i="5"/>
  <c r="W31" i="5"/>
  <c r="V2" i="5"/>
  <c r="V3" i="5"/>
  <c r="V4" i="5"/>
  <c r="V5" i="5"/>
  <c r="V6" i="5"/>
  <c r="V7" i="5"/>
  <c r="V8" i="5"/>
  <c r="V9" i="5"/>
  <c r="V10" i="5"/>
  <c r="V11" i="5"/>
  <c r="V12" i="5"/>
  <c r="V13" i="5"/>
  <c r="V14" i="5"/>
  <c r="V15" i="5"/>
  <c r="V16" i="5"/>
  <c r="V17" i="5"/>
  <c r="V18" i="5"/>
  <c r="V19" i="5"/>
  <c r="V20" i="5"/>
  <c r="V21" i="5"/>
  <c r="V22" i="5"/>
  <c r="V23" i="5"/>
  <c r="V24" i="5"/>
  <c r="V25" i="5"/>
  <c r="V26" i="5"/>
  <c r="V27" i="5"/>
  <c r="V28" i="5"/>
  <c r="V29" i="5"/>
  <c r="V30" i="5"/>
  <c r="V31" i="5"/>
  <c r="T2" i="5"/>
  <c r="T3" i="5"/>
  <c r="T4" i="5"/>
  <c r="T5" i="5"/>
  <c r="T6" i="5"/>
  <c r="T7" i="5"/>
  <c r="T8" i="5"/>
  <c r="T9" i="5"/>
  <c r="T10" i="5"/>
  <c r="T11" i="5"/>
  <c r="T12" i="5"/>
  <c r="T13" i="5"/>
  <c r="T14" i="5"/>
  <c r="T15" i="5"/>
  <c r="T16" i="5"/>
  <c r="T17" i="5"/>
  <c r="T18" i="5"/>
  <c r="T19" i="5"/>
  <c r="T20" i="5"/>
  <c r="T21" i="5"/>
  <c r="T22" i="5"/>
  <c r="T23" i="5"/>
  <c r="T24" i="5"/>
  <c r="T25" i="5"/>
  <c r="T26" i="5"/>
  <c r="T27" i="5"/>
  <c r="T28" i="5"/>
  <c r="T29" i="5"/>
  <c r="T30" i="5"/>
  <c r="T31" i="5"/>
  <c r="S2" i="5"/>
  <c r="S3" i="5"/>
  <c r="S4" i="5"/>
  <c r="S5" i="5"/>
  <c r="S6" i="5"/>
  <c r="S7" i="5"/>
  <c r="S8" i="5"/>
  <c r="S9" i="5"/>
  <c r="S10" i="5"/>
  <c r="S11" i="5"/>
  <c r="S12" i="5"/>
  <c r="S13" i="5"/>
  <c r="S14" i="5"/>
  <c r="S15" i="5"/>
  <c r="S16" i="5"/>
  <c r="S17" i="5"/>
  <c r="S18" i="5"/>
  <c r="S19" i="5"/>
  <c r="S20" i="5"/>
  <c r="S21" i="5"/>
  <c r="S22" i="5"/>
  <c r="S23" i="5"/>
  <c r="S24" i="5"/>
  <c r="S25" i="5"/>
  <c r="S26" i="5"/>
  <c r="S27" i="5"/>
  <c r="S28" i="5"/>
  <c r="S29" i="5"/>
  <c r="S30" i="5"/>
  <c r="S31" i="5"/>
  <c r="R2" i="5"/>
  <c r="R3" i="5"/>
  <c r="R4" i="5"/>
  <c r="R5" i="5"/>
  <c r="R6" i="5"/>
  <c r="R7" i="5"/>
  <c r="R8" i="5"/>
  <c r="R9" i="5"/>
  <c r="R10" i="5"/>
  <c r="R11" i="5"/>
  <c r="R12" i="5"/>
  <c r="R13" i="5"/>
  <c r="R14" i="5"/>
  <c r="R15" i="5"/>
  <c r="R16" i="5"/>
  <c r="R17" i="5"/>
  <c r="R18" i="5"/>
  <c r="R19" i="5"/>
  <c r="R20" i="5"/>
  <c r="R21" i="5"/>
  <c r="R22" i="5"/>
  <c r="R23" i="5"/>
  <c r="R24" i="5"/>
  <c r="R25" i="5"/>
  <c r="R26" i="5"/>
  <c r="R27" i="5"/>
  <c r="R28" i="5"/>
  <c r="R29" i="5"/>
  <c r="R30" i="5"/>
  <c r="R31" i="5"/>
  <c r="P2" i="5"/>
  <c r="P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O2" i="5"/>
  <c r="O3" i="5"/>
  <c r="O4" i="5"/>
  <c r="O5" i="5"/>
  <c r="O6" i="5"/>
  <c r="O7" i="5"/>
  <c r="O8" i="5"/>
  <c r="O9" i="5"/>
  <c r="O10" i="5"/>
  <c r="O11" i="5"/>
  <c r="O12" i="5"/>
  <c r="O13" i="5"/>
  <c r="O14" i="5"/>
  <c r="O15" i="5"/>
  <c r="O16" i="5"/>
  <c r="O17" i="5"/>
  <c r="O18" i="5"/>
  <c r="O19" i="5"/>
  <c r="O20" i="5"/>
  <c r="O21" i="5"/>
  <c r="O22" i="5"/>
  <c r="O23" i="5"/>
  <c r="O24" i="5"/>
  <c r="O25" i="5"/>
  <c r="O26" i="5"/>
  <c r="O27" i="5"/>
  <c r="O28" i="5"/>
  <c r="O29" i="5"/>
  <c r="O30" i="5"/>
  <c r="O31" i="5"/>
  <c r="N2" i="5"/>
  <c r="N3" i="5"/>
  <c r="N4" i="5"/>
  <c r="N5" i="5"/>
  <c r="N6" i="5"/>
  <c r="N7" i="5"/>
  <c r="N8" i="5"/>
  <c r="N9" i="5"/>
  <c r="N10" i="5"/>
  <c r="N11" i="5"/>
  <c r="N12" i="5"/>
  <c r="N13" i="5"/>
  <c r="N14" i="5"/>
  <c r="N15" i="5"/>
  <c r="N16" i="5"/>
  <c r="N17" i="5"/>
  <c r="N18" i="5"/>
  <c r="N19" i="5"/>
  <c r="N20" i="5"/>
  <c r="N21" i="5"/>
  <c r="N22" i="5"/>
  <c r="N23" i="5"/>
  <c r="N24" i="5"/>
  <c r="N25" i="5"/>
  <c r="N26" i="5"/>
  <c r="N27" i="5"/>
  <c r="N28" i="5"/>
  <c r="N29" i="5"/>
  <c r="N30" i="5"/>
  <c r="N31" i="5"/>
  <c r="K2" i="5"/>
  <c r="K3" i="5"/>
  <c r="K4" i="5"/>
  <c r="K5" i="5"/>
  <c r="K6" i="5"/>
  <c r="K7" i="5"/>
  <c r="K8" i="5"/>
  <c r="K9" i="5"/>
  <c r="K10" i="5"/>
  <c r="K11" i="5"/>
  <c r="K12" i="5"/>
  <c r="K13" i="5"/>
  <c r="K14" i="5"/>
  <c r="K15" i="5"/>
  <c r="K16" i="5"/>
  <c r="K17" i="5"/>
  <c r="K18" i="5"/>
  <c r="K19" i="5"/>
  <c r="K20" i="5"/>
  <c r="K21" i="5"/>
  <c r="K22" i="5"/>
  <c r="K23" i="5"/>
  <c r="K24" i="5"/>
  <c r="K25" i="5"/>
  <c r="K26" i="5"/>
  <c r="K27" i="5"/>
  <c r="K28" i="5"/>
  <c r="K29" i="5"/>
  <c r="K30" i="5"/>
  <c r="K31" i="5"/>
  <c r="J2" i="5"/>
  <c r="J3" i="5"/>
  <c r="J4" i="5"/>
  <c r="J5" i="5"/>
  <c r="J6" i="5"/>
  <c r="J7" i="5"/>
  <c r="J8" i="5"/>
  <c r="J9" i="5"/>
  <c r="J10" i="5"/>
  <c r="J11" i="5"/>
  <c r="J12" i="5"/>
  <c r="J13" i="5"/>
  <c r="J14" i="5"/>
  <c r="J15" i="5"/>
  <c r="J16" i="5"/>
  <c r="J17" i="5"/>
  <c r="J18" i="5"/>
  <c r="J19" i="5"/>
  <c r="J20" i="5"/>
  <c r="J21" i="5"/>
  <c r="J22" i="5"/>
  <c r="J23" i="5"/>
  <c r="J24" i="5"/>
  <c r="J25" i="5"/>
  <c r="J26" i="5"/>
  <c r="J27" i="5"/>
  <c r="J28" i="5"/>
  <c r="J29" i="5"/>
  <c r="J30" i="5"/>
  <c r="J31" i="5"/>
  <c r="I2" i="5"/>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H2"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G2" i="5"/>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F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E2" i="5"/>
  <c r="E3"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D31" i="5"/>
  <c r="D30" i="5"/>
  <c r="D29" i="5"/>
  <c r="D28" i="5"/>
  <c r="D27" i="5"/>
  <c r="D26" i="5"/>
  <c r="D25" i="5"/>
  <c r="D24" i="5"/>
  <c r="D23" i="5"/>
  <c r="D22" i="5"/>
  <c r="D21" i="5"/>
  <c r="D20" i="5"/>
  <c r="D19" i="5"/>
  <c r="D17" i="5"/>
  <c r="D18" i="5"/>
  <c r="C17" i="5"/>
  <c r="BL52" i="2"/>
  <c r="BS52" i="2"/>
  <c r="BL53" i="2"/>
  <c r="BS53" i="2"/>
  <c r="BL54" i="2"/>
  <c r="BS54" i="2"/>
  <c r="C31" i="5"/>
  <c r="C30" i="5"/>
  <c r="C29" i="5"/>
  <c r="C28" i="5"/>
  <c r="C27" i="5"/>
  <c r="C26" i="5"/>
  <c r="C25" i="5"/>
  <c r="C24" i="5"/>
  <c r="C23" i="5"/>
  <c r="C22" i="5"/>
  <c r="C21" i="5"/>
  <c r="C20" i="5"/>
  <c r="C19" i="5"/>
  <c r="C18" i="5"/>
  <c r="A17" i="5"/>
  <c r="B17" i="5"/>
  <c r="A18" i="5"/>
  <c r="B18" i="5"/>
  <c r="A19" i="5"/>
  <c r="B19" i="5"/>
  <c r="A20" i="5"/>
  <c r="B20" i="5"/>
  <c r="A21" i="5"/>
  <c r="B21" i="5"/>
  <c r="A22" i="5"/>
  <c r="B22" i="5"/>
  <c r="A23" i="5"/>
  <c r="B23" i="5"/>
  <c r="A24" i="5"/>
  <c r="B24" i="5"/>
  <c r="A25" i="5"/>
  <c r="B25" i="5"/>
  <c r="A26" i="5"/>
  <c r="B26" i="5"/>
  <c r="A27" i="5"/>
  <c r="B27" i="5"/>
  <c r="A28" i="5"/>
  <c r="B28" i="5"/>
  <c r="A29" i="5"/>
  <c r="B29" i="5"/>
  <c r="A30" i="5"/>
  <c r="B30" i="5"/>
  <c r="A31" i="5"/>
  <c r="B31" i="5"/>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BK45" i="2"/>
  <c r="BL4" i="2"/>
  <c r="BM4" i="2"/>
  <c r="BN4" i="2" s="1"/>
  <c r="BS4" i="2"/>
  <c r="BU4" i="2"/>
  <c r="BW4" i="2"/>
  <c r="BL5" i="2"/>
  <c r="BM5" i="2"/>
  <c r="BN5" i="2" s="1"/>
  <c r="BS5" i="2"/>
  <c r="BU5" i="2"/>
  <c r="BW5" i="2"/>
  <c r="BL7" i="2"/>
  <c r="BM7" i="2"/>
  <c r="BN7" i="2" s="1"/>
  <c r="BP7" i="2"/>
  <c r="BR7" i="2"/>
  <c r="BS7" i="2"/>
  <c r="BU7" i="2"/>
  <c r="BW7" i="2"/>
  <c r="BL8" i="2"/>
  <c r="BM8" i="2"/>
  <c r="BN8" i="2" s="1"/>
  <c r="BS8" i="2"/>
  <c r="BU8" i="2"/>
  <c r="BW8" i="2"/>
  <c r="BL9" i="2"/>
  <c r="BM9" i="2"/>
  <c r="BN9" i="2" s="1"/>
  <c r="BS9" i="2"/>
  <c r="BU9" i="2"/>
  <c r="BW9" i="2"/>
  <c r="BL10" i="2"/>
  <c r="BM10" i="2"/>
  <c r="BN10" i="2" s="1"/>
  <c r="BS10" i="2"/>
  <c r="BU10" i="2"/>
  <c r="BW10" i="2"/>
  <c r="BL11" i="2"/>
  <c r="BM11" i="2"/>
  <c r="BN11" i="2" s="1"/>
  <c r="BS11" i="2"/>
  <c r="BU11" i="2"/>
  <c r="BW11" i="2"/>
  <c r="BP12" i="2"/>
  <c r="BR12" i="2"/>
  <c r="BP13" i="2"/>
  <c r="BR13" i="2"/>
  <c r="BL15" i="2"/>
  <c r="BM15" i="2"/>
  <c r="BN15" i="2" s="1"/>
  <c r="BS15" i="2"/>
  <c r="BU15" i="2"/>
  <c r="BW15" i="2"/>
  <c r="BL16" i="2"/>
  <c r="BM16" i="2"/>
  <c r="BN16" i="2" s="1"/>
  <c r="BS16" i="2"/>
  <c r="BU16" i="2"/>
  <c r="BW16" i="2"/>
  <c r="BL17" i="2"/>
  <c r="BM17" i="2"/>
  <c r="BN17" i="2" s="1"/>
  <c r="BS17" i="2"/>
  <c r="BU17" i="2"/>
  <c r="BW17" i="2"/>
  <c r="BP18" i="2"/>
  <c r="BR18" i="2"/>
  <c r="BL19" i="2"/>
  <c r="BM19" i="2"/>
  <c r="BN19" i="2" s="1"/>
  <c r="BS19" i="2"/>
  <c r="BU19" i="2"/>
  <c r="BW19" i="2"/>
  <c r="BL20" i="2"/>
  <c r="BM20" i="2"/>
  <c r="BN20" i="2" s="1"/>
  <c r="BS20" i="2"/>
  <c r="BU20" i="2"/>
  <c r="BW20" i="2"/>
  <c r="BL21" i="2"/>
  <c r="BM21" i="2"/>
  <c r="BN21" i="2" s="1"/>
  <c r="BS21" i="2"/>
  <c r="BU21" i="2"/>
  <c r="BW21" i="2"/>
  <c r="BP22" i="2"/>
  <c r="BR22" i="2"/>
  <c r="BL24" i="2"/>
  <c r="BM24" i="2"/>
  <c r="BN24" i="2" s="1"/>
  <c r="BS24" i="2"/>
  <c r="BU24" i="2"/>
  <c r="BW24" i="2"/>
  <c r="BL25" i="2"/>
  <c r="BM25" i="2"/>
  <c r="BN25" i="2" s="1"/>
  <c r="BS25" i="2"/>
  <c r="BU25" i="2"/>
  <c r="BW25" i="2"/>
  <c r="BL26" i="2"/>
  <c r="BM26" i="2"/>
  <c r="BN26" i="2" s="1"/>
  <c r="BS26" i="2"/>
  <c r="BU26" i="2"/>
  <c r="BW26" i="2"/>
  <c r="BP27" i="2"/>
  <c r="BR27" i="2"/>
  <c r="BL28" i="2"/>
  <c r="BM28" i="2"/>
  <c r="BN28" i="2" s="1"/>
  <c r="BS28" i="2"/>
  <c r="BU28" i="2"/>
  <c r="BW28" i="2"/>
  <c r="BL29" i="2"/>
  <c r="BM29" i="2"/>
  <c r="BN29" i="2" s="1"/>
  <c r="BS29" i="2"/>
  <c r="BU29" i="2"/>
  <c r="BW29" i="2"/>
  <c r="BL30" i="2"/>
  <c r="BM30" i="2"/>
  <c r="BN30" i="2" s="1"/>
  <c r="BS30" i="2"/>
  <c r="BU30" i="2"/>
  <c r="BW30" i="2"/>
  <c r="BP31" i="2"/>
  <c r="BR31" i="2"/>
  <c r="BL33" i="2"/>
  <c r="BM33" i="2"/>
  <c r="BN33" i="2" s="1"/>
  <c r="BS33" i="2"/>
  <c r="BU33" i="2"/>
  <c r="BW33" i="2"/>
  <c r="BL34" i="2"/>
  <c r="BM34" i="2"/>
  <c r="BN34" i="2" s="1"/>
  <c r="BS34" i="2"/>
  <c r="BU34" i="2"/>
  <c r="BW34" i="2"/>
  <c r="BL35" i="2"/>
  <c r="BM35" i="2"/>
  <c r="BN35" i="2" s="1"/>
  <c r="BS35" i="2"/>
  <c r="BU35" i="2"/>
  <c r="BW35" i="2"/>
  <c r="BP36" i="2"/>
  <c r="BR36" i="2"/>
  <c r="BL37" i="2"/>
  <c r="BM37" i="2"/>
  <c r="BN37" i="2" s="1"/>
  <c r="BS37" i="2"/>
  <c r="BU37" i="2"/>
  <c r="BW37" i="2"/>
  <c r="BL38" i="2"/>
  <c r="BM38" i="2"/>
  <c r="BN38" i="2" s="1"/>
  <c r="BS38" i="2"/>
  <c r="BU38" i="2"/>
  <c r="BW38" i="2"/>
  <c r="BL39" i="2"/>
  <c r="BM39" i="2"/>
  <c r="BN39" i="2" s="1"/>
  <c r="BS39" i="2"/>
  <c r="BU39" i="2"/>
  <c r="BW39" i="2"/>
  <c r="BP40" i="2"/>
  <c r="BR40" i="2"/>
  <c r="BL42" i="2"/>
  <c r="BM42" i="2"/>
  <c r="BN42" i="2" s="1"/>
  <c r="BS42" i="2"/>
  <c r="BU42" i="2"/>
  <c r="BW42" i="2"/>
  <c r="BL43" i="2"/>
  <c r="BM43" i="2"/>
  <c r="BN43" i="2" s="1"/>
  <c r="BS43" i="2"/>
  <c r="BU43" i="2"/>
  <c r="BW43" i="2"/>
  <c r="BL44" i="2"/>
  <c r="BM44" i="2"/>
  <c r="BN44" i="2" s="1"/>
  <c r="BS44" i="2"/>
  <c r="BU44" i="2"/>
  <c r="BW44" i="2"/>
  <c r="BP45" i="2"/>
  <c r="BR45" i="2"/>
  <c r="BL46" i="2"/>
  <c r="BM46" i="2"/>
  <c r="BN46" i="2" s="1"/>
  <c r="BS46" i="2"/>
  <c r="BU46" i="2"/>
  <c r="BW46" i="2"/>
  <c r="BL47" i="2"/>
  <c r="BM47" i="2"/>
  <c r="BN47" i="2" s="1"/>
  <c r="BS47" i="2"/>
  <c r="BU47" i="2"/>
  <c r="BW47" i="2"/>
  <c r="BL48" i="2"/>
  <c r="BM48" i="2"/>
  <c r="BN48" i="2" s="1"/>
  <c r="BS48" i="2"/>
  <c r="BU48" i="2"/>
  <c r="BW48" i="2"/>
  <c r="BP49" i="2"/>
  <c r="BR49" i="2"/>
  <c r="BW3" i="2"/>
  <c r="BU3" i="2"/>
  <c r="BS3" i="2"/>
  <c r="BN3" i="2"/>
  <c r="BL3" i="2"/>
  <c r="BV5" i="7" l="1"/>
  <c r="F2" i="11"/>
  <c r="BO13" i="7"/>
  <c r="M2" i="10"/>
  <c r="BU49" i="7"/>
  <c r="BO49" i="7"/>
  <c r="AS2" i="10"/>
  <c r="BW49" i="7"/>
  <c r="BR46" i="7"/>
  <c r="BT42" i="7"/>
  <c r="AC2" i="11"/>
  <c r="BX37" i="7"/>
  <c r="Z2" i="11"/>
  <c r="BL27" i="7"/>
  <c r="BR30" i="7"/>
  <c r="V7" i="11"/>
  <c r="BU31" i="7"/>
  <c r="AC3" i="10"/>
  <c r="BX8" i="7"/>
  <c r="G2" i="11"/>
  <c r="BV24" i="7"/>
  <c r="Q2" i="11"/>
  <c r="BX24" i="7"/>
  <c r="BP24" i="7"/>
  <c r="BQ24" i="7" s="1"/>
  <c r="BS27" i="7"/>
  <c r="Y4" i="10"/>
  <c r="BU18" i="7"/>
  <c r="BO18" i="7"/>
  <c r="Q2" i="10"/>
  <c r="BO27" i="7"/>
  <c r="BO36" i="7"/>
  <c r="AG2" i="10"/>
  <c r="BM40" i="7"/>
  <c r="BN40" i="7" s="1"/>
  <c r="BO40" i="7"/>
  <c r="BO45" i="7"/>
  <c r="BR48" i="7"/>
  <c r="AH7" i="11"/>
  <c r="BL49" i="7"/>
  <c r="BO12" i="7"/>
  <c r="BR19" i="7"/>
  <c r="N2" i="11"/>
  <c r="BM31" i="7"/>
  <c r="BN31" i="7" s="1"/>
  <c r="BO31" i="7"/>
  <c r="BU36" i="7"/>
  <c r="BX46" i="7"/>
  <c r="AF2" i="11"/>
  <c r="L2" i="10"/>
  <c r="AC2" i="10"/>
  <c r="BT9" i="7"/>
  <c r="H2" i="11"/>
  <c r="BX28" i="7"/>
  <c r="T2" i="11"/>
  <c r="BT33" i="7"/>
  <c r="W2" i="11"/>
  <c r="BV37" i="7"/>
  <c r="Z3" i="11"/>
  <c r="BV42" i="7"/>
  <c r="AC3" i="11"/>
  <c r="BR8" i="7"/>
  <c r="G7" i="11"/>
  <c r="BV9" i="7"/>
  <c r="H3" i="11"/>
  <c r="BV15" i="7"/>
  <c r="K2" i="11"/>
  <c r="BV20" i="7"/>
  <c r="O2" i="11"/>
  <c r="BR28" i="7"/>
  <c r="T4" i="11"/>
  <c r="BS45" i="7"/>
  <c r="AO7" i="10"/>
  <c r="BS12" i="7"/>
  <c r="BR25" i="7"/>
  <c r="R2" i="11"/>
  <c r="BR47" i="7"/>
  <c r="AG2" i="11"/>
  <c r="BS13" i="7"/>
  <c r="M7" i="10"/>
  <c r="BT29" i="7"/>
  <c r="U2" i="11"/>
  <c r="BX34" i="7"/>
  <c r="X2" i="11"/>
  <c r="BT38" i="7"/>
  <c r="AA2" i="11"/>
  <c r="BX43" i="7"/>
  <c r="AD2" i="11"/>
  <c r="BT47" i="7"/>
  <c r="AG3" i="11"/>
  <c r="AS3" i="10"/>
  <c r="BX10" i="7"/>
  <c r="I2" i="11"/>
  <c r="BR16" i="7"/>
  <c r="BV29" i="7"/>
  <c r="U3" i="11"/>
  <c r="BV34" i="7"/>
  <c r="X3" i="11"/>
  <c r="AK2" i="10"/>
  <c r="BR21" i="7"/>
  <c r="P2" i="11"/>
  <c r="BV3" i="7"/>
  <c r="D2" i="11"/>
  <c r="BV26" i="7"/>
  <c r="S2" i="11"/>
  <c r="BT28" i="7"/>
  <c r="T9" i="11"/>
  <c r="BP29" i="7"/>
  <c r="BQ29" i="7" s="1"/>
  <c r="U5" i="11"/>
  <c r="BR44" i="7"/>
  <c r="AE2" i="11"/>
  <c r="BX48" i="7"/>
  <c r="AH2" i="11"/>
  <c r="BT11" i="7"/>
  <c r="J2" i="11"/>
  <c r="BV17" i="7"/>
  <c r="M2" i="11"/>
  <c r="BX29" i="7"/>
  <c r="BT30" i="7"/>
  <c r="V17" i="11"/>
  <c r="BT35" i="7"/>
  <c r="Y2" i="11"/>
  <c r="BV39" i="7"/>
  <c r="BR43" i="7"/>
  <c r="AD7" i="11"/>
  <c r="BT44" i="7"/>
  <c r="AE3" i="11"/>
  <c r="AO2" i="10"/>
  <c r="BR10" i="7"/>
  <c r="I7" i="11"/>
  <c r="BV11" i="7"/>
  <c r="J3" i="11"/>
  <c r="BO22" i="7"/>
  <c r="BT25" i="7"/>
  <c r="R9" i="11"/>
  <c r="BP26" i="7"/>
  <c r="BQ26" i="7" s="1"/>
  <c r="S5" i="11"/>
  <c r="BX30" i="7"/>
  <c r="V2" i="11"/>
  <c r="Y2" i="10"/>
  <c r="BR4" i="7"/>
  <c r="E2" i="11"/>
  <c r="L2" i="11"/>
  <c r="BP3" i="7"/>
  <c r="BQ3" i="7" s="1"/>
  <c r="BX3" i="7"/>
  <c r="BT4" i="7"/>
  <c r="BP5" i="7"/>
  <c r="BQ5" i="7" s="1"/>
  <c r="BX5" i="7"/>
  <c r="BP15" i="7"/>
  <c r="BQ15" i="7" s="1"/>
  <c r="BX15" i="7"/>
  <c r="BT16" i="7"/>
  <c r="BP17" i="7"/>
  <c r="BQ17" i="7" s="1"/>
  <c r="BX17" i="7"/>
  <c r="BL18" i="7"/>
  <c r="BW18" i="7"/>
  <c r="BT19" i="7"/>
  <c r="BP20" i="7"/>
  <c r="BQ20" i="7" s="1"/>
  <c r="BX20" i="7"/>
  <c r="BT21" i="7"/>
  <c r="BU27" i="7"/>
  <c r="BV33" i="7"/>
  <c r="BR34" i="7"/>
  <c r="BV35" i="7"/>
  <c r="BS36" i="7"/>
  <c r="BR37" i="7"/>
  <c r="BV38" i="7"/>
  <c r="BR39" i="7"/>
  <c r="BM49" i="7"/>
  <c r="BN49" i="7" s="1"/>
  <c r="BR3" i="7"/>
  <c r="BV4" i="7"/>
  <c r="BR5" i="7"/>
  <c r="BU12" i="7"/>
  <c r="BU13" i="7"/>
  <c r="BR15" i="7"/>
  <c r="BV16" i="7"/>
  <c r="BR17" i="7"/>
  <c r="BV19" i="7"/>
  <c r="BR20" i="7"/>
  <c r="BV21" i="7"/>
  <c r="BS22" i="7"/>
  <c r="BM27" i="7"/>
  <c r="BN27" i="7" s="1"/>
  <c r="BP33" i="7"/>
  <c r="BQ33" i="7" s="1"/>
  <c r="BX33" i="7"/>
  <c r="BT34" i="7"/>
  <c r="BP35" i="7"/>
  <c r="BQ35" i="7" s="1"/>
  <c r="BX35" i="7"/>
  <c r="BL36" i="7"/>
  <c r="BW36" i="7"/>
  <c r="BT37" i="7"/>
  <c r="BP38" i="7"/>
  <c r="BQ38" i="7" s="1"/>
  <c r="BX38" i="7"/>
  <c r="BT39" i="7"/>
  <c r="BU45" i="7"/>
  <c r="BT8" i="7"/>
  <c r="BP9" i="7"/>
  <c r="BQ9" i="7" s="1"/>
  <c r="BX9" i="7"/>
  <c r="BT10" i="7"/>
  <c r="BP11" i="7"/>
  <c r="BQ11" i="7" s="1"/>
  <c r="BX11" i="7"/>
  <c r="BL12" i="7"/>
  <c r="BW12" i="7"/>
  <c r="BL13" i="7"/>
  <c r="BW13" i="7"/>
  <c r="BU22" i="7"/>
  <c r="BR24" i="7"/>
  <c r="BV25" i="7"/>
  <c r="BR26" i="7"/>
  <c r="BV28" i="7"/>
  <c r="BR29" i="7"/>
  <c r="BV30" i="7"/>
  <c r="BS31" i="7"/>
  <c r="BM36" i="7"/>
  <c r="BN36" i="7" s="1"/>
  <c r="BP42" i="7"/>
  <c r="BQ42" i="7" s="1"/>
  <c r="BX42" i="7"/>
  <c r="BT43" i="7"/>
  <c r="BP44" i="7"/>
  <c r="BQ44" i="7" s="1"/>
  <c r="BX44" i="7"/>
  <c r="BL45" i="7"/>
  <c r="BW45" i="7"/>
  <c r="BT46" i="7"/>
  <c r="BP47" i="7"/>
  <c r="BQ47" i="7" s="1"/>
  <c r="BX47" i="7"/>
  <c r="BT48" i="7"/>
  <c r="BM18" i="7"/>
  <c r="BN18" i="7" s="1"/>
  <c r="BV44" i="7"/>
  <c r="BT3" i="7"/>
  <c r="BP4" i="7"/>
  <c r="BQ4" i="7" s="1"/>
  <c r="BX4" i="7"/>
  <c r="BT5" i="7"/>
  <c r="BM12" i="7"/>
  <c r="BN12" i="7" s="1"/>
  <c r="BM13" i="7"/>
  <c r="BN13" i="7" s="1"/>
  <c r="BT15" i="7"/>
  <c r="BP16" i="7"/>
  <c r="BQ16" i="7" s="1"/>
  <c r="BX16" i="7"/>
  <c r="BT17" i="7"/>
  <c r="BP19" i="7"/>
  <c r="BQ19" i="7" s="1"/>
  <c r="BX19" i="7"/>
  <c r="BT20" i="7"/>
  <c r="BP21" i="7"/>
  <c r="BQ21" i="7" s="1"/>
  <c r="BX21" i="7"/>
  <c r="BL22" i="7"/>
  <c r="BW22" i="7"/>
  <c r="BR33" i="7"/>
  <c r="BR35" i="7"/>
  <c r="BR38" i="7"/>
  <c r="BS40" i="7"/>
  <c r="BM45" i="7"/>
  <c r="BN45" i="7" s="1"/>
  <c r="BV47" i="7"/>
  <c r="BV8" i="7"/>
  <c r="BR9" i="7"/>
  <c r="BV10" i="7"/>
  <c r="BR11" i="7"/>
  <c r="BM22" i="7"/>
  <c r="BN22" i="7" s="1"/>
  <c r="BT24" i="7"/>
  <c r="BP25" i="7"/>
  <c r="BQ25" i="7" s="1"/>
  <c r="BX25" i="7"/>
  <c r="BT26" i="7"/>
  <c r="BP28" i="7"/>
  <c r="BQ28" i="7" s="1"/>
  <c r="BP30" i="7"/>
  <c r="BQ30" i="7" s="1"/>
  <c r="BL31" i="7"/>
  <c r="BW31" i="7"/>
  <c r="BU40" i="7"/>
  <c r="BR42" i="7"/>
  <c r="BV43" i="7"/>
  <c r="BV46" i="7"/>
  <c r="BV48" i="7"/>
  <c r="BS49" i="7"/>
  <c r="BS18" i="7"/>
  <c r="BP34" i="7"/>
  <c r="BQ34" i="7" s="1"/>
  <c r="BP37" i="7"/>
  <c r="BQ37" i="7" s="1"/>
  <c r="BP39" i="7"/>
  <c r="BQ39" i="7" s="1"/>
  <c r="BL40" i="7"/>
  <c r="BW40" i="7"/>
  <c r="BP8" i="7"/>
  <c r="BQ8" i="7" s="1"/>
  <c r="BP10" i="7"/>
  <c r="BQ10" i="7" s="1"/>
  <c r="BP43" i="7"/>
  <c r="BQ43" i="7" s="1"/>
  <c r="BP46" i="7"/>
  <c r="BQ46" i="7" s="1"/>
  <c r="BP48" i="7"/>
  <c r="BQ48" i="7" s="1"/>
  <c r="BL51" i="2"/>
  <c r="BS51" i="2"/>
  <c r="BH49" i="2"/>
  <c r="AS31" i="5" s="1"/>
  <c r="BF49" i="2"/>
  <c r="AS30" i="5" s="1"/>
  <c r="BD49" i="2"/>
  <c r="AS29" i="5" s="1"/>
  <c r="BB49" i="2"/>
  <c r="AS28" i="5" s="1"/>
  <c r="AZ49" i="2"/>
  <c r="AS27" i="5" s="1"/>
  <c r="AX49" i="2"/>
  <c r="AS26" i="5" s="1"/>
  <c r="AV49" i="2"/>
  <c r="AS25" i="5" s="1"/>
  <c r="AT49" i="2"/>
  <c r="AS24" i="5" s="1"/>
  <c r="AS23" i="5"/>
  <c r="AS22" i="5"/>
  <c r="AS21" i="5"/>
  <c r="AS20" i="5"/>
  <c r="AS19" i="5"/>
  <c r="AS18" i="5"/>
  <c r="AS17" i="5"/>
  <c r="BI48" i="2"/>
  <c r="AH31" i="6" s="1"/>
  <c r="BG48" i="2"/>
  <c r="AH30" i="6" s="1"/>
  <c r="BE48" i="2"/>
  <c r="AH29" i="6" s="1"/>
  <c r="BC48" i="2"/>
  <c r="AH28" i="6" s="1"/>
  <c r="BA48" i="2"/>
  <c r="AH27" i="6" s="1"/>
  <c r="AY48" i="2"/>
  <c r="AH26" i="6" s="1"/>
  <c r="AW48" i="2"/>
  <c r="AH25" i="6" s="1"/>
  <c r="AU48" i="2"/>
  <c r="AH24" i="6" s="1"/>
  <c r="AH23" i="6"/>
  <c r="AH22" i="6"/>
  <c r="AH21" i="6"/>
  <c r="AH20" i="6"/>
  <c r="AH19" i="6"/>
  <c r="AH18" i="6"/>
  <c r="AH17" i="6"/>
  <c r="BI47" i="2"/>
  <c r="AG31" i="6" s="1"/>
  <c r="BG47" i="2"/>
  <c r="AG30" i="6" s="1"/>
  <c r="BE47" i="2"/>
  <c r="AG29" i="6" s="1"/>
  <c r="BC47" i="2"/>
  <c r="AG28" i="6" s="1"/>
  <c r="BA47" i="2"/>
  <c r="AG27" i="6" s="1"/>
  <c r="AY47" i="2"/>
  <c r="AG26" i="6" s="1"/>
  <c r="AW47" i="2"/>
  <c r="AG25" i="6" s="1"/>
  <c r="AU47" i="2"/>
  <c r="AG24" i="6" s="1"/>
  <c r="AG23" i="6"/>
  <c r="AG22" i="6"/>
  <c r="AG21" i="6"/>
  <c r="AG20" i="6"/>
  <c r="AG19" i="6"/>
  <c r="AG18" i="6"/>
  <c r="AG17" i="6"/>
  <c r="BI46" i="2"/>
  <c r="AF31" i="6" s="1"/>
  <c r="BG46" i="2"/>
  <c r="AF30" i="6" s="1"/>
  <c r="BE46" i="2"/>
  <c r="AF29" i="6" s="1"/>
  <c r="BC46" i="2"/>
  <c r="AF28" i="6" s="1"/>
  <c r="BA46" i="2"/>
  <c r="AF27" i="6" s="1"/>
  <c r="AY46" i="2"/>
  <c r="AF26" i="6" s="1"/>
  <c r="AW46" i="2"/>
  <c r="AF25" i="6" s="1"/>
  <c r="AU46" i="2"/>
  <c r="AF24" i="6" s="1"/>
  <c r="AF23" i="6"/>
  <c r="AF22" i="6"/>
  <c r="AF21" i="6"/>
  <c r="AF20" i="6"/>
  <c r="AF19" i="6"/>
  <c r="AF18" i="6"/>
  <c r="AF17" i="6"/>
  <c r="BH45" i="2"/>
  <c r="AO31" i="5" s="1"/>
  <c r="BF45" i="2"/>
  <c r="AO30" i="5" s="1"/>
  <c r="BD45" i="2"/>
  <c r="AO29" i="5" s="1"/>
  <c r="BB45" i="2"/>
  <c r="AO28" i="5" s="1"/>
  <c r="AZ45" i="2"/>
  <c r="AO27" i="5" s="1"/>
  <c r="AX45" i="2"/>
  <c r="AO26" i="5" s="1"/>
  <c r="AV45" i="2"/>
  <c r="AO25" i="5" s="1"/>
  <c r="AT45" i="2"/>
  <c r="AO24" i="5" s="1"/>
  <c r="AO23" i="5"/>
  <c r="AO22" i="5"/>
  <c r="AO21" i="5"/>
  <c r="AO20" i="5"/>
  <c r="AO19" i="5"/>
  <c r="AO18" i="5"/>
  <c r="AO17" i="5"/>
  <c r="BI44" i="2"/>
  <c r="AE31" i="6" s="1"/>
  <c r="BG44" i="2"/>
  <c r="AE30" i="6" s="1"/>
  <c r="BE44" i="2"/>
  <c r="AE29" i="6" s="1"/>
  <c r="BC44" i="2"/>
  <c r="AE28" i="6" s="1"/>
  <c r="BA44" i="2"/>
  <c r="AE27" i="6" s="1"/>
  <c r="AY44" i="2"/>
  <c r="AE26" i="6" s="1"/>
  <c r="AW44" i="2"/>
  <c r="AE25" i="6" s="1"/>
  <c r="AU44" i="2"/>
  <c r="AE24" i="6" s="1"/>
  <c r="AE23" i="6"/>
  <c r="AE22" i="6"/>
  <c r="AE21" i="6"/>
  <c r="AE20" i="6"/>
  <c r="AE19" i="6"/>
  <c r="AE18" i="6"/>
  <c r="AE17" i="6"/>
  <c r="BI43" i="2"/>
  <c r="AD31" i="6" s="1"/>
  <c r="BG43" i="2"/>
  <c r="AD30" i="6" s="1"/>
  <c r="BE43" i="2"/>
  <c r="AD29" i="6" s="1"/>
  <c r="BC43" i="2"/>
  <c r="AD28" i="6" s="1"/>
  <c r="BA43" i="2"/>
  <c r="AD27" i="6" s="1"/>
  <c r="AY43" i="2"/>
  <c r="AD26" i="6" s="1"/>
  <c r="AW43" i="2"/>
  <c r="AD25" i="6" s="1"/>
  <c r="AU43" i="2"/>
  <c r="AD24" i="6" s="1"/>
  <c r="AD23" i="6"/>
  <c r="AD22" i="6"/>
  <c r="AD21" i="6"/>
  <c r="AD20" i="6"/>
  <c r="AD19" i="6"/>
  <c r="AD18" i="6"/>
  <c r="AD17" i="6"/>
  <c r="BI42" i="2"/>
  <c r="AC31" i="6" s="1"/>
  <c r="BG42" i="2"/>
  <c r="AC30" i="6" s="1"/>
  <c r="BE42" i="2"/>
  <c r="AC29" i="6" s="1"/>
  <c r="BC42" i="2"/>
  <c r="AC28" i="6" s="1"/>
  <c r="BA42" i="2"/>
  <c r="AC27" i="6" s="1"/>
  <c r="AY42" i="2"/>
  <c r="AC26" i="6" s="1"/>
  <c r="AW42" i="2"/>
  <c r="AC25" i="6" s="1"/>
  <c r="AU42" i="2"/>
  <c r="AC24" i="6" s="1"/>
  <c r="AC23" i="6"/>
  <c r="AC22" i="6"/>
  <c r="AC21" i="6"/>
  <c r="AC20" i="6"/>
  <c r="AC19" i="6"/>
  <c r="AC18" i="6"/>
  <c r="AC17" i="6"/>
  <c r="BH40" i="2"/>
  <c r="AK31" i="5" s="1"/>
  <c r="BF40" i="2"/>
  <c r="AK30" i="5" s="1"/>
  <c r="BD40" i="2"/>
  <c r="AK29" i="5" s="1"/>
  <c r="BB40" i="2"/>
  <c r="AK28" i="5" s="1"/>
  <c r="AZ40" i="2"/>
  <c r="AK27" i="5" s="1"/>
  <c r="AX40" i="2"/>
  <c r="AK26" i="5" s="1"/>
  <c r="AV40" i="2"/>
  <c r="AK25" i="5" s="1"/>
  <c r="AT40" i="2"/>
  <c r="AK24" i="5" s="1"/>
  <c r="AK23" i="5"/>
  <c r="AK22" i="5"/>
  <c r="AK21" i="5"/>
  <c r="AK20" i="5"/>
  <c r="AK19" i="5"/>
  <c r="AK18" i="5"/>
  <c r="AK17" i="5"/>
  <c r="BI39" i="2"/>
  <c r="AB31" i="6" s="1"/>
  <c r="BG39" i="2"/>
  <c r="AB30" i="6" s="1"/>
  <c r="BE39" i="2"/>
  <c r="AB29" i="6" s="1"/>
  <c r="BC39" i="2"/>
  <c r="AB28" i="6" s="1"/>
  <c r="BA39" i="2"/>
  <c r="AB27" i="6" s="1"/>
  <c r="AY39" i="2"/>
  <c r="AB26" i="6" s="1"/>
  <c r="AW39" i="2"/>
  <c r="AB25" i="6" s="1"/>
  <c r="AU39" i="2"/>
  <c r="AB24" i="6" s="1"/>
  <c r="AB23" i="6"/>
  <c r="AB22" i="6"/>
  <c r="AB21" i="6"/>
  <c r="AB20" i="6"/>
  <c r="AB19" i="6"/>
  <c r="AB18" i="6"/>
  <c r="AB17" i="6"/>
  <c r="BI38" i="2"/>
  <c r="AA31" i="6" s="1"/>
  <c r="BG38" i="2"/>
  <c r="AA30" i="6" s="1"/>
  <c r="BE38" i="2"/>
  <c r="AA29" i="6" s="1"/>
  <c r="BC38" i="2"/>
  <c r="AA28" i="6" s="1"/>
  <c r="BA38" i="2"/>
  <c r="AA27" i="6" s="1"/>
  <c r="AY38" i="2"/>
  <c r="AA26" i="6" s="1"/>
  <c r="AW38" i="2"/>
  <c r="AA25" i="6" s="1"/>
  <c r="AU38" i="2"/>
  <c r="AA24" i="6" s="1"/>
  <c r="AA23" i="6"/>
  <c r="AA22" i="6"/>
  <c r="AA21" i="6"/>
  <c r="AA20" i="6"/>
  <c r="AA19" i="6"/>
  <c r="AA18" i="6"/>
  <c r="AA17" i="6"/>
  <c r="BI37" i="2"/>
  <c r="Z31" i="6" s="1"/>
  <c r="BG37" i="2"/>
  <c r="Z30" i="6" s="1"/>
  <c r="BE37" i="2"/>
  <c r="Z29" i="6" s="1"/>
  <c r="BC37" i="2"/>
  <c r="Z28" i="6" s="1"/>
  <c r="BA37" i="2"/>
  <c r="Z27" i="6" s="1"/>
  <c r="AY37" i="2"/>
  <c r="Z26" i="6" s="1"/>
  <c r="AW37" i="2"/>
  <c r="Z25" i="6" s="1"/>
  <c r="AU37" i="2"/>
  <c r="Z24" i="6" s="1"/>
  <c r="Z23" i="6"/>
  <c r="Z22" i="6"/>
  <c r="Z21" i="6"/>
  <c r="Z20" i="6"/>
  <c r="Z19" i="6"/>
  <c r="Z18" i="6"/>
  <c r="Z17" i="6"/>
  <c r="BH36" i="2"/>
  <c r="AG31" i="5" s="1"/>
  <c r="BF36" i="2"/>
  <c r="AG30" i="5" s="1"/>
  <c r="BD36" i="2"/>
  <c r="AG29" i="5" s="1"/>
  <c r="BB36" i="2"/>
  <c r="AG28" i="5" s="1"/>
  <c r="AZ36" i="2"/>
  <c r="AG27" i="5" s="1"/>
  <c r="AX36" i="2"/>
  <c r="AG26" i="5" s="1"/>
  <c r="AV36" i="2"/>
  <c r="AG25" i="5" s="1"/>
  <c r="AT36" i="2"/>
  <c r="AG24" i="5" s="1"/>
  <c r="AG23" i="5"/>
  <c r="AG22" i="5"/>
  <c r="AG21" i="5"/>
  <c r="AG20" i="5"/>
  <c r="AG19" i="5"/>
  <c r="AG18" i="5"/>
  <c r="AG17" i="5"/>
  <c r="BI35" i="2"/>
  <c r="Y31" i="6" s="1"/>
  <c r="BG35" i="2"/>
  <c r="Y30" i="6" s="1"/>
  <c r="BE35" i="2"/>
  <c r="Y29" i="6" s="1"/>
  <c r="BC35" i="2"/>
  <c r="Y28" i="6" s="1"/>
  <c r="BA35" i="2"/>
  <c r="Y27" i="6" s="1"/>
  <c r="AY35" i="2"/>
  <c r="Y26" i="6" s="1"/>
  <c r="AW35" i="2"/>
  <c r="Y25" i="6" s="1"/>
  <c r="AU35" i="2"/>
  <c r="Y24" i="6" s="1"/>
  <c r="Y23" i="6"/>
  <c r="Y22" i="6"/>
  <c r="Y21" i="6"/>
  <c r="Y20" i="6"/>
  <c r="Y19" i="6"/>
  <c r="Y18" i="6"/>
  <c r="Y17" i="6"/>
  <c r="BI34" i="2"/>
  <c r="X31" i="6" s="1"/>
  <c r="BG34" i="2"/>
  <c r="X30" i="6" s="1"/>
  <c r="BE34" i="2"/>
  <c r="X29" i="6" s="1"/>
  <c r="BC34" i="2"/>
  <c r="X28" i="6" s="1"/>
  <c r="BA34" i="2"/>
  <c r="X27" i="6" s="1"/>
  <c r="AY34" i="2"/>
  <c r="X26" i="6" s="1"/>
  <c r="AW34" i="2"/>
  <c r="X25" i="6" s="1"/>
  <c r="AU34" i="2"/>
  <c r="X24" i="6" s="1"/>
  <c r="X23" i="6"/>
  <c r="X22" i="6"/>
  <c r="X21" i="6"/>
  <c r="X20" i="6"/>
  <c r="X19" i="6"/>
  <c r="X18" i="6"/>
  <c r="X17" i="6"/>
  <c r="BI33" i="2"/>
  <c r="W31" i="6" s="1"/>
  <c r="BG33" i="2"/>
  <c r="W30" i="6" s="1"/>
  <c r="BE33" i="2"/>
  <c r="W29" i="6" s="1"/>
  <c r="BC33" i="2"/>
  <c r="W28" i="6" s="1"/>
  <c r="BA33" i="2"/>
  <c r="W27" i="6" s="1"/>
  <c r="AY33" i="2"/>
  <c r="W26" i="6" s="1"/>
  <c r="AW33" i="2"/>
  <c r="W25" i="6" s="1"/>
  <c r="AU33" i="2"/>
  <c r="W24" i="6" s="1"/>
  <c r="W23" i="6"/>
  <c r="W22" i="6"/>
  <c r="W21" i="6"/>
  <c r="W20" i="6"/>
  <c r="W19" i="6"/>
  <c r="W18" i="6"/>
  <c r="W17" i="6"/>
  <c r="BH31" i="2"/>
  <c r="AC31" i="5" s="1"/>
  <c r="BF31" i="2"/>
  <c r="AC30" i="5" s="1"/>
  <c r="BD31" i="2"/>
  <c r="AC29" i="5" s="1"/>
  <c r="BB31" i="2"/>
  <c r="AC28" i="5" s="1"/>
  <c r="AZ31" i="2"/>
  <c r="AC27" i="5" s="1"/>
  <c r="AX31" i="2"/>
  <c r="AC26" i="5" s="1"/>
  <c r="AV31" i="2"/>
  <c r="AC25" i="5" s="1"/>
  <c r="AT31" i="2"/>
  <c r="AC24" i="5" s="1"/>
  <c r="AC23" i="5"/>
  <c r="AC22" i="5"/>
  <c r="AC21" i="5"/>
  <c r="AC20" i="5"/>
  <c r="AC19" i="5"/>
  <c r="AC18" i="5"/>
  <c r="AC17" i="5"/>
  <c r="BI30" i="2"/>
  <c r="V31" i="6" s="1"/>
  <c r="BG30" i="2"/>
  <c r="V30" i="6" s="1"/>
  <c r="BE30" i="2"/>
  <c r="V29" i="6" s="1"/>
  <c r="BC30" i="2"/>
  <c r="V28" i="6" s="1"/>
  <c r="BA30" i="2"/>
  <c r="V27" i="6" s="1"/>
  <c r="AY30" i="2"/>
  <c r="V26" i="6" s="1"/>
  <c r="AW30" i="2"/>
  <c r="V25" i="6" s="1"/>
  <c r="AU30" i="2"/>
  <c r="V24" i="6" s="1"/>
  <c r="V23" i="6"/>
  <c r="V22" i="6"/>
  <c r="V21" i="6"/>
  <c r="V20" i="6"/>
  <c r="V19" i="6"/>
  <c r="V18" i="6"/>
  <c r="V17" i="6"/>
  <c r="BI29" i="2"/>
  <c r="U31" i="6" s="1"/>
  <c r="BG29" i="2"/>
  <c r="U30" i="6" s="1"/>
  <c r="BE29" i="2"/>
  <c r="U29" i="6" s="1"/>
  <c r="BC29" i="2"/>
  <c r="U28" i="6" s="1"/>
  <c r="BA29" i="2"/>
  <c r="U27" i="6" s="1"/>
  <c r="AY29" i="2"/>
  <c r="U26" i="6" s="1"/>
  <c r="AW29" i="2"/>
  <c r="U25" i="6" s="1"/>
  <c r="AU29" i="2"/>
  <c r="U24" i="6" s="1"/>
  <c r="U23" i="6"/>
  <c r="U22" i="6"/>
  <c r="U21" i="6"/>
  <c r="U20" i="6"/>
  <c r="U19" i="6"/>
  <c r="U18" i="6"/>
  <c r="U17" i="6"/>
  <c r="BI28" i="2"/>
  <c r="T31" i="6" s="1"/>
  <c r="BG28" i="2"/>
  <c r="T30" i="6" s="1"/>
  <c r="BE28" i="2"/>
  <c r="T29" i="6" s="1"/>
  <c r="BC28" i="2"/>
  <c r="T28" i="6" s="1"/>
  <c r="BA28" i="2"/>
  <c r="T27" i="6" s="1"/>
  <c r="AY28" i="2"/>
  <c r="T26" i="6" s="1"/>
  <c r="AW28" i="2"/>
  <c r="T25" i="6" s="1"/>
  <c r="AU28" i="2"/>
  <c r="T24" i="6" s="1"/>
  <c r="T23" i="6"/>
  <c r="T22" i="6"/>
  <c r="T21" i="6"/>
  <c r="T20" i="6"/>
  <c r="T19" i="6"/>
  <c r="T18" i="6"/>
  <c r="T17" i="6"/>
  <c r="BH27" i="2"/>
  <c r="Y31" i="5" s="1"/>
  <c r="BF27" i="2"/>
  <c r="Y30" i="5" s="1"/>
  <c r="BD27" i="2"/>
  <c r="Y29" i="5" s="1"/>
  <c r="BB27" i="2"/>
  <c r="Y28" i="5" s="1"/>
  <c r="AZ27" i="2"/>
  <c r="Y27" i="5" s="1"/>
  <c r="AX27" i="2"/>
  <c r="Y26" i="5" s="1"/>
  <c r="AV27" i="2"/>
  <c r="Y25" i="5" s="1"/>
  <c r="AT27" i="2"/>
  <c r="Y24" i="5" s="1"/>
  <c r="Y23" i="5"/>
  <c r="Y22" i="5"/>
  <c r="Y21" i="5"/>
  <c r="Y20" i="5"/>
  <c r="Y19" i="5"/>
  <c r="Y18" i="5"/>
  <c r="Y17" i="5"/>
  <c r="BI26" i="2"/>
  <c r="S31" i="6" s="1"/>
  <c r="BG26" i="2"/>
  <c r="S30" i="6" s="1"/>
  <c r="BE26" i="2"/>
  <c r="S29" i="6" s="1"/>
  <c r="BC26" i="2"/>
  <c r="S28" i="6" s="1"/>
  <c r="BA26" i="2"/>
  <c r="S27" i="6" s="1"/>
  <c r="AY26" i="2"/>
  <c r="S26" i="6" s="1"/>
  <c r="AW26" i="2"/>
  <c r="S25" i="6" s="1"/>
  <c r="AU26" i="2"/>
  <c r="S24" i="6" s="1"/>
  <c r="S23" i="6"/>
  <c r="S22" i="6"/>
  <c r="S21" i="6"/>
  <c r="S20" i="6"/>
  <c r="S19" i="6"/>
  <c r="S18" i="6"/>
  <c r="S17" i="6"/>
  <c r="BI25" i="2"/>
  <c r="R31" i="6" s="1"/>
  <c r="BG25" i="2"/>
  <c r="R30" i="6" s="1"/>
  <c r="BE25" i="2"/>
  <c r="R29" i="6" s="1"/>
  <c r="BC25" i="2"/>
  <c r="R28" i="6" s="1"/>
  <c r="BA25" i="2"/>
  <c r="R27" i="6" s="1"/>
  <c r="AY25" i="2"/>
  <c r="R26" i="6" s="1"/>
  <c r="AW25" i="2"/>
  <c r="R25" i="6" s="1"/>
  <c r="AU25" i="2"/>
  <c r="R24" i="6" s="1"/>
  <c r="R23" i="6"/>
  <c r="R22" i="6"/>
  <c r="R21" i="6"/>
  <c r="R20" i="6"/>
  <c r="R19" i="6"/>
  <c r="R18" i="6"/>
  <c r="R17" i="6"/>
  <c r="BI24" i="2"/>
  <c r="Q31" i="6" s="1"/>
  <c r="BG24" i="2"/>
  <c r="Q30" i="6" s="1"/>
  <c r="BE24" i="2"/>
  <c r="Q29" i="6" s="1"/>
  <c r="BC24" i="2"/>
  <c r="Q28" i="6" s="1"/>
  <c r="BA24" i="2"/>
  <c r="Q27" i="6" s="1"/>
  <c r="AY24" i="2"/>
  <c r="Q26" i="6" s="1"/>
  <c r="AW24" i="2"/>
  <c r="Q25" i="6" s="1"/>
  <c r="AU24" i="2"/>
  <c r="Q24" i="6" s="1"/>
  <c r="Q23" i="6"/>
  <c r="Q22" i="6"/>
  <c r="Q21" i="6"/>
  <c r="Q20" i="6"/>
  <c r="Q19" i="6"/>
  <c r="Q18" i="6"/>
  <c r="Q17" i="6"/>
  <c r="BH22" i="2"/>
  <c r="U31" i="5" s="1"/>
  <c r="BF22" i="2"/>
  <c r="U30" i="5" s="1"/>
  <c r="BD22" i="2"/>
  <c r="U29" i="5" s="1"/>
  <c r="BB22" i="2"/>
  <c r="U28" i="5" s="1"/>
  <c r="AZ22" i="2"/>
  <c r="U27" i="5" s="1"/>
  <c r="AX22" i="2"/>
  <c r="U26" i="5" s="1"/>
  <c r="AV22" i="2"/>
  <c r="U25" i="5" s="1"/>
  <c r="AT22" i="2"/>
  <c r="U24" i="5" s="1"/>
  <c r="U23" i="5"/>
  <c r="U22" i="5"/>
  <c r="U21" i="5"/>
  <c r="U20" i="5"/>
  <c r="U19" i="5"/>
  <c r="U18" i="5"/>
  <c r="U17" i="5"/>
  <c r="BI21" i="2"/>
  <c r="P31" i="6" s="1"/>
  <c r="BG21" i="2"/>
  <c r="P30" i="6" s="1"/>
  <c r="BE21" i="2"/>
  <c r="P29" i="6" s="1"/>
  <c r="BC21" i="2"/>
  <c r="P28" i="6" s="1"/>
  <c r="BA21" i="2"/>
  <c r="P27" i="6" s="1"/>
  <c r="AY21" i="2"/>
  <c r="P26" i="6" s="1"/>
  <c r="AW21" i="2"/>
  <c r="P25" i="6" s="1"/>
  <c r="AU21" i="2"/>
  <c r="P24" i="6" s="1"/>
  <c r="P23" i="6"/>
  <c r="P22" i="6"/>
  <c r="P21" i="6"/>
  <c r="P20" i="6"/>
  <c r="P19" i="6"/>
  <c r="P18" i="6"/>
  <c r="P17" i="6"/>
  <c r="BI20" i="2"/>
  <c r="O31" i="6" s="1"/>
  <c r="BG20" i="2"/>
  <c r="O30" i="6" s="1"/>
  <c r="BE20" i="2"/>
  <c r="O29" i="6" s="1"/>
  <c r="BC20" i="2"/>
  <c r="O28" i="6" s="1"/>
  <c r="BA20" i="2"/>
  <c r="O27" i="6" s="1"/>
  <c r="AY20" i="2"/>
  <c r="O26" i="6" s="1"/>
  <c r="AW20" i="2"/>
  <c r="O25" i="6" s="1"/>
  <c r="AU20" i="2"/>
  <c r="O24" i="6" s="1"/>
  <c r="O23" i="6"/>
  <c r="O22" i="6"/>
  <c r="O21" i="6"/>
  <c r="O20" i="6"/>
  <c r="O19" i="6"/>
  <c r="O18" i="6"/>
  <c r="O17" i="6"/>
  <c r="BI19" i="2"/>
  <c r="N31" i="6" s="1"/>
  <c r="BG19" i="2"/>
  <c r="N30" i="6" s="1"/>
  <c r="BE19" i="2"/>
  <c r="N29" i="6" s="1"/>
  <c r="BC19" i="2"/>
  <c r="N28" i="6" s="1"/>
  <c r="BA19" i="2"/>
  <c r="N27" i="6" s="1"/>
  <c r="AY19" i="2"/>
  <c r="N26" i="6" s="1"/>
  <c r="AW19" i="2"/>
  <c r="N25" i="6" s="1"/>
  <c r="AU19" i="2"/>
  <c r="N24" i="6" s="1"/>
  <c r="N23" i="6"/>
  <c r="N22" i="6"/>
  <c r="N21" i="6"/>
  <c r="N20" i="6"/>
  <c r="N19" i="6"/>
  <c r="N18" i="6"/>
  <c r="N17" i="6"/>
  <c r="BH18" i="2"/>
  <c r="Q31" i="5" s="1"/>
  <c r="BF18" i="2"/>
  <c r="Q30" i="5" s="1"/>
  <c r="BD18" i="2"/>
  <c r="Q29" i="5" s="1"/>
  <c r="BB18" i="2"/>
  <c r="Q28" i="5" s="1"/>
  <c r="AZ18" i="2"/>
  <c r="Q27" i="5" s="1"/>
  <c r="AX18" i="2"/>
  <c r="Q26" i="5" s="1"/>
  <c r="AV18" i="2"/>
  <c r="Q25" i="5" s="1"/>
  <c r="AT18" i="2"/>
  <c r="Q24" i="5" s="1"/>
  <c r="Q23" i="5"/>
  <c r="Q22" i="5"/>
  <c r="Q21" i="5"/>
  <c r="Q20" i="5"/>
  <c r="Q19" i="5"/>
  <c r="Q18" i="5"/>
  <c r="Q17" i="5"/>
  <c r="BI17" i="2"/>
  <c r="M31" i="6" s="1"/>
  <c r="BG17" i="2"/>
  <c r="M30" i="6" s="1"/>
  <c r="BE17" i="2"/>
  <c r="M29" i="6" s="1"/>
  <c r="BC17" i="2"/>
  <c r="M28" i="6" s="1"/>
  <c r="BA17" i="2"/>
  <c r="M27" i="6" s="1"/>
  <c r="AY17" i="2"/>
  <c r="M26" i="6" s="1"/>
  <c r="AW17" i="2"/>
  <c r="M25" i="6" s="1"/>
  <c r="AU17" i="2"/>
  <c r="M24" i="6" s="1"/>
  <c r="M23" i="6"/>
  <c r="M22" i="6"/>
  <c r="M21" i="6"/>
  <c r="M20" i="6"/>
  <c r="M19" i="6"/>
  <c r="M18" i="6"/>
  <c r="M17" i="6"/>
  <c r="BI16" i="2"/>
  <c r="L31" i="6" s="1"/>
  <c r="BG16" i="2"/>
  <c r="L30" i="6" s="1"/>
  <c r="BE16" i="2"/>
  <c r="L29" i="6" s="1"/>
  <c r="BC16" i="2"/>
  <c r="L28" i="6" s="1"/>
  <c r="BA16" i="2"/>
  <c r="L27" i="6" s="1"/>
  <c r="AY16" i="2"/>
  <c r="L26" i="6" s="1"/>
  <c r="AW16" i="2"/>
  <c r="L25" i="6" s="1"/>
  <c r="AU16" i="2"/>
  <c r="L24" i="6" s="1"/>
  <c r="L23" i="6"/>
  <c r="L22" i="6"/>
  <c r="L21" i="6"/>
  <c r="L20" i="6"/>
  <c r="L19" i="6"/>
  <c r="L18" i="6"/>
  <c r="L17" i="6"/>
  <c r="BI15" i="2"/>
  <c r="K31" i="6" s="1"/>
  <c r="BG15" i="2"/>
  <c r="K30" i="6" s="1"/>
  <c r="BE15" i="2"/>
  <c r="K29" i="6" s="1"/>
  <c r="BC15" i="2"/>
  <c r="K28" i="6" s="1"/>
  <c r="BA15" i="2"/>
  <c r="K27" i="6" s="1"/>
  <c r="AY15" i="2"/>
  <c r="K26" i="6" s="1"/>
  <c r="AW15" i="2"/>
  <c r="K25" i="6" s="1"/>
  <c r="AU15" i="2"/>
  <c r="K24" i="6" s="1"/>
  <c r="K23" i="6"/>
  <c r="K22" i="6"/>
  <c r="K21" i="6"/>
  <c r="K20" i="6"/>
  <c r="K19" i="6"/>
  <c r="K18" i="6"/>
  <c r="K17" i="6"/>
  <c r="BH13" i="2"/>
  <c r="M31" i="5" s="1"/>
  <c r="BF13" i="2"/>
  <c r="M30" i="5" s="1"/>
  <c r="BD13" i="2"/>
  <c r="M29" i="5" s="1"/>
  <c r="BB13" i="2"/>
  <c r="M28" i="5" s="1"/>
  <c r="AZ13" i="2"/>
  <c r="M27" i="5" s="1"/>
  <c r="AX13" i="2"/>
  <c r="M26" i="5" s="1"/>
  <c r="AV13" i="2"/>
  <c r="M25" i="5" s="1"/>
  <c r="AT13" i="2"/>
  <c r="M24" i="5" s="1"/>
  <c r="M23" i="5"/>
  <c r="M22" i="5"/>
  <c r="M21" i="5"/>
  <c r="M20" i="5"/>
  <c r="M19" i="5"/>
  <c r="M18" i="5"/>
  <c r="M17" i="5"/>
  <c r="BH12" i="2"/>
  <c r="L31" i="5" s="1"/>
  <c r="BF12" i="2"/>
  <c r="L30" i="5" s="1"/>
  <c r="BD12" i="2"/>
  <c r="L29" i="5" s="1"/>
  <c r="BB12" i="2"/>
  <c r="L28" i="5" s="1"/>
  <c r="AZ12" i="2"/>
  <c r="L27" i="5" s="1"/>
  <c r="AX12" i="2"/>
  <c r="L26" i="5" s="1"/>
  <c r="AV12" i="2"/>
  <c r="L25" i="5" s="1"/>
  <c r="AT12" i="2"/>
  <c r="L24" i="5" s="1"/>
  <c r="L23" i="5"/>
  <c r="L22" i="5"/>
  <c r="L21" i="5"/>
  <c r="L20" i="5"/>
  <c r="L19" i="5"/>
  <c r="L18" i="5"/>
  <c r="L17" i="5"/>
  <c r="BI11" i="2"/>
  <c r="J31" i="6" s="1"/>
  <c r="BG11" i="2"/>
  <c r="J30" i="6" s="1"/>
  <c r="BE11" i="2"/>
  <c r="J29" i="6" s="1"/>
  <c r="BC11" i="2"/>
  <c r="J28" i="6" s="1"/>
  <c r="BA11" i="2"/>
  <c r="J27" i="6" s="1"/>
  <c r="AY11" i="2"/>
  <c r="J26" i="6" s="1"/>
  <c r="AW11" i="2"/>
  <c r="J25" i="6" s="1"/>
  <c r="AU11" i="2"/>
  <c r="J24" i="6" s="1"/>
  <c r="J23" i="6"/>
  <c r="J22" i="6"/>
  <c r="J21" i="6"/>
  <c r="J20" i="6"/>
  <c r="J19" i="6"/>
  <c r="J18" i="6"/>
  <c r="J17" i="6"/>
  <c r="BI10" i="2"/>
  <c r="I31" i="6" s="1"/>
  <c r="BG10" i="2"/>
  <c r="I30" i="6" s="1"/>
  <c r="BE10" i="2"/>
  <c r="I29" i="6" s="1"/>
  <c r="BC10" i="2"/>
  <c r="I28" i="6" s="1"/>
  <c r="BA10" i="2"/>
  <c r="I27" i="6" s="1"/>
  <c r="AY10" i="2"/>
  <c r="I26" i="6" s="1"/>
  <c r="AW10" i="2"/>
  <c r="I25" i="6" s="1"/>
  <c r="AU10" i="2"/>
  <c r="I24" i="6" s="1"/>
  <c r="I23" i="6"/>
  <c r="I22" i="6"/>
  <c r="I21" i="6"/>
  <c r="I20" i="6"/>
  <c r="I19" i="6"/>
  <c r="I18" i="6"/>
  <c r="I17" i="6"/>
  <c r="BI9" i="2"/>
  <c r="H31" i="6" s="1"/>
  <c r="BG9" i="2"/>
  <c r="H30" i="6" s="1"/>
  <c r="BE9" i="2"/>
  <c r="H29" i="6" s="1"/>
  <c r="BC9" i="2"/>
  <c r="H28" i="6" s="1"/>
  <c r="BA9" i="2"/>
  <c r="H27" i="6" s="1"/>
  <c r="AY9" i="2"/>
  <c r="H26" i="6" s="1"/>
  <c r="AW9" i="2"/>
  <c r="H25" i="6" s="1"/>
  <c r="AU9" i="2"/>
  <c r="H24" i="6" s="1"/>
  <c r="H23" i="6"/>
  <c r="H22" i="6"/>
  <c r="H21" i="6"/>
  <c r="H20" i="6"/>
  <c r="H19" i="6"/>
  <c r="H18" i="6"/>
  <c r="H17" i="6"/>
  <c r="BI8" i="2"/>
  <c r="G31" i="6" s="1"/>
  <c r="BG8" i="2"/>
  <c r="G30" i="6" s="1"/>
  <c r="BE8" i="2"/>
  <c r="G29" i="6" s="1"/>
  <c r="BC8" i="2"/>
  <c r="G28" i="6" s="1"/>
  <c r="BA8" i="2"/>
  <c r="G27" i="6" s="1"/>
  <c r="AY8" i="2"/>
  <c r="G26" i="6" s="1"/>
  <c r="AW8" i="2"/>
  <c r="G25" i="6" s="1"/>
  <c r="AU8" i="2"/>
  <c r="G24" i="6" s="1"/>
  <c r="G23" i="6"/>
  <c r="G22" i="6"/>
  <c r="G21" i="6"/>
  <c r="G20" i="6"/>
  <c r="G19" i="6"/>
  <c r="G18" i="6"/>
  <c r="G17" i="6"/>
  <c r="BI5" i="2"/>
  <c r="F31" i="6" s="1"/>
  <c r="BG5" i="2"/>
  <c r="F30" i="6" s="1"/>
  <c r="BE5" i="2"/>
  <c r="F29" i="6" s="1"/>
  <c r="BC5" i="2"/>
  <c r="F28" i="6" s="1"/>
  <c r="BA5" i="2"/>
  <c r="F27" i="6" s="1"/>
  <c r="AY5" i="2"/>
  <c r="F26" i="6" s="1"/>
  <c r="AW5" i="2"/>
  <c r="F25" i="6" s="1"/>
  <c r="AU5" i="2"/>
  <c r="F24" i="6" s="1"/>
  <c r="F23" i="6"/>
  <c r="F22" i="6"/>
  <c r="F21" i="6"/>
  <c r="F20" i="6"/>
  <c r="F19" i="6"/>
  <c r="F18" i="6"/>
  <c r="F17" i="6"/>
  <c r="BI4" i="2"/>
  <c r="E31" i="6" s="1"/>
  <c r="BG4" i="2"/>
  <c r="E30" i="6" s="1"/>
  <c r="BE4" i="2"/>
  <c r="E29" i="6" s="1"/>
  <c r="BC4" i="2"/>
  <c r="E28" i="6" s="1"/>
  <c r="BA4" i="2"/>
  <c r="E27" i="6" s="1"/>
  <c r="AY4" i="2"/>
  <c r="E26" i="6" s="1"/>
  <c r="AW4" i="2"/>
  <c r="E25" i="6" s="1"/>
  <c r="AU4" i="2"/>
  <c r="E24" i="6" s="1"/>
  <c r="E23" i="6"/>
  <c r="E22" i="6"/>
  <c r="E21" i="6"/>
  <c r="E20" i="6"/>
  <c r="E19" i="6"/>
  <c r="E18" i="6"/>
  <c r="E17" i="6"/>
  <c r="BI3" i="2"/>
  <c r="D31" i="6" s="1"/>
  <c r="BG3" i="2"/>
  <c r="D30" i="6" s="1"/>
  <c r="BE3" i="2"/>
  <c r="D29" i="6" s="1"/>
  <c r="BC3" i="2"/>
  <c r="D28" i="6" s="1"/>
  <c r="BA3" i="2"/>
  <c r="D27" i="6" s="1"/>
  <c r="AY3" i="2"/>
  <c r="D26" i="6" s="1"/>
  <c r="AW3" i="2"/>
  <c r="D25" i="6" s="1"/>
  <c r="AU3" i="2"/>
  <c r="D24" i="6" s="1"/>
  <c r="D23" i="6"/>
  <c r="D22" i="6"/>
  <c r="D21" i="6"/>
  <c r="D20" i="6"/>
  <c r="D19" i="6"/>
  <c r="D18" i="6"/>
  <c r="D17" i="6"/>
  <c r="BK47" i="2"/>
  <c r="BK48" i="2"/>
  <c r="BK49" i="2"/>
  <c r="Q3" i="5"/>
  <c r="Q4" i="5"/>
  <c r="Q5" i="5"/>
  <c r="Q6" i="5"/>
  <c r="Q7" i="5"/>
  <c r="Q8" i="5"/>
  <c r="Q9" i="5"/>
  <c r="Q10" i="5"/>
  <c r="Q11" i="5"/>
  <c r="Q12" i="5"/>
  <c r="Q13" i="5"/>
  <c r="Q14" i="5"/>
  <c r="Q15" i="5"/>
  <c r="Q16" i="5"/>
  <c r="N3" i="6"/>
  <c r="N4" i="6"/>
  <c r="N5" i="6"/>
  <c r="N6" i="6"/>
  <c r="N7" i="6"/>
  <c r="N8" i="6"/>
  <c r="N9" i="6"/>
  <c r="N10" i="6"/>
  <c r="N11" i="6"/>
  <c r="N12" i="6"/>
  <c r="N13" i="6"/>
  <c r="N14" i="6"/>
  <c r="N15" i="6"/>
  <c r="N16" i="6"/>
  <c r="O3" i="6"/>
  <c r="O4" i="6"/>
  <c r="O5" i="6"/>
  <c r="O6" i="6"/>
  <c r="O7" i="6"/>
  <c r="O8" i="6"/>
  <c r="O9" i="6"/>
  <c r="O10" i="6"/>
  <c r="O11" i="6"/>
  <c r="O12" i="6"/>
  <c r="O13" i="6"/>
  <c r="O14" i="6"/>
  <c r="O15" i="6"/>
  <c r="O16" i="6"/>
  <c r="P3" i="6"/>
  <c r="P4" i="6"/>
  <c r="P5" i="6"/>
  <c r="P6" i="6"/>
  <c r="P7" i="6"/>
  <c r="P8" i="6"/>
  <c r="P9" i="6"/>
  <c r="P10" i="6"/>
  <c r="P11" i="6"/>
  <c r="P12" i="6"/>
  <c r="P13" i="6"/>
  <c r="P14" i="6"/>
  <c r="P15" i="6"/>
  <c r="P16" i="6"/>
  <c r="U3" i="5"/>
  <c r="U4" i="5"/>
  <c r="U5" i="5"/>
  <c r="U6" i="5"/>
  <c r="U7" i="5"/>
  <c r="U8" i="5"/>
  <c r="U9" i="5"/>
  <c r="U10" i="5"/>
  <c r="U11" i="5"/>
  <c r="U12" i="5"/>
  <c r="U13" i="5"/>
  <c r="U14" i="5"/>
  <c r="U15" i="5"/>
  <c r="U16" i="5"/>
  <c r="Q3" i="6"/>
  <c r="Q4" i="6"/>
  <c r="Q5" i="6"/>
  <c r="Q6" i="6"/>
  <c r="Q7" i="6"/>
  <c r="Q8" i="6"/>
  <c r="Q9" i="6"/>
  <c r="Q10" i="6"/>
  <c r="Q11" i="6"/>
  <c r="Q12" i="6"/>
  <c r="Q13" i="6"/>
  <c r="Q14" i="6"/>
  <c r="Q15" i="6"/>
  <c r="Q16" i="6"/>
  <c r="R3" i="6"/>
  <c r="R4" i="6"/>
  <c r="R5" i="6"/>
  <c r="R6" i="6"/>
  <c r="R7" i="6"/>
  <c r="R8" i="6"/>
  <c r="R9" i="6"/>
  <c r="R10" i="6"/>
  <c r="R11" i="6"/>
  <c r="R12" i="6"/>
  <c r="R13" i="6"/>
  <c r="R14" i="6"/>
  <c r="R15" i="6"/>
  <c r="R16" i="6"/>
  <c r="S3" i="6"/>
  <c r="S4" i="6"/>
  <c r="S5" i="6"/>
  <c r="S6" i="6"/>
  <c r="S7" i="6"/>
  <c r="S8" i="6"/>
  <c r="S9" i="6"/>
  <c r="S10" i="6"/>
  <c r="S11" i="6"/>
  <c r="S12" i="6"/>
  <c r="S13" i="6"/>
  <c r="S14" i="6"/>
  <c r="S15" i="6"/>
  <c r="S16" i="6"/>
  <c r="Y3" i="5"/>
  <c r="Y4" i="5"/>
  <c r="Y5" i="5"/>
  <c r="Y6" i="5"/>
  <c r="Y7" i="5"/>
  <c r="Y8" i="5"/>
  <c r="Y9" i="5"/>
  <c r="Y10" i="5"/>
  <c r="Y11" i="5"/>
  <c r="Y12" i="5"/>
  <c r="Y13" i="5"/>
  <c r="Y14" i="5"/>
  <c r="Y15" i="5"/>
  <c r="Y16" i="5"/>
  <c r="T3" i="6"/>
  <c r="T4" i="6"/>
  <c r="T5" i="6"/>
  <c r="T6" i="6"/>
  <c r="T7" i="6"/>
  <c r="T8" i="6"/>
  <c r="T9" i="6"/>
  <c r="T10" i="6"/>
  <c r="T11" i="6"/>
  <c r="T12" i="6"/>
  <c r="T13" i="6"/>
  <c r="T14" i="6"/>
  <c r="T15" i="6"/>
  <c r="T16" i="6"/>
  <c r="U3" i="6"/>
  <c r="U4" i="6"/>
  <c r="U5" i="6"/>
  <c r="U6" i="6"/>
  <c r="U7" i="6"/>
  <c r="U8" i="6"/>
  <c r="U9" i="6"/>
  <c r="U10" i="6"/>
  <c r="U11" i="6"/>
  <c r="U12" i="6"/>
  <c r="U13" i="6"/>
  <c r="U14" i="6"/>
  <c r="U15" i="6"/>
  <c r="U16" i="6"/>
  <c r="V3" i="6"/>
  <c r="V4" i="6"/>
  <c r="V5" i="6"/>
  <c r="V6" i="6"/>
  <c r="V7" i="6"/>
  <c r="V8" i="6"/>
  <c r="V9" i="6"/>
  <c r="V10" i="6"/>
  <c r="V11" i="6"/>
  <c r="V12" i="6"/>
  <c r="V13" i="6"/>
  <c r="V14" i="6"/>
  <c r="V15" i="6"/>
  <c r="V16" i="6"/>
  <c r="AC3" i="5"/>
  <c r="AC4" i="5"/>
  <c r="AC5" i="5"/>
  <c r="AC6" i="5"/>
  <c r="AC7" i="5"/>
  <c r="AC8" i="5"/>
  <c r="AC9" i="5"/>
  <c r="AC10" i="5"/>
  <c r="AC11" i="5"/>
  <c r="AC12" i="5"/>
  <c r="AC13" i="5"/>
  <c r="AC14" i="5"/>
  <c r="AC15" i="5"/>
  <c r="AC16" i="5"/>
  <c r="W3" i="6"/>
  <c r="W4" i="6"/>
  <c r="W5" i="6"/>
  <c r="W6" i="6"/>
  <c r="W7" i="6"/>
  <c r="W8" i="6"/>
  <c r="W9" i="6"/>
  <c r="W10" i="6"/>
  <c r="W11" i="6"/>
  <c r="W12" i="6"/>
  <c r="W13" i="6"/>
  <c r="W14" i="6"/>
  <c r="W15" i="6"/>
  <c r="W16" i="6"/>
  <c r="X3" i="6"/>
  <c r="X4" i="6"/>
  <c r="X5" i="6"/>
  <c r="X6" i="6"/>
  <c r="X7" i="6"/>
  <c r="X8" i="6"/>
  <c r="X9" i="6"/>
  <c r="X10" i="6"/>
  <c r="X11" i="6"/>
  <c r="X12" i="6"/>
  <c r="X13" i="6"/>
  <c r="X14" i="6"/>
  <c r="X15" i="6"/>
  <c r="X16" i="6"/>
  <c r="Y3" i="6"/>
  <c r="Y4" i="6"/>
  <c r="Y5" i="6"/>
  <c r="Y6" i="6"/>
  <c r="Y7" i="6"/>
  <c r="Y8" i="6"/>
  <c r="Y9" i="6"/>
  <c r="Y10" i="6"/>
  <c r="Y11" i="6"/>
  <c r="Y12" i="6"/>
  <c r="Y13" i="6"/>
  <c r="Y14" i="6"/>
  <c r="Y15" i="6"/>
  <c r="Y16" i="6"/>
  <c r="AG3" i="5"/>
  <c r="AG4" i="5"/>
  <c r="AG5" i="5"/>
  <c r="AG6" i="5"/>
  <c r="AG7" i="5"/>
  <c r="AG8" i="5"/>
  <c r="AG9" i="5"/>
  <c r="AG10" i="5"/>
  <c r="AG11" i="5"/>
  <c r="AG12" i="5"/>
  <c r="AG13" i="5"/>
  <c r="AG14" i="5"/>
  <c r="AG15" i="5"/>
  <c r="AG16" i="5"/>
  <c r="Z3" i="6"/>
  <c r="Z4" i="6"/>
  <c r="Z5" i="6"/>
  <c r="Z6" i="6"/>
  <c r="Z7" i="6"/>
  <c r="Z8" i="6"/>
  <c r="Z9" i="6"/>
  <c r="Z10" i="6"/>
  <c r="Z11" i="6"/>
  <c r="Z12" i="6"/>
  <c r="Z13" i="6"/>
  <c r="Z14" i="6"/>
  <c r="Z15" i="6"/>
  <c r="Z16" i="6"/>
  <c r="AA3" i="6"/>
  <c r="AA4" i="6"/>
  <c r="AA5" i="6"/>
  <c r="AA6" i="6"/>
  <c r="AA7" i="6"/>
  <c r="AA8" i="6"/>
  <c r="AA9" i="6"/>
  <c r="AA10" i="6"/>
  <c r="AA11" i="6"/>
  <c r="AA12" i="6"/>
  <c r="AA13" i="6"/>
  <c r="AA14" i="6"/>
  <c r="AA15" i="6"/>
  <c r="AA16" i="6"/>
  <c r="AB3" i="6"/>
  <c r="AB4" i="6"/>
  <c r="AB5" i="6"/>
  <c r="AB6" i="6"/>
  <c r="AB7" i="6"/>
  <c r="AB8" i="6"/>
  <c r="AB9" i="6"/>
  <c r="AB10" i="6"/>
  <c r="AB11" i="6"/>
  <c r="AB12" i="6"/>
  <c r="AB13" i="6"/>
  <c r="AB14" i="6"/>
  <c r="AB15" i="6"/>
  <c r="AB16" i="6"/>
  <c r="AK3" i="5"/>
  <c r="AK4" i="5"/>
  <c r="AK5" i="5"/>
  <c r="AK6" i="5"/>
  <c r="AK7" i="5"/>
  <c r="AK8" i="5"/>
  <c r="AK9" i="5"/>
  <c r="AK10" i="5"/>
  <c r="AK11" i="5"/>
  <c r="AK12" i="5"/>
  <c r="AK13" i="5"/>
  <c r="AK14" i="5"/>
  <c r="AK15" i="5"/>
  <c r="AK16" i="5"/>
  <c r="AC3" i="6"/>
  <c r="AC4" i="6"/>
  <c r="AC5" i="6"/>
  <c r="AC6" i="6"/>
  <c r="AC7" i="6"/>
  <c r="AC8" i="6"/>
  <c r="AC9" i="6"/>
  <c r="AC10" i="6"/>
  <c r="AC11" i="6"/>
  <c r="AC12" i="6"/>
  <c r="AC13" i="6"/>
  <c r="AC14" i="6"/>
  <c r="AC15" i="6"/>
  <c r="AC16" i="6"/>
  <c r="AD3" i="6"/>
  <c r="AD4" i="6"/>
  <c r="AD5" i="6"/>
  <c r="AD6" i="6"/>
  <c r="AD7" i="6"/>
  <c r="AD8" i="6"/>
  <c r="AD9" i="6"/>
  <c r="AD10" i="6"/>
  <c r="AD11" i="6"/>
  <c r="AD12" i="6"/>
  <c r="AD13" i="6"/>
  <c r="AD14" i="6"/>
  <c r="AD15" i="6"/>
  <c r="AD16" i="6"/>
  <c r="AE3" i="6"/>
  <c r="AE4" i="6"/>
  <c r="AE5" i="6"/>
  <c r="AE6" i="6"/>
  <c r="AE7" i="6"/>
  <c r="AE8" i="6"/>
  <c r="AE9" i="6"/>
  <c r="AE10" i="6"/>
  <c r="AE11" i="6"/>
  <c r="AE12" i="6"/>
  <c r="AE13" i="6"/>
  <c r="AE14" i="6"/>
  <c r="AE15" i="6"/>
  <c r="AE16" i="6"/>
  <c r="AO3" i="5"/>
  <c r="AO4" i="5"/>
  <c r="AO5" i="5"/>
  <c r="AO6" i="5"/>
  <c r="AO7" i="5"/>
  <c r="AO8" i="5"/>
  <c r="AO9" i="5"/>
  <c r="AO10" i="5"/>
  <c r="AO11" i="5"/>
  <c r="AO12" i="5"/>
  <c r="AO13" i="5"/>
  <c r="AO14" i="5"/>
  <c r="AO15" i="5"/>
  <c r="AO16" i="5"/>
  <c r="AF3" i="6"/>
  <c r="AF4" i="6"/>
  <c r="AF5" i="6"/>
  <c r="AF6" i="6"/>
  <c r="AF7" i="6"/>
  <c r="AF8" i="6"/>
  <c r="AF9" i="6"/>
  <c r="AF10" i="6"/>
  <c r="AF11" i="6"/>
  <c r="AF12" i="6"/>
  <c r="AF13" i="6"/>
  <c r="AF14" i="6"/>
  <c r="AF15" i="6"/>
  <c r="AF16" i="6"/>
  <c r="AG3" i="6"/>
  <c r="AG4" i="6"/>
  <c r="AG5" i="6"/>
  <c r="AG6" i="6"/>
  <c r="AG7" i="6"/>
  <c r="AG8" i="6"/>
  <c r="AG9" i="6"/>
  <c r="AG10" i="6"/>
  <c r="AG11" i="6"/>
  <c r="AG12" i="6"/>
  <c r="AG13" i="6"/>
  <c r="AG14" i="6"/>
  <c r="AG15" i="6"/>
  <c r="AG16" i="6"/>
  <c r="AH3" i="6"/>
  <c r="AH4" i="6"/>
  <c r="AH5" i="6"/>
  <c r="AH6" i="6"/>
  <c r="AH7" i="6"/>
  <c r="AH8" i="6"/>
  <c r="AH9" i="6"/>
  <c r="AH10" i="6"/>
  <c r="AH11" i="6"/>
  <c r="AH12" i="6"/>
  <c r="AH13" i="6"/>
  <c r="AH14" i="6"/>
  <c r="AH15" i="6"/>
  <c r="AH16" i="6"/>
  <c r="AS3" i="5"/>
  <c r="AS4" i="5"/>
  <c r="AS5" i="5"/>
  <c r="AS6" i="5"/>
  <c r="AS7" i="5"/>
  <c r="AS8" i="5"/>
  <c r="AS9" i="5"/>
  <c r="AS10" i="5"/>
  <c r="AS11" i="5"/>
  <c r="AS12" i="5"/>
  <c r="AS13" i="5"/>
  <c r="AS14" i="5"/>
  <c r="AS15" i="5"/>
  <c r="AS16" i="5"/>
  <c r="B4" i="5" l="1"/>
  <c r="B5" i="5"/>
  <c r="B6" i="5"/>
  <c r="B7" i="5"/>
  <c r="B8" i="5"/>
  <c r="B9" i="5"/>
  <c r="B10" i="5"/>
  <c r="B11" i="5"/>
  <c r="B12" i="5"/>
  <c r="B13" i="5"/>
  <c r="B14" i="5"/>
  <c r="B15" i="5"/>
  <c r="B16" i="5"/>
  <c r="B3" i="5"/>
  <c r="A5" i="5"/>
  <c r="L3" i="5"/>
  <c r="L4" i="5"/>
  <c r="L5" i="5"/>
  <c r="L6" i="5"/>
  <c r="L7" i="5"/>
  <c r="L8" i="5"/>
  <c r="L9" i="5"/>
  <c r="L10" i="5"/>
  <c r="L11" i="5"/>
  <c r="L12" i="5"/>
  <c r="L13" i="5"/>
  <c r="L14" i="5"/>
  <c r="L15" i="5"/>
  <c r="L16" i="5"/>
  <c r="M3" i="5"/>
  <c r="M4" i="5"/>
  <c r="M5" i="5"/>
  <c r="M6" i="5"/>
  <c r="M7" i="5"/>
  <c r="M8" i="5"/>
  <c r="M9" i="5"/>
  <c r="M10" i="5"/>
  <c r="M11" i="5"/>
  <c r="M12" i="5"/>
  <c r="M13" i="5"/>
  <c r="M14" i="5"/>
  <c r="M15" i="5"/>
  <c r="M16" i="5"/>
  <c r="D3" i="6"/>
  <c r="D4" i="6"/>
  <c r="D5" i="6"/>
  <c r="D6" i="6"/>
  <c r="D7" i="6"/>
  <c r="D8" i="6"/>
  <c r="D9" i="6"/>
  <c r="D10" i="6"/>
  <c r="D11" i="6"/>
  <c r="D12" i="6"/>
  <c r="D13" i="6"/>
  <c r="D14" i="6"/>
  <c r="D15" i="6"/>
  <c r="D16" i="6"/>
  <c r="E3" i="6"/>
  <c r="E4" i="6"/>
  <c r="E5" i="6"/>
  <c r="E6" i="6"/>
  <c r="E7" i="6"/>
  <c r="E8" i="6"/>
  <c r="E9" i="6"/>
  <c r="E10" i="6"/>
  <c r="E11" i="6"/>
  <c r="E12" i="6"/>
  <c r="E13" i="6"/>
  <c r="E14" i="6"/>
  <c r="E15" i="6"/>
  <c r="E16" i="6"/>
  <c r="F3" i="6"/>
  <c r="F4" i="6"/>
  <c r="F5" i="6"/>
  <c r="F6" i="6"/>
  <c r="F7" i="6"/>
  <c r="F8" i="6"/>
  <c r="F9" i="6"/>
  <c r="F10" i="6"/>
  <c r="F11" i="6"/>
  <c r="F12" i="6"/>
  <c r="F13" i="6"/>
  <c r="F14" i="6"/>
  <c r="F15" i="6"/>
  <c r="F16" i="6"/>
  <c r="G3" i="6"/>
  <c r="G4" i="6"/>
  <c r="G5" i="6"/>
  <c r="G6" i="6"/>
  <c r="G7" i="6"/>
  <c r="G8" i="6"/>
  <c r="G9" i="6"/>
  <c r="G10" i="6"/>
  <c r="G11" i="6"/>
  <c r="G12" i="6"/>
  <c r="G13" i="6"/>
  <c r="G14" i="6"/>
  <c r="G15" i="6"/>
  <c r="G16" i="6"/>
  <c r="H3" i="6"/>
  <c r="H4" i="6"/>
  <c r="H5" i="6"/>
  <c r="H6" i="6"/>
  <c r="H7" i="6"/>
  <c r="H8" i="6"/>
  <c r="H9" i="6"/>
  <c r="H10" i="6"/>
  <c r="H11" i="6"/>
  <c r="H12" i="6"/>
  <c r="H13" i="6"/>
  <c r="H14" i="6"/>
  <c r="H15" i="6"/>
  <c r="H16" i="6"/>
  <c r="I3" i="6"/>
  <c r="I4" i="6"/>
  <c r="I5" i="6"/>
  <c r="I6" i="6"/>
  <c r="I7" i="6"/>
  <c r="I8" i="6"/>
  <c r="I9" i="6"/>
  <c r="I10" i="6"/>
  <c r="I11" i="6"/>
  <c r="I12" i="6"/>
  <c r="I13" i="6"/>
  <c r="I14" i="6"/>
  <c r="I15" i="6"/>
  <c r="I16" i="6"/>
  <c r="J3" i="6"/>
  <c r="J4" i="6"/>
  <c r="J5" i="6"/>
  <c r="J6" i="6"/>
  <c r="J7" i="6"/>
  <c r="J8" i="6"/>
  <c r="J9" i="6"/>
  <c r="J10" i="6"/>
  <c r="J11" i="6"/>
  <c r="J12" i="6"/>
  <c r="J13" i="6"/>
  <c r="J14" i="6"/>
  <c r="J15" i="6"/>
  <c r="J16" i="6"/>
  <c r="K3" i="6"/>
  <c r="K4" i="6"/>
  <c r="K5" i="6"/>
  <c r="K6" i="6"/>
  <c r="K7" i="6"/>
  <c r="K8" i="6"/>
  <c r="K9" i="6"/>
  <c r="K10" i="6"/>
  <c r="K11" i="6"/>
  <c r="K12" i="6"/>
  <c r="K13" i="6"/>
  <c r="K14" i="6"/>
  <c r="K15" i="6"/>
  <c r="K16" i="6"/>
  <c r="L3" i="6"/>
  <c r="L4" i="6"/>
  <c r="L5" i="6"/>
  <c r="L6" i="6"/>
  <c r="L7" i="6"/>
  <c r="L8" i="6"/>
  <c r="L9" i="6"/>
  <c r="L10" i="6"/>
  <c r="L11" i="6"/>
  <c r="L12" i="6"/>
  <c r="L13" i="6"/>
  <c r="L14" i="6"/>
  <c r="L15" i="6"/>
  <c r="L16" i="6"/>
  <c r="M3" i="6"/>
  <c r="M4" i="6"/>
  <c r="M5" i="6"/>
  <c r="M6" i="6"/>
  <c r="M7" i="6"/>
  <c r="M8" i="6"/>
  <c r="M9" i="6"/>
  <c r="M10" i="6"/>
  <c r="M11" i="6"/>
  <c r="M12" i="6"/>
  <c r="M13" i="6"/>
  <c r="M14" i="6"/>
  <c r="M15" i="6"/>
  <c r="M16" i="6"/>
  <c r="D2" i="5"/>
  <c r="D16" i="5"/>
  <c r="D15" i="5"/>
  <c r="D14" i="5"/>
  <c r="D13" i="5"/>
  <c r="D12" i="5"/>
  <c r="D11" i="5"/>
  <c r="D10" i="5"/>
  <c r="D9" i="5"/>
  <c r="D8" i="5"/>
  <c r="D7" i="5"/>
  <c r="D6" i="5"/>
  <c r="D5" i="5"/>
  <c r="D4" i="5"/>
  <c r="D3" i="5"/>
  <c r="C11" i="5"/>
  <c r="C12" i="5"/>
  <c r="C13" i="5"/>
  <c r="C14" i="5"/>
  <c r="C15" i="5"/>
  <c r="C16" i="5"/>
  <c r="C8" i="5"/>
  <c r="C9" i="5"/>
  <c r="C10" i="5"/>
  <c r="C3" i="5"/>
  <c r="C4" i="5"/>
  <c r="C5" i="5"/>
  <c r="C6" i="5"/>
  <c r="C7" i="5"/>
  <c r="C2" i="5"/>
  <c r="BK6" i="2"/>
  <c r="BK5" i="2"/>
  <c r="BK7" i="2"/>
  <c r="BK8" i="2"/>
  <c r="BK9" i="2"/>
  <c r="BK10" i="2"/>
  <c r="BK46" i="2"/>
  <c r="BK4" i="2"/>
  <c r="BK3" i="2"/>
  <c r="A16" i="5"/>
  <c r="A14" i="5"/>
  <c r="A12" i="5"/>
  <c r="A10" i="5"/>
  <c r="A8" i="5"/>
  <c r="A6" i="5"/>
  <c r="A4" i="5"/>
  <c r="A3" i="5"/>
  <c r="A15" i="5"/>
  <c r="A13" i="5"/>
  <c r="A11" i="5"/>
  <c r="A9" i="5"/>
  <c r="A7" i="5"/>
  <c r="E2" i="6" l="1"/>
  <c r="BP4" i="2"/>
  <c r="BQ4" i="2" s="1"/>
  <c r="BR4" i="2"/>
  <c r="BT4" i="2"/>
  <c r="BV4" i="2"/>
  <c r="BX4" i="2"/>
  <c r="V2" i="6"/>
  <c r="BV30" i="2"/>
  <c r="BX30" i="2"/>
  <c r="BT30" i="2"/>
  <c r="BP30" i="2"/>
  <c r="BQ30" i="2" s="1"/>
  <c r="BR30" i="2"/>
  <c r="BT33" i="2"/>
  <c r="BR33" i="2"/>
  <c r="BV33" i="2"/>
  <c r="BX33" i="2"/>
  <c r="BP33" i="2"/>
  <c r="BQ33" i="2" s="1"/>
  <c r="W2" i="6"/>
  <c r="Y2" i="6"/>
  <c r="BX35" i="2"/>
  <c r="BP35" i="2"/>
  <c r="BQ35" i="2" s="1"/>
  <c r="BR35" i="2"/>
  <c r="BT35" i="2"/>
  <c r="BV35" i="2"/>
  <c r="AA2" i="6"/>
  <c r="BP38" i="2"/>
  <c r="BQ38" i="2" s="1"/>
  <c r="BR38" i="2"/>
  <c r="BT38" i="2"/>
  <c r="BV38" i="2"/>
  <c r="BX38" i="2"/>
  <c r="BP8" i="2"/>
  <c r="BQ8" i="2" s="1"/>
  <c r="BR8" i="2"/>
  <c r="BT8" i="2"/>
  <c r="BV8" i="2"/>
  <c r="G2" i="6"/>
  <c r="BX8" i="2"/>
  <c r="AB2" i="6"/>
  <c r="BV39" i="2"/>
  <c r="BX39" i="2"/>
  <c r="BP39" i="2"/>
  <c r="BQ39" i="2" s="1"/>
  <c r="BR39" i="2"/>
  <c r="BT39" i="2"/>
  <c r="BO18" i="2"/>
  <c r="Q2" i="5"/>
  <c r="BL18" i="2"/>
  <c r="BU18" i="2"/>
  <c r="BM18" i="2"/>
  <c r="BN18" i="2" s="1"/>
  <c r="BS18" i="2"/>
  <c r="BW18" i="2"/>
  <c r="BO27" i="2"/>
  <c r="Y2" i="5"/>
  <c r="BW27" i="2"/>
  <c r="BS27" i="2"/>
  <c r="BL27" i="2"/>
  <c r="BM27" i="2"/>
  <c r="BN27" i="2" s="1"/>
  <c r="BU27" i="2"/>
  <c r="U2" i="6"/>
  <c r="BP29" i="2"/>
  <c r="BQ29" i="2" s="1"/>
  <c r="BR29" i="2"/>
  <c r="BT29" i="2"/>
  <c r="BV29" i="2"/>
  <c r="BX29" i="2"/>
  <c r="BO36" i="2"/>
  <c r="AG2" i="5"/>
  <c r="BS36" i="2"/>
  <c r="BU36" i="2"/>
  <c r="BW36" i="2"/>
  <c r="BM36" i="2"/>
  <c r="BN36" i="2" s="1"/>
  <c r="BL36" i="2"/>
  <c r="BP11" i="2"/>
  <c r="BQ11" i="2" s="1"/>
  <c r="BR11" i="2"/>
  <c r="BT11" i="2"/>
  <c r="BV11" i="2"/>
  <c r="BX11" i="2"/>
  <c r="J2" i="6"/>
  <c r="L2" i="6"/>
  <c r="BP16" i="2"/>
  <c r="BQ16" i="2" s="1"/>
  <c r="BR16" i="2"/>
  <c r="BT16" i="2"/>
  <c r="BV16" i="2"/>
  <c r="BX16" i="2"/>
  <c r="O2" i="6"/>
  <c r="BT20" i="2"/>
  <c r="BV20" i="2"/>
  <c r="BX20" i="2"/>
  <c r="BR20" i="2"/>
  <c r="BP20" i="2"/>
  <c r="BQ20" i="2" s="1"/>
  <c r="AE2" i="6"/>
  <c r="BP44" i="2"/>
  <c r="BQ44" i="2" s="1"/>
  <c r="BR44" i="2"/>
  <c r="BV44" i="2"/>
  <c r="BT44" i="2"/>
  <c r="BX44" i="2"/>
  <c r="BO45" i="2"/>
  <c r="AO2" i="5"/>
  <c r="BS45" i="2"/>
  <c r="BU45" i="2"/>
  <c r="BW45" i="2"/>
  <c r="BM45" i="2"/>
  <c r="BN45" i="2" s="1"/>
  <c r="BL45" i="2"/>
  <c r="F2" i="6"/>
  <c r="BT5" i="2"/>
  <c r="BP5" i="2"/>
  <c r="BQ5" i="2" s="1"/>
  <c r="BV5" i="2"/>
  <c r="BR5" i="2"/>
  <c r="BX5" i="2"/>
  <c r="X2" i="6"/>
  <c r="BX34" i="2"/>
  <c r="BP34" i="2"/>
  <c r="BQ34" i="2" s="1"/>
  <c r="BV34" i="2"/>
  <c r="BR34" i="2"/>
  <c r="BT34" i="2"/>
  <c r="BV37" i="2"/>
  <c r="BP37" i="2"/>
  <c r="BQ37" i="2" s="1"/>
  <c r="BR37" i="2"/>
  <c r="BX37" i="2"/>
  <c r="BT37" i="2"/>
  <c r="Z2" i="6"/>
  <c r="AC2" i="6"/>
  <c r="BT42" i="2"/>
  <c r="BV42" i="2"/>
  <c r="BX42" i="2"/>
  <c r="BP42" i="2"/>
  <c r="BQ42" i="2" s="1"/>
  <c r="BR42" i="2"/>
  <c r="N2" i="6"/>
  <c r="BP19" i="2"/>
  <c r="BQ19" i="2" s="1"/>
  <c r="BR19" i="2"/>
  <c r="BT19" i="2"/>
  <c r="BV19" i="2"/>
  <c r="BX19" i="2"/>
  <c r="P2" i="6"/>
  <c r="BX21" i="2"/>
  <c r="BP21" i="2"/>
  <c r="BQ21" i="2" s="1"/>
  <c r="BR21" i="2"/>
  <c r="BT21" i="2"/>
  <c r="BV21" i="2"/>
  <c r="BO22" i="2"/>
  <c r="U2" i="5"/>
  <c r="BL22" i="2"/>
  <c r="BM22" i="2"/>
  <c r="BN22" i="2" s="1"/>
  <c r="BS22" i="2"/>
  <c r="BU22" i="2"/>
  <c r="BW22" i="2"/>
  <c r="BO13" i="2"/>
  <c r="BL13" i="2"/>
  <c r="BM13" i="2"/>
  <c r="BN13" i="2" s="1"/>
  <c r="M2" i="5"/>
  <c r="BS13" i="2"/>
  <c r="BU13" i="2"/>
  <c r="BW13" i="2"/>
  <c r="D2" i="6"/>
  <c r="BT3" i="2"/>
  <c r="BR3" i="2"/>
  <c r="BP3" i="2"/>
  <c r="BQ3" i="2" s="1"/>
  <c r="BV3" i="2"/>
  <c r="BX3" i="2"/>
  <c r="Q2" i="6"/>
  <c r="BX24" i="2"/>
  <c r="BP24" i="2"/>
  <c r="BQ24" i="2" s="1"/>
  <c r="BR24" i="2"/>
  <c r="BV24" i="2"/>
  <c r="BT24" i="2"/>
  <c r="BO31" i="2"/>
  <c r="BL31" i="2"/>
  <c r="BM31" i="2"/>
  <c r="BN31" i="2" s="1"/>
  <c r="AC2" i="5"/>
  <c r="BS31" i="2"/>
  <c r="BW31" i="2"/>
  <c r="BU31" i="2"/>
  <c r="I2" i="6"/>
  <c r="BX10" i="2"/>
  <c r="BP10" i="2"/>
  <c r="BQ10" i="2" s="1"/>
  <c r="BR10" i="2"/>
  <c r="BT10" i="2"/>
  <c r="BV10" i="2"/>
  <c r="K2" i="6"/>
  <c r="BX15" i="2"/>
  <c r="BP15" i="2"/>
  <c r="BQ15" i="2" s="1"/>
  <c r="BV15" i="2"/>
  <c r="BR15" i="2"/>
  <c r="BT15" i="2"/>
  <c r="M2" i="6"/>
  <c r="BP17" i="2"/>
  <c r="BQ17" i="2" s="1"/>
  <c r="BR17" i="2"/>
  <c r="BT17" i="2"/>
  <c r="BV17" i="2"/>
  <c r="BX17" i="2"/>
  <c r="AD2" i="6"/>
  <c r="BX43" i="2"/>
  <c r="BP43" i="2"/>
  <c r="BQ43" i="2" s="1"/>
  <c r="BV43" i="2"/>
  <c r="BR43" i="2"/>
  <c r="BT43" i="2"/>
  <c r="AG2" i="6"/>
  <c r="BP47" i="2"/>
  <c r="BQ47" i="2" s="1"/>
  <c r="BR47" i="2"/>
  <c r="BT47" i="2"/>
  <c r="BV47" i="2"/>
  <c r="BX47" i="2"/>
  <c r="R2" i="6"/>
  <c r="BP25" i="2"/>
  <c r="BQ25" i="2" s="1"/>
  <c r="BR25" i="2"/>
  <c r="BT25" i="2"/>
  <c r="BV25" i="2"/>
  <c r="BX25" i="2"/>
  <c r="AH2" i="6"/>
  <c r="BV48" i="2"/>
  <c r="BX48" i="2"/>
  <c r="BT48" i="2"/>
  <c r="BR48" i="2"/>
  <c r="BP48" i="2"/>
  <c r="BQ48" i="2" s="1"/>
  <c r="BO40" i="2"/>
  <c r="BL40" i="2"/>
  <c r="BM40" i="2"/>
  <c r="BN40" i="2" s="1"/>
  <c r="BS40" i="2"/>
  <c r="BU40" i="2"/>
  <c r="BW40" i="2"/>
  <c r="AK2" i="5"/>
  <c r="T2" i="6"/>
  <c r="BP28" i="2"/>
  <c r="BQ28" i="2" s="1"/>
  <c r="BR28" i="2"/>
  <c r="BT28" i="2"/>
  <c r="BV28" i="2"/>
  <c r="BX28" i="2"/>
  <c r="H2" i="6"/>
  <c r="BV9" i="2"/>
  <c r="BX9" i="2"/>
  <c r="BT9" i="2"/>
  <c r="BP9" i="2"/>
  <c r="BQ9" i="2" s="1"/>
  <c r="BR9" i="2"/>
  <c r="AF2" i="6"/>
  <c r="BX46" i="2"/>
  <c r="BP46" i="2"/>
  <c r="BQ46" i="2" s="1"/>
  <c r="BR46" i="2"/>
  <c r="BT46" i="2"/>
  <c r="BV46" i="2"/>
  <c r="S2" i="6"/>
  <c r="BP26" i="2"/>
  <c r="BQ26" i="2" s="1"/>
  <c r="BR26" i="2"/>
  <c r="BT26" i="2"/>
  <c r="BV26" i="2"/>
  <c r="BX26" i="2"/>
  <c r="BO12" i="2"/>
  <c r="BW12" i="2"/>
  <c r="BL12" i="2"/>
  <c r="BM12" i="2"/>
  <c r="BN12" i="2" s="1"/>
  <c r="BU12" i="2"/>
  <c r="L2" i="5"/>
  <c r="BS12" i="2"/>
  <c r="BO49" i="2"/>
  <c r="AS2" i="5"/>
  <c r="BM49" i="2"/>
  <c r="BN49" i="2" s="1"/>
  <c r="BL49" i="2"/>
  <c r="BU49" i="2"/>
  <c r="BS49" i="2"/>
  <c r="BW49" i="2"/>
</calcChain>
</file>

<file path=xl/sharedStrings.xml><?xml version="1.0" encoding="utf-8"?>
<sst xmlns="http://schemas.openxmlformats.org/spreadsheetml/2006/main" count="2354" uniqueCount="120">
  <si>
    <t>MEAN</t>
  </si>
  <si>
    <t>SD</t>
  </si>
  <si>
    <t>N</t>
  </si>
  <si>
    <t>pt</t>
  </si>
  <si>
    <t>µm</t>
  </si>
  <si>
    <t>–</t>
  </si>
  <si>
    <t>SPECIMEN</t>
  </si>
  <si>
    <t>CHARACTER</t>
  </si>
  <si>
    <t>RANGE</t>
  </si>
  <si>
    <t>Holotype</t>
  </si>
  <si>
    <t>Body length</t>
  </si>
  <si>
    <t>Peribuccal papillae length</t>
  </si>
  <si>
    <t>Lateral papillae length</t>
  </si>
  <si>
    <t>Buccal tube</t>
  </si>
  <si>
    <t xml:space="preserve">     Length</t>
  </si>
  <si>
    <t xml:space="preserve">     Stylet support insertion point</t>
  </si>
  <si>
    <t xml:space="preserve">     Anterior width</t>
  </si>
  <si>
    <t xml:space="preserve">     Standard width</t>
  </si>
  <si>
    <t xml:space="preserve">     Posterior width</t>
  </si>
  <si>
    <t xml:space="preserve">     Standard width/length ratio</t>
  </si>
  <si>
    <t xml:space="preserve">     Posterior/anterior width ratio</t>
  </si>
  <si>
    <t>Claw 1 lengths</t>
  </si>
  <si>
    <t>Claw 2 lengths</t>
  </si>
  <si>
    <t>Claw 3 lengths</t>
  </si>
  <si>
    <t>Claw 4 lengths</t>
  </si>
  <si>
    <t xml:space="preserve">     External primary branch</t>
  </si>
  <si>
    <t xml:space="preserve">     External base + secondary branch</t>
  </si>
  <si>
    <t xml:space="preserve">     External spur</t>
  </si>
  <si>
    <t xml:space="preserve">     Internal primary branch</t>
  </si>
  <si>
    <t xml:space="preserve">     Internal base + secondary branch</t>
  </si>
  <si>
    <t xml:space="preserve">     Internal spur</t>
  </si>
  <si>
    <t xml:space="preserve">     Anterior primary branch</t>
  </si>
  <si>
    <t xml:space="preserve">     Anterior base + secondary branch</t>
  </si>
  <si>
    <t xml:space="preserve">     Anterior spur</t>
  </si>
  <si>
    <t xml:space="preserve">     Posterior primary branch</t>
  </si>
  <si>
    <t xml:space="preserve">     Posterior base + secondary branch</t>
  </si>
  <si>
    <t xml:space="preserve">     Posterior spur</t>
  </si>
  <si>
    <t>Buccal tube length</t>
  </si>
  <si>
    <t>Stylet support insertion point</t>
  </si>
  <si>
    <t xml:space="preserve">  Buccal tube anterior width</t>
  </si>
  <si>
    <t>Buccal tube standard width</t>
  </si>
  <si>
    <t>Buccal tube posterior width</t>
  </si>
  <si>
    <t>Buccal tube standard width/length ratio</t>
  </si>
  <si>
    <t>Buccal tube posterior/anterior width ratio</t>
  </si>
  <si>
    <t>Individual</t>
  </si>
  <si>
    <t>Genus species</t>
  </si>
  <si>
    <t>INSTRUCTIONS and TERMS OF USE</t>
  </si>
  <si>
    <t>Data from sheets "females" and "males" are automatically copied to the four remaining "stats" sheets. Data in those sheets are arranged for statistical analyses in the majority of statistical software.</t>
  </si>
  <si>
    <t>Copyright by Łukasz Michalczyk. Enquires and suggestions: LM@tardigrada.net</t>
  </si>
  <si>
    <r>
      <t xml:space="preserve">This is a morphometric template for species of the Tardigrada Order </t>
    </r>
    <r>
      <rPr>
        <b/>
        <sz val="12"/>
        <rFont val="Calibri"/>
        <family val="2"/>
        <charset val="238"/>
      </rPr>
      <t>Apochela.</t>
    </r>
  </si>
  <si>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</si>
  <si>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sheets "females" and "males". If a structure is not measurable leave the cell empty (enetring zeros will mean that the trait has a value of 0).</t>
    </r>
  </si>
  <si>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</si>
  <si>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</si>
  <si>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Species</t>
  </si>
  <si>
    <t>Population</t>
  </si>
  <si>
    <t>Claw 1 external primary branch</t>
  </si>
  <si>
    <t>Claw 1 external base + secondary branch</t>
  </si>
  <si>
    <t>Claw 1 external spur</t>
  </si>
  <si>
    <t>Claw 1 internal primary branch</t>
  </si>
  <si>
    <t>Claw 1 internal base + secondary branch</t>
  </si>
  <si>
    <t>Claw 1 internal spur</t>
  </si>
  <si>
    <t>Claw 2 external primary branch</t>
  </si>
  <si>
    <t>Claw 2 external base + secondary branch</t>
  </si>
  <si>
    <t>Claw 2 external spur</t>
  </si>
  <si>
    <t>Claw 2 internal primary branch</t>
  </si>
  <si>
    <t>Claw 2 internal base + secondary branch</t>
  </si>
  <si>
    <t>Claw 2 internal spur</t>
  </si>
  <si>
    <t>Claw 3 external primary branch</t>
  </si>
  <si>
    <t>Claw 3 external base + secondary branch</t>
  </si>
  <si>
    <t>Claw 3 external spur</t>
  </si>
  <si>
    <t>Claw 3 internal primary branch</t>
  </si>
  <si>
    <t>Claw 3 internal base + secondary branch</t>
  </si>
  <si>
    <t>Claw 3 internal spur</t>
  </si>
  <si>
    <t>Claw 4 anterior primary branch</t>
  </si>
  <si>
    <t>Claw 4 anterior base + secondary branch</t>
  </si>
  <si>
    <t>Claw 4 anterior spur</t>
  </si>
  <si>
    <t>Claw 4 posterior primary branch</t>
  </si>
  <si>
    <t>Claw 4 posterior base + secondary branch</t>
  </si>
  <si>
    <t>Claw 4 posterior spur</t>
  </si>
  <si>
    <t xml:space="preserve">     External branches length ratio</t>
  </si>
  <si>
    <t xml:space="preserve">     Posterior branches length ratio</t>
  </si>
  <si>
    <t xml:space="preserve">     Anterior branches length ratio</t>
  </si>
  <si>
    <t xml:space="preserve">     Internal branches length ratio</t>
  </si>
  <si>
    <t>Eyes (0 = absent; 1 = present)</t>
  </si>
  <si>
    <r>
      <t xml:space="preserve">This template can be freely used but each published use must be credited as </t>
    </r>
    <r>
      <rPr>
        <b/>
        <sz val="12"/>
        <rFont val="Calibri"/>
        <family val="2"/>
        <charset val="238"/>
      </rPr>
      <t xml:space="preserve">Morphometric data were handled using the Apochela ver. 1.2 template available from the Tardigrada Register, www.tardigrada.net/register (Michalczyk &amp; Kaczmarek 2013). </t>
    </r>
    <r>
      <rPr>
        <sz val="12"/>
        <rFont val="Calibri"/>
        <family val="2"/>
        <charset val="238"/>
      </rPr>
      <t>The reference is: Michalczyk, Ł. &amp; Kaczmarek, Ł. (2013) The Tardigrada Register: a comprehensive online data repository for tardigrade taxonomy. Journal of Limnology, 72(S1): 175-181. DOI:10.4081/jlimnol.2013.s1.e22</t>
    </r>
  </si>
  <si>
    <t>Bars under claws I (0/1)</t>
  </si>
  <si>
    <t>Bars under claws II (0/1)</t>
  </si>
  <si>
    <t>Bars under claws III (0/1)</t>
  </si>
  <si>
    <t xml:space="preserve"> Buccal tube anterior width</t>
  </si>
  <si>
    <t>Claw 1 external branches length ratio</t>
  </si>
  <si>
    <t>Claw 3 external branches length ratio</t>
  </si>
  <si>
    <t>Claw 2 external branches length ratio</t>
  </si>
  <si>
    <t>Claw 1 internal branches length ratio</t>
  </si>
  <si>
    <t>Claw 2 internal branches length ratio</t>
  </si>
  <si>
    <t>Claw 3 internal branches length ratio</t>
  </si>
  <si>
    <t>Claw 4 anterior branches length ratio</t>
  </si>
  <si>
    <t>Claw 4 posterior branches length ratio</t>
  </si>
  <si>
    <t>Country.sample</t>
  </si>
  <si>
    <t>Type series</t>
  </si>
  <si>
    <t>YES/NO</t>
  </si>
  <si>
    <t>Author</t>
  </si>
  <si>
    <t>Name Surname</t>
  </si>
  <si>
    <t>Date</t>
  </si>
  <si>
    <t>DD.MM.YYYY</t>
  </si>
  <si>
    <t>Both "females" and "males" sheets automatically calculate basic statistics (number of measurements, range, mean and SD). The table with these statistics is placed after the last (30th) specimen. The summary table can be then copied and pasted directly to MS Word.</t>
  </si>
  <si>
    <t>1 (Hol)</t>
    <phoneticPr fontId="1" type="noConversion"/>
  </si>
  <si>
    <t>H1</t>
    <phoneticPr fontId="24" type="noConversion"/>
  </si>
  <si>
    <t>H2</t>
  </si>
  <si>
    <t>H3</t>
  </si>
  <si>
    <t>H4</t>
  </si>
  <si>
    <t>H5</t>
  </si>
  <si>
    <t>H6</t>
  </si>
  <si>
    <t>H7</t>
  </si>
  <si>
    <t>H8</t>
  </si>
  <si>
    <t>H9</t>
  </si>
  <si>
    <t>H10</t>
  </si>
  <si>
    <t>H11</t>
  </si>
  <si>
    <t>9 (Pol)</t>
    <phoneticPr fontId="1" type="noConversion"/>
  </si>
  <si>
    <t>10 (Pol)</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</si>
</sst>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31">
    <font>
      <sz val="10"/>
      <name val="Arial CE"/>
      <charset val="238"/>
    </font>
    <font>
      <sz val="8"/>
      <name val="Arial CE"/>
      <charset val="238"/>
    </font>
    <font>
      <sz val="10"/>
      <name val="Arial CE"/>
      <charset val="238"/>
    </font>
    <font>
      <b/>
      <sz val="10"/>
      <name val="Arial CE"/>
      <charset val="238"/>
    </font>
    <font>
      <i/>
      <sz val="10"/>
      <name val="Arial CE"/>
      <charset val="238"/>
    </font>
    <font>
      <b/>
      <sz val="12"/>
      <name val="Calibri"/>
      <family val="2"/>
      <charset val="238"/>
    </font>
    <font>
      <sz val="12"/>
      <name val="Calibri"/>
      <family val="2"/>
      <charset val="238"/>
    </font>
    <font>
      <i/>
      <sz val="12"/>
      <name val="Calibri"/>
      <family val="2"/>
      <charset val="238"/>
    </font>
    <font>
      <u/>
      <sz val="10"/>
      <color theme="10"/>
      <name val="Arial CE"/>
      <charset val="238"/>
    </font>
    <font>
      <b/>
      <sz val="10"/>
      <name val="맑은 고딕"/>
      <family val="2"/>
      <charset val="238"/>
      <scheme val="minor"/>
    </font>
    <font>
      <b/>
      <i/>
      <sz val="10"/>
      <name val="맑은 고딕"/>
      <family val="2"/>
      <charset val="238"/>
      <scheme val="minor"/>
    </font>
    <font>
      <sz val="10"/>
      <name val="맑은 고딕"/>
      <family val="2"/>
      <charset val="238"/>
      <scheme val="minor"/>
    </font>
    <font>
      <i/>
      <sz val="10"/>
      <name val="맑은 고딕"/>
      <family val="2"/>
      <charset val="238"/>
      <scheme val="minor"/>
    </font>
    <font>
      <i/>
      <sz val="10"/>
      <color rgb="FF0000CC"/>
      <name val="맑은 고딕"/>
      <family val="2"/>
      <charset val="238"/>
      <scheme val="minor"/>
    </font>
    <font>
      <b/>
      <sz val="12"/>
      <name val="맑은 고딕"/>
      <family val="2"/>
      <charset val="238"/>
      <scheme val="minor"/>
    </font>
    <font>
      <sz val="12"/>
      <name val="맑은 고딕"/>
      <family val="2"/>
      <charset val="238"/>
      <scheme val="minor"/>
    </font>
    <font>
      <b/>
      <sz val="12"/>
      <color rgb="FFFF0000"/>
      <name val="맑은 고딕"/>
      <family val="2"/>
      <charset val="238"/>
      <scheme val="minor"/>
    </font>
    <font>
      <sz val="10"/>
      <color rgb="FF008000"/>
      <name val="맑은 고딕"/>
      <family val="2"/>
      <charset val="238"/>
      <scheme val="minor"/>
    </font>
    <font>
      <b/>
      <sz val="14"/>
      <color rgb="FFFF0000"/>
      <name val="맑은 고딕"/>
      <family val="2"/>
      <charset val="238"/>
      <scheme val="minor"/>
    </font>
    <font>
      <sz val="10"/>
      <color theme="10"/>
      <name val="Arial CE"/>
      <charset val="238"/>
    </font>
    <font>
      <b/>
      <sz val="16"/>
      <color rgb="FF777777"/>
      <name val="Arial CE"/>
      <charset val="238"/>
    </font>
    <font>
      <sz val="16"/>
      <name val="Arial CE"/>
      <charset val="238"/>
    </font>
    <font>
      <b/>
      <i/>
      <sz val="16"/>
      <name val="Arial CE"/>
      <charset val="238"/>
    </font>
    <font>
      <b/>
      <sz val="16"/>
      <name val="Arial CE"/>
      <charset val="238"/>
    </font>
    <font>
      <sz val="8"/>
      <name val="돋움"/>
      <family val="3"/>
      <charset val="129"/>
    </font>
    <font>
      <b/>
      <sz val="10"/>
      <name val="맑은 고딕"/>
      <family val="3"/>
      <charset val="129"/>
      <scheme val="minor"/>
    </font>
    <font>
      <b/>
      <i/>
      <sz val="10"/>
      <color rgb="FF0000CC"/>
      <name val="맑은 고딕"/>
      <family val="2"/>
      <charset val="238"/>
      <scheme val="minor"/>
    </font>
    <font>
      <b/>
      <sz val="10"/>
      <color rgb="FF008000"/>
      <name val="맑은 고딕"/>
      <family val="2"/>
      <charset val="238"/>
      <scheme val="minor"/>
    </font>
    <font>
      <sz val="10"/>
      <name val="맑은 고딕"/>
      <family val="3"/>
      <charset val="129"/>
      <scheme val="minor"/>
    </font>
    <font>
      <i/>
      <sz val="10"/>
      <name val="맑은 고딕"/>
      <family val="3"/>
      <charset val="129"/>
      <scheme val="minor"/>
    </font>
    <font>
      <b/>
      <i/>
      <sz val="10"/>
      <name val="맑은 고딕"/>
      <family val="3"/>
      <charset val="129"/>
      <scheme val="minor"/>
    </font>
  </fonts>
  <fills count="11">
    <fill>
      <patternFill patternType="none"/>
    </fill>
    <fill>
      <patternFill patternType="gray125"/>
    </fill>
    <fill>
      <patternFill patternType="solid">
        <fgColor rgb="FF969696"/>
        <bgColor indexed="64"/>
      </patternFill>
    </fill>
    <fill>
      <patternFill patternType="solid">
        <fgColor rgb="FFFFFFCC"/>
        <bgColor indexed="64"/>
      </patternFill>
    </fill>
    <fill>
      <patternFill patternType="solid">
        <fgColor rgb="FFFFFF00"/>
        <bgColor indexed="64"/>
      </patternFill>
    </fill>
    <fill>
      <patternFill patternType="solid">
        <fgColor rgb="FF333333"/>
        <bgColor indexed="64"/>
      </patternFill>
    </fill>
    <fill>
      <patternFill patternType="solid">
        <fgColor rgb="FFFFFFFF"/>
        <bgColor indexed="64"/>
      </patternFill>
    </fill>
    <fill>
      <patternFill patternType="solid">
        <fgColor rgb="FFC0C0C0"/>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1" tint="0.14999847407452621"/>
        <bgColor indexed="64"/>
      </patternFill>
    </fill>
  </fills>
  <borders count="31">
    <border>
      <left/>
      <right/>
      <top/>
      <bottom/>
      <diagonal/>
    </border>
    <border>
      <left/>
      <right/>
      <top/>
      <bottom style="thin">
        <color indexed="64"/>
      </bottom>
      <diagonal/>
    </border>
    <border>
      <left/>
      <right style="double">
        <color indexed="64"/>
      </right>
      <top/>
      <bottom style="thin">
        <color indexed="64"/>
      </bottom>
      <diagonal/>
    </border>
    <border>
      <left/>
      <right style="thin">
        <color indexed="64"/>
      </right>
      <top/>
      <bottom/>
      <diagonal/>
    </border>
    <border>
      <left/>
      <right style="double">
        <color indexed="64"/>
      </right>
      <top/>
      <bottom/>
      <diagonal/>
    </border>
    <border>
      <left/>
      <right/>
      <top/>
      <bottom style="medium">
        <color indexed="64"/>
      </bottom>
      <diagonal/>
    </border>
    <border>
      <left/>
      <right style="double">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double">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bottom style="medium">
        <color indexed="64"/>
      </bottom>
      <diagonal/>
    </border>
  </borders>
  <cellStyleXfs count="3">
    <xf numFmtId="0" fontId="0" fillId="0" borderId="0"/>
    <xf numFmtId="0" fontId="8" fillId="0" borderId="0" applyNumberFormat="0" applyFill="0" applyBorder="0" applyAlignment="0" applyProtection="0">
      <alignment vertical="top"/>
      <protection locked="0"/>
    </xf>
    <xf numFmtId="9" fontId="2" fillId="0" borderId="0" applyFont="0" applyFill="0" applyBorder="0" applyAlignment="0" applyProtection="0"/>
  </cellStyleXfs>
  <cellXfs count="174">
    <xf numFmtId="0" fontId="0" fillId="0" borderId="0" xfId="0"/>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xf>
    <xf numFmtId="176" fontId="11" fillId="0" borderId="0" xfId="0" applyNumberFormat="1" applyFont="1" applyFill="1" applyBorder="1" applyAlignment="1">
      <alignment horizontal="right" vertical="center"/>
    </xf>
    <xf numFmtId="176" fontId="11" fillId="0" borderId="0" xfId="0" applyNumberFormat="1" applyFont="1" applyFill="1" applyBorder="1" applyAlignment="1">
      <alignment horizontal="center" vertical="center"/>
    </xf>
    <xf numFmtId="176" fontId="11" fillId="0" borderId="0" xfId="0" applyNumberFormat="1" applyFont="1" applyFill="1" applyBorder="1" applyAlignment="1">
      <alignment horizontal="left" vertical="center"/>
    </xf>
    <xf numFmtId="176" fontId="12" fillId="0" borderId="0" xfId="0" applyNumberFormat="1" applyFont="1" applyFill="1" applyBorder="1" applyAlignment="1">
      <alignment horizontal="center" vertical="center"/>
    </xf>
    <xf numFmtId="176" fontId="12" fillId="0" borderId="3"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0" xfId="0" applyFont="1" applyFill="1" applyBorder="1" applyAlignment="1">
      <alignment horizontal="center"/>
    </xf>
    <xf numFmtId="0" fontId="9" fillId="0" borderId="7" xfId="0" applyFont="1" applyFill="1" applyBorder="1" applyAlignment="1">
      <alignment horizontal="right"/>
    </xf>
    <xf numFmtId="0" fontId="11" fillId="0" borderId="4" xfId="0" applyFont="1" applyFill="1" applyBorder="1" applyAlignment="1">
      <alignment horizontal="left"/>
    </xf>
    <xf numFmtId="176" fontId="11" fillId="0" borderId="0" xfId="0" applyNumberFormat="1" applyFont="1" applyFill="1" applyBorder="1" applyAlignment="1">
      <alignment horizontal="center"/>
    </xf>
    <xf numFmtId="0" fontId="11" fillId="0" borderId="6" xfId="0" applyFont="1" applyFill="1" applyBorder="1" applyAlignment="1">
      <alignment horizontal="left"/>
    </xf>
    <xf numFmtId="0" fontId="11" fillId="0" borderId="9" xfId="0" applyFont="1" applyFill="1" applyBorder="1" applyAlignment="1">
      <alignment horizontal="center" vertical="center"/>
    </xf>
    <xf numFmtId="0" fontId="11" fillId="0" borderId="0" xfId="0" applyFont="1" applyFill="1" applyBorder="1" applyAlignment="1">
      <alignment horizontal="left"/>
    </xf>
    <xf numFmtId="9" fontId="11" fillId="0" borderId="0" xfId="2" applyFont="1" applyFill="1" applyBorder="1" applyAlignment="1">
      <alignment horizontal="center" vertical="center"/>
    </xf>
    <xf numFmtId="1" fontId="12" fillId="0" borderId="0" xfId="0" applyNumberFormat="1" applyFont="1" applyFill="1" applyBorder="1" applyAlignment="1">
      <alignment horizontal="center" vertical="center"/>
    </xf>
    <xf numFmtId="1" fontId="11" fillId="0" borderId="0" xfId="0" applyNumberFormat="1" applyFont="1" applyFill="1" applyBorder="1" applyAlignment="1">
      <alignment horizontal="center"/>
    </xf>
    <xf numFmtId="1" fontId="11" fillId="0" borderId="4" xfId="0" applyNumberFormat="1" applyFont="1" applyFill="1" applyBorder="1" applyAlignment="1">
      <alignment horizontal="left"/>
    </xf>
    <xf numFmtId="1" fontId="11" fillId="0" borderId="3" xfId="0" applyNumberFormat="1" applyFont="1" applyFill="1" applyBorder="1" applyAlignment="1">
      <alignment horizontal="center" vertical="center"/>
    </xf>
    <xf numFmtId="1" fontId="11" fillId="0" borderId="0" xfId="0" applyNumberFormat="1" applyFont="1" applyFill="1" applyBorder="1" applyAlignment="1">
      <alignment horizontal="center" vertical="center"/>
    </xf>
    <xf numFmtId="0" fontId="10" fillId="0" borderId="10" xfId="0" applyFont="1" applyFill="1" applyBorder="1" applyAlignment="1">
      <alignment horizontal="center" vertical="center"/>
    </xf>
    <xf numFmtId="0" fontId="12" fillId="0" borderId="0" xfId="0" applyFont="1" applyFill="1" applyBorder="1" applyAlignment="1">
      <alignment horizontal="center"/>
    </xf>
    <xf numFmtId="0" fontId="9" fillId="0" borderId="11" xfId="0" applyFont="1" applyFill="1" applyBorder="1" applyAlignment="1">
      <alignment horizontal="center" vertical="center"/>
    </xf>
    <xf numFmtId="176" fontId="11" fillId="0" borderId="12" xfId="0" applyNumberFormat="1" applyFont="1" applyFill="1" applyBorder="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176" fontId="12" fillId="0" borderId="0" xfId="0" applyNumberFormat="1" applyFont="1" applyFill="1" applyBorder="1" applyAlignment="1">
      <alignment horizontal="right" vertical="center"/>
    </xf>
    <xf numFmtId="176" fontId="12" fillId="0" borderId="3" xfId="0" applyNumberFormat="1" applyFont="1" applyFill="1" applyBorder="1" applyAlignment="1">
      <alignment horizontal="left" vertical="center"/>
    </xf>
    <xf numFmtId="0" fontId="4" fillId="0" borderId="7" xfId="0" applyFont="1" applyBorder="1" applyAlignment="1">
      <alignment horizontal="left" vertical="center" wrapText="1"/>
    </xf>
    <xf numFmtId="0" fontId="0" fillId="0" borderId="7" xfId="0" applyBorder="1" applyAlignment="1">
      <alignment horizontal="center" vertical="center"/>
    </xf>
    <xf numFmtId="1" fontId="3" fillId="0" borderId="7" xfId="0" applyNumberFormat="1" applyFont="1" applyBorder="1" applyAlignment="1">
      <alignment horizontal="center" vertical="center" wrapText="1"/>
    </xf>
    <xf numFmtId="1" fontId="0" fillId="0" borderId="7" xfId="0" applyNumberFormat="1" applyBorder="1" applyAlignment="1">
      <alignment horizontal="center" vertical="center" wrapText="1"/>
    </xf>
    <xf numFmtId="176" fontId="0" fillId="0" borderId="7" xfId="0" applyNumberFormat="1" applyBorder="1" applyAlignment="1">
      <alignment horizontal="center" vertical="center" wrapText="1"/>
    </xf>
    <xf numFmtId="176" fontId="0" fillId="0" borderId="7" xfId="0" applyNumberFormat="1" applyBorder="1" applyAlignment="1">
      <alignment horizontal="center" vertical="center"/>
    </xf>
    <xf numFmtId="9" fontId="0" fillId="0" borderId="7" xfId="2" applyFont="1" applyBorder="1" applyAlignment="1">
      <alignment horizontal="center" vertical="center" wrapText="1"/>
    </xf>
    <xf numFmtId="1" fontId="4" fillId="0" borderId="7"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4" fillId="0" borderId="7" xfId="0" applyNumberFormat="1" applyFont="1" applyBorder="1" applyAlignment="1">
      <alignment horizontal="center" vertical="center"/>
    </xf>
    <xf numFmtId="0" fontId="0" fillId="0" borderId="0" xfId="0" applyAlignment="1">
      <alignment vertical="top"/>
    </xf>
    <xf numFmtId="0" fontId="14" fillId="3" borderId="15" xfId="0" applyFont="1" applyFill="1" applyBorder="1" applyAlignment="1">
      <alignment horizontal="center" vertical="top" wrapText="1"/>
    </xf>
    <xf numFmtId="0" fontId="14" fillId="3" borderId="17"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6" fillId="4" borderId="17" xfId="0" applyFont="1" applyFill="1" applyBorder="1" applyAlignment="1">
      <alignment horizontal="center" vertical="top" wrapText="1"/>
    </xf>
    <xf numFmtId="0" fontId="11" fillId="0" borderId="7" xfId="0" applyFont="1" applyFill="1" applyBorder="1" applyAlignment="1">
      <alignment horizontal="center" vertical="top" wrapText="1"/>
    </xf>
    <xf numFmtId="0" fontId="11" fillId="0" borderId="7" xfId="0" applyFont="1" applyBorder="1" applyAlignment="1">
      <alignment horizontal="center" vertical="top" wrapText="1"/>
    </xf>
    <xf numFmtId="0" fontId="0" fillId="0" borderId="7" xfId="0" applyFont="1" applyBorder="1" applyAlignment="1">
      <alignment horizontal="left" vertical="center" wrapText="1"/>
    </xf>
    <xf numFmtId="0" fontId="0" fillId="0" borderId="0" xfId="0" applyFont="1" applyAlignment="1">
      <alignment horizontal="left" vertical="center" wrapText="1"/>
    </xf>
    <xf numFmtId="0" fontId="0" fillId="0" borderId="7" xfId="0"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0" xfId="0" applyFont="1" applyFill="1" applyBorder="1" applyAlignment="1">
      <alignment horizontal="center" vertical="center"/>
    </xf>
    <xf numFmtId="176" fontId="12" fillId="0" borderId="0" xfId="0" applyNumberFormat="1" applyFont="1" applyFill="1" applyBorder="1" applyAlignment="1">
      <alignment horizontal="left" vertical="center"/>
    </xf>
    <xf numFmtId="0" fontId="11" fillId="0" borderId="7" xfId="0" applyFont="1" applyFill="1" applyBorder="1" applyAlignment="1">
      <alignment horizontal="left"/>
    </xf>
    <xf numFmtId="0" fontId="11" fillId="0" borderId="7" xfId="0" applyFont="1" applyFill="1" applyBorder="1" applyAlignment="1">
      <alignment horizontal="center" vertical="center"/>
    </xf>
    <xf numFmtId="0" fontId="15" fillId="3" borderId="16" xfId="0" applyFont="1" applyFill="1" applyBorder="1" applyAlignment="1">
      <alignment horizontal="left" vertical="center" wrapText="1"/>
    </xf>
    <xf numFmtId="0" fontId="15" fillId="3" borderId="18" xfId="0" applyFont="1" applyFill="1" applyBorder="1" applyAlignment="1">
      <alignment horizontal="left" vertical="center" wrapText="1"/>
    </xf>
    <xf numFmtId="0" fontId="15" fillId="3" borderId="19" xfId="0" applyFont="1" applyFill="1" applyBorder="1" applyAlignment="1">
      <alignment horizontal="left" vertical="center" wrapText="1"/>
    </xf>
    <xf numFmtId="0" fontId="15" fillId="4" borderId="19" xfId="0" applyFont="1" applyFill="1" applyBorder="1" applyAlignment="1">
      <alignment horizontal="left" vertical="center" wrapText="1"/>
    </xf>
    <xf numFmtId="0" fontId="19" fillId="3" borderId="30" xfId="1" applyFont="1" applyFill="1" applyBorder="1" applyAlignment="1" applyProtection="1">
      <alignment horizontal="left" vertical="center" wrapText="1"/>
    </xf>
    <xf numFmtId="0" fontId="11" fillId="5" borderId="0" xfId="0" applyFont="1" applyFill="1" applyBorder="1" applyAlignment="1">
      <alignment vertical="top"/>
    </xf>
    <xf numFmtId="9" fontId="17" fillId="5" borderId="29" xfId="2" applyFont="1" applyFill="1" applyBorder="1" applyAlignment="1">
      <alignment horizontal="center"/>
    </xf>
    <xf numFmtId="176" fontId="13" fillId="5" borderId="29" xfId="0" applyNumberFormat="1" applyFont="1" applyFill="1" applyBorder="1" applyAlignment="1">
      <alignment horizontal="center"/>
    </xf>
    <xf numFmtId="0" fontId="0" fillId="0" borderId="7" xfId="0" applyBorder="1" applyAlignment="1">
      <alignment horizontal="center" vertical="center" wrapText="1"/>
    </xf>
    <xf numFmtId="0" fontId="4"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20" fillId="6" borderId="0" xfId="0" applyFont="1" applyFill="1" applyAlignment="1">
      <alignment vertical="top"/>
    </xf>
    <xf numFmtId="0" fontId="21" fillId="7" borderId="0" xfId="0" applyFont="1" applyFill="1"/>
    <xf numFmtId="49" fontId="22" fillId="6" borderId="0" xfId="0" applyNumberFormat="1" applyFont="1" applyFill="1" applyAlignment="1">
      <alignment horizontal="right" vertical="top"/>
    </xf>
    <xf numFmtId="49" fontId="23" fillId="6" borderId="0" xfId="0" applyNumberFormat="1" applyFont="1" applyFill="1" applyAlignment="1">
      <alignment horizontal="right" vertical="top"/>
    </xf>
    <xf numFmtId="0" fontId="20" fillId="7" borderId="0" xfId="0" applyFont="1" applyFill="1" applyAlignment="1">
      <alignment vertical="top"/>
    </xf>
    <xf numFmtId="49" fontId="23" fillId="7" borderId="0" xfId="0" applyNumberFormat="1" applyFont="1" applyFill="1" applyAlignment="1">
      <alignment horizontal="right" vertical="top"/>
    </xf>
    <xf numFmtId="49" fontId="4" fillId="0" borderId="7" xfId="0" applyNumberFormat="1" applyFont="1" applyBorder="1" applyAlignment="1">
      <alignment horizontal="left" vertical="center" wrapText="1"/>
    </xf>
    <xf numFmtId="49" fontId="0" fillId="0" borderId="7" xfId="0" applyNumberFormat="1" applyBorder="1" applyAlignment="1">
      <alignment horizontal="left" vertical="center" wrapText="1"/>
    </xf>
    <xf numFmtId="9" fontId="12" fillId="0" borderId="0" xfId="2" applyFont="1" applyFill="1" applyBorder="1" applyAlignment="1">
      <alignment horizontal="center" vertical="center"/>
    </xf>
    <xf numFmtId="9" fontId="11" fillId="0" borderId="5" xfId="2" applyFont="1" applyFill="1" applyBorder="1" applyAlignment="1">
      <alignment horizontal="center" vertical="center"/>
    </xf>
    <xf numFmtId="9" fontId="12" fillId="0" borderId="5" xfId="2" applyFont="1" applyFill="1" applyBorder="1" applyAlignment="1">
      <alignment horizontal="center" vertical="center"/>
    </xf>
    <xf numFmtId="0" fontId="11" fillId="0" borderId="7" xfId="0" applyFont="1" applyFill="1" applyBorder="1" applyAlignment="1">
      <alignment horizontal="center"/>
    </xf>
    <xf numFmtId="0" fontId="11" fillId="8" borderId="7" xfId="0" applyFont="1" applyFill="1" applyBorder="1" applyAlignment="1">
      <alignment horizontal="center"/>
    </xf>
    <xf numFmtId="0" fontId="11" fillId="8" borderId="0" xfId="0" applyFont="1" applyFill="1" applyBorder="1" applyAlignment="1">
      <alignment horizont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0" xfId="0" applyFont="1" applyFill="1" applyBorder="1" applyAlignment="1">
      <alignment horizontal="center" vertical="center"/>
    </xf>
    <xf numFmtId="0" fontId="11" fillId="0" borderId="7" xfId="0" applyFont="1" applyFill="1" applyBorder="1" applyAlignment="1">
      <alignment horizontal="center"/>
    </xf>
    <xf numFmtId="177" fontId="11" fillId="0" borderId="0" xfId="2" applyNumberFormat="1" applyFont="1" applyFill="1" applyBorder="1" applyAlignment="1">
      <alignment horizontal="right" vertical="center"/>
    </xf>
    <xf numFmtId="177" fontId="11" fillId="0" borderId="0" xfId="0" applyNumberFormat="1" applyFont="1" applyFill="1" applyBorder="1" applyAlignment="1">
      <alignment horizontal="center" vertical="center"/>
    </xf>
    <xf numFmtId="177" fontId="11" fillId="0" borderId="0" xfId="2" applyNumberFormat="1" applyFont="1" applyFill="1" applyBorder="1" applyAlignment="1">
      <alignment horizontal="left" vertical="center"/>
    </xf>
    <xf numFmtId="177" fontId="12" fillId="0" borderId="0" xfId="0" applyNumberFormat="1" applyFont="1" applyFill="1" applyBorder="1" applyAlignment="1">
      <alignment horizontal="right" vertical="center"/>
    </xf>
    <xf numFmtId="177" fontId="12" fillId="0" borderId="0" xfId="0" applyNumberFormat="1" applyFont="1" applyFill="1" applyBorder="1" applyAlignment="1">
      <alignment horizontal="center" vertical="center"/>
    </xf>
    <xf numFmtId="177" fontId="12" fillId="0" borderId="3" xfId="0" applyNumberFormat="1" applyFont="1" applyFill="1" applyBorder="1" applyAlignment="1">
      <alignment horizontal="left" vertical="center"/>
    </xf>
    <xf numFmtId="177" fontId="11" fillId="0" borderId="12" xfId="2" applyNumberFormat="1" applyFont="1" applyFill="1" applyBorder="1" applyAlignment="1">
      <alignment horizontal="center" vertical="center"/>
    </xf>
    <xf numFmtId="177" fontId="12" fillId="0" borderId="3" xfId="0" applyNumberFormat="1" applyFont="1" applyFill="1" applyBorder="1" applyAlignment="1">
      <alignment horizontal="center" vertical="center"/>
    </xf>
    <xf numFmtId="177" fontId="11" fillId="0" borderId="0" xfId="2" applyNumberFormat="1" applyFont="1" applyFill="1" applyBorder="1" applyAlignment="1">
      <alignment horizontal="center" vertical="center"/>
    </xf>
    <xf numFmtId="177" fontId="12" fillId="0" borderId="4" xfId="0" applyNumberFormat="1" applyFont="1" applyFill="1" applyBorder="1" applyAlignment="1">
      <alignment horizontal="center" vertical="center"/>
    </xf>
    <xf numFmtId="177" fontId="12" fillId="0" borderId="0" xfId="2" applyNumberFormat="1" applyFont="1" applyFill="1" applyBorder="1" applyAlignment="1">
      <alignment horizontal="right" vertical="center"/>
    </xf>
    <xf numFmtId="177" fontId="12" fillId="0" borderId="0" xfId="2" applyNumberFormat="1" applyFont="1" applyFill="1" applyBorder="1" applyAlignment="1">
      <alignment horizontal="center" vertical="center"/>
    </xf>
    <xf numFmtId="177" fontId="12" fillId="0" borderId="3" xfId="2" applyNumberFormat="1" applyFont="1" applyFill="1" applyBorder="1" applyAlignment="1">
      <alignment horizontal="left" vertical="center"/>
    </xf>
    <xf numFmtId="177" fontId="12" fillId="0" borderId="3" xfId="2" applyNumberFormat="1" applyFont="1" applyFill="1" applyBorder="1" applyAlignment="1">
      <alignment horizontal="center" vertical="center"/>
    </xf>
    <xf numFmtId="177" fontId="12" fillId="0" borderId="4" xfId="2" applyNumberFormat="1" applyFont="1" applyFill="1" applyBorder="1" applyAlignment="1">
      <alignment horizontal="center" vertical="center"/>
    </xf>
    <xf numFmtId="177" fontId="11" fillId="0" borderId="5" xfId="2" applyNumberFormat="1" applyFont="1" applyFill="1" applyBorder="1" applyAlignment="1">
      <alignment horizontal="right" vertical="center"/>
    </xf>
    <xf numFmtId="177" fontId="11" fillId="0" borderId="5" xfId="2" applyNumberFormat="1" applyFont="1" applyFill="1" applyBorder="1" applyAlignment="1">
      <alignment horizontal="center" vertical="center"/>
    </xf>
    <xf numFmtId="177" fontId="11" fillId="0" borderId="5" xfId="2" applyNumberFormat="1" applyFont="1" applyFill="1" applyBorder="1" applyAlignment="1">
      <alignment horizontal="left" vertical="center"/>
    </xf>
    <xf numFmtId="177" fontId="12" fillId="0" borderId="5" xfId="2" applyNumberFormat="1" applyFont="1" applyFill="1" applyBorder="1" applyAlignment="1">
      <alignment horizontal="right" vertical="center"/>
    </xf>
    <xf numFmtId="177" fontId="12" fillId="0" borderId="5" xfId="2" applyNumberFormat="1" applyFont="1" applyFill="1" applyBorder="1" applyAlignment="1">
      <alignment horizontal="center" vertical="center"/>
    </xf>
    <xf numFmtId="177" fontId="12" fillId="0" borderId="9" xfId="2" applyNumberFormat="1" applyFont="1" applyFill="1" applyBorder="1" applyAlignment="1">
      <alignment horizontal="left" vertical="center"/>
    </xf>
    <xf numFmtId="177" fontId="11" fillId="0" borderId="13"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6" xfId="2" applyNumberFormat="1" applyFont="1" applyFill="1" applyBorder="1" applyAlignment="1">
      <alignment horizontal="center" vertical="center"/>
    </xf>
    <xf numFmtId="9" fontId="27" fillId="5" borderId="29" xfId="2" applyFont="1" applyFill="1" applyBorder="1" applyAlignment="1">
      <alignment horizontal="center"/>
    </xf>
    <xf numFmtId="176" fontId="26" fillId="5" borderId="29" xfId="0" applyNumberFormat="1" applyFont="1" applyFill="1" applyBorder="1" applyAlignment="1">
      <alignment horizontal="center"/>
    </xf>
    <xf numFmtId="9" fontId="17" fillId="9" borderId="29" xfId="2" applyFont="1" applyFill="1" applyBorder="1" applyAlignment="1">
      <alignment horizontal="center"/>
    </xf>
    <xf numFmtId="176" fontId="13" fillId="9" borderId="29" xfId="0" applyNumberFormat="1" applyFont="1" applyFill="1" applyBorder="1" applyAlignment="1">
      <alignment horizontal="center"/>
    </xf>
    <xf numFmtId="0" fontId="11" fillId="9" borderId="0" xfId="0" applyFont="1" applyFill="1" applyBorder="1" applyAlignment="1">
      <alignment vertical="top"/>
    </xf>
    <xf numFmtId="0" fontId="11" fillId="10" borderId="0" xfId="0" applyFont="1" applyFill="1" applyBorder="1" applyAlignment="1">
      <alignment vertical="top"/>
    </xf>
    <xf numFmtId="9" fontId="17" fillId="10" borderId="29" xfId="2" applyFont="1" applyFill="1" applyBorder="1" applyAlignment="1">
      <alignment horizontal="center"/>
    </xf>
    <xf numFmtId="176" fontId="13" fillId="10" borderId="29" xfId="0" applyNumberFormat="1" applyFont="1" applyFill="1" applyBorder="1" applyAlignment="1">
      <alignment horizontal="center"/>
    </xf>
    <xf numFmtId="0" fontId="18" fillId="3" borderId="22" xfId="0" applyFont="1" applyFill="1" applyBorder="1" applyAlignment="1">
      <alignment horizontal="center" vertical="center" wrapText="1"/>
    </xf>
    <xf numFmtId="0" fontId="18" fillId="3" borderId="23" xfId="0" applyFont="1" applyFill="1" applyBorder="1" applyAlignment="1">
      <alignment horizontal="center" vertical="center" wrapText="1"/>
    </xf>
    <xf numFmtId="9" fontId="11" fillId="0" borderId="7" xfId="2" applyFont="1" applyFill="1" applyBorder="1" applyAlignment="1">
      <alignment horizontal="center" vertical="center"/>
    </xf>
    <xf numFmtId="0" fontId="9" fillId="0" borderId="24"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0"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28" xfId="0" applyFont="1" applyFill="1" applyBorder="1" applyAlignment="1">
      <alignment horizontal="center" vertical="center"/>
    </xf>
    <xf numFmtId="0" fontId="11" fillId="0" borderId="7" xfId="0" applyFont="1" applyFill="1" applyBorder="1" applyAlignment="1">
      <alignment horizontal="center"/>
    </xf>
    <xf numFmtId="0" fontId="9" fillId="0" borderId="25" xfId="0" applyFont="1" applyFill="1" applyBorder="1" applyAlignment="1">
      <alignment horizontal="left" vertical="center"/>
    </xf>
    <xf numFmtId="0" fontId="9" fillId="0" borderId="2" xfId="0" applyFont="1" applyFill="1" applyBorder="1" applyAlignment="1">
      <alignment horizontal="left" vertical="center"/>
    </xf>
    <xf numFmtId="0" fontId="9" fillId="0" borderId="3"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7" xfId="0" applyFont="1" applyFill="1" applyBorder="1" applyAlignment="1">
      <alignment horizontal="center"/>
    </xf>
    <xf numFmtId="1" fontId="25" fillId="0" borderId="8" xfId="0" applyNumberFormat="1" applyFont="1" applyFill="1" applyBorder="1" applyAlignment="1">
      <alignment horizontal="center"/>
    </xf>
    <xf numFmtId="1" fontId="25" fillId="0" borderId="21" xfId="0" applyNumberFormat="1" applyFont="1" applyFill="1" applyBorder="1" applyAlignment="1">
      <alignment horizontal="center"/>
    </xf>
    <xf numFmtId="0" fontId="25" fillId="0" borderId="7" xfId="0" applyFont="1" applyFill="1" applyBorder="1" applyAlignment="1">
      <alignment horizontal="center"/>
    </xf>
    <xf numFmtId="0" fontId="25" fillId="0" borderId="7" xfId="0" applyFont="1" applyFill="1" applyBorder="1" applyAlignment="1">
      <alignment horizontal="left"/>
    </xf>
    <xf numFmtId="0" fontId="28" fillId="0" borderId="7" xfId="0" applyFont="1" applyFill="1" applyBorder="1" applyAlignment="1">
      <alignment horizontal="center"/>
    </xf>
    <xf numFmtId="0" fontId="29" fillId="0" borderId="7" xfId="0" applyFont="1" applyFill="1" applyBorder="1" applyAlignment="1">
      <alignment horizontal="center"/>
    </xf>
    <xf numFmtId="0" fontId="28" fillId="0" borderId="8" xfId="0" applyFont="1" applyFill="1" applyBorder="1"/>
    <xf numFmtId="1" fontId="28" fillId="0" borderId="7" xfId="0" applyNumberFormat="1" applyFont="1" applyFill="1" applyBorder="1" applyAlignment="1">
      <alignment horizontal="center"/>
    </xf>
    <xf numFmtId="1" fontId="29" fillId="0" borderId="7" xfId="0" applyNumberFormat="1" applyFont="1" applyFill="1" applyBorder="1" applyAlignment="1">
      <alignment horizontal="center"/>
    </xf>
    <xf numFmtId="176" fontId="28" fillId="0" borderId="7" xfId="0" applyNumberFormat="1" applyFont="1" applyFill="1" applyBorder="1" applyAlignment="1">
      <alignment horizontal="center"/>
    </xf>
    <xf numFmtId="176" fontId="29" fillId="0" borderId="7" xfId="0" applyNumberFormat="1" applyFont="1" applyFill="1" applyBorder="1" applyAlignment="1">
      <alignment horizontal="center"/>
    </xf>
    <xf numFmtId="176" fontId="29" fillId="2" borderId="14" xfId="0" applyNumberFormat="1" applyFont="1" applyFill="1" applyBorder="1" applyAlignment="1">
      <alignment horizontal="center"/>
    </xf>
    <xf numFmtId="176" fontId="28" fillId="2" borderId="8" xfId="0" applyNumberFormat="1" applyFont="1" applyFill="1" applyBorder="1" applyAlignment="1">
      <alignment horizontal="center"/>
    </xf>
    <xf numFmtId="176" fontId="29" fillId="2" borderId="21" xfId="0" applyNumberFormat="1" applyFont="1" applyFill="1" applyBorder="1" applyAlignment="1">
      <alignment horizontal="center"/>
    </xf>
    <xf numFmtId="0" fontId="28" fillId="0" borderId="7" xfId="0" applyFont="1" applyBorder="1" applyAlignment="1">
      <alignment vertical="top"/>
    </xf>
    <xf numFmtId="9" fontId="28" fillId="0" borderId="7" xfId="2" applyFont="1" applyFill="1" applyBorder="1" applyAlignment="1">
      <alignment horizontal="center"/>
    </xf>
    <xf numFmtId="0" fontId="25" fillId="0" borderId="7" xfId="0" applyFont="1" applyFill="1" applyBorder="1" applyAlignment="1">
      <alignment horizontal="right"/>
    </xf>
    <xf numFmtId="0" fontId="25" fillId="0" borderId="8" xfId="0" applyFont="1" applyFill="1" applyBorder="1" applyAlignment="1">
      <alignment horizontal="center"/>
    </xf>
    <xf numFmtId="0" fontId="25" fillId="0" borderId="21" xfId="0" applyFont="1" applyFill="1" applyBorder="1" applyAlignment="1">
      <alignment horizontal="center"/>
    </xf>
    <xf numFmtId="1" fontId="25" fillId="0" borderId="7" xfId="0" applyNumberFormat="1" applyFont="1" applyFill="1" applyBorder="1" applyAlignment="1">
      <alignment horizontal="center"/>
    </xf>
    <xf numFmtId="0" fontId="28" fillId="0" borderId="21" xfId="0" applyFont="1" applyFill="1" applyBorder="1" applyAlignment="1">
      <alignment horizontal="center"/>
    </xf>
    <xf numFmtId="0" fontId="28" fillId="0" borderId="7" xfId="0" applyFont="1" applyFill="1" applyBorder="1"/>
    <xf numFmtId="1" fontId="28" fillId="0" borderId="21" xfId="0" applyNumberFormat="1" applyFont="1" applyFill="1" applyBorder="1" applyAlignment="1">
      <alignment horizontal="center"/>
    </xf>
    <xf numFmtId="176" fontId="28" fillId="0" borderId="21" xfId="0" applyNumberFormat="1" applyFont="1" applyFill="1" applyBorder="1" applyAlignment="1">
      <alignment horizontal="center"/>
    </xf>
    <xf numFmtId="9" fontId="28" fillId="0" borderId="21" xfId="2" applyFont="1" applyFill="1" applyBorder="1" applyAlignment="1">
      <alignment horizontal="center"/>
    </xf>
    <xf numFmtId="0" fontId="25" fillId="0" borderId="7" xfId="0" applyFont="1" applyFill="1" applyBorder="1" applyAlignment="1">
      <alignment horizontal="center"/>
    </xf>
    <xf numFmtId="0" fontId="30" fillId="0" borderId="7" xfId="0" applyFont="1" applyFill="1" applyBorder="1" applyAlignment="1">
      <alignment horizontal="center"/>
    </xf>
    <xf numFmtId="1" fontId="25" fillId="0" borderId="7" xfId="0" applyNumberFormat="1" applyFont="1" applyFill="1" applyBorder="1" applyAlignment="1">
      <alignment horizontal="center"/>
    </xf>
    <xf numFmtId="1" fontId="30" fillId="0" borderId="7" xfId="0" applyNumberFormat="1" applyFont="1" applyFill="1" applyBorder="1" applyAlignment="1">
      <alignment horizontal="center"/>
    </xf>
    <xf numFmtId="176" fontId="25" fillId="0" borderId="7" xfId="0" applyNumberFormat="1" applyFont="1" applyFill="1" applyBorder="1" applyAlignment="1">
      <alignment horizontal="center"/>
    </xf>
    <xf numFmtId="176" fontId="30" fillId="0" borderId="7" xfId="0" applyNumberFormat="1" applyFont="1" applyFill="1" applyBorder="1" applyAlignment="1">
      <alignment horizontal="center"/>
    </xf>
    <xf numFmtId="176" fontId="25" fillId="2" borderId="8" xfId="0" applyNumberFormat="1" applyFont="1" applyFill="1" applyBorder="1" applyAlignment="1">
      <alignment horizontal="center"/>
    </xf>
    <xf numFmtId="176" fontId="30" fillId="2" borderId="14" xfId="0" applyNumberFormat="1" applyFont="1" applyFill="1" applyBorder="1" applyAlignment="1">
      <alignment horizontal="center"/>
    </xf>
    <xf numFmtId="9" fontId="25" fillId="0" borderId="7" xfId="2" applyFont="1" applyFill="1" applyBorder="1" applyAlignment="1">
      <alignment horizontal="center"/>
    </xf>
  </cellXfs>
  <cellStyles count="3">
    <cellStyle name="백분율" xfId="2" builtinId="5"/>
    <cellStyle name="표준" xfId="0" builtinId="0"/>
    <cellStyle name="하이퍼링크" xfId="1" builtinId="8"/>
  </cellStyles>
  <dxfs count="0"/>
  <tableStyles count="0" defaultTableStyle="TableStyleMedium9" defaultPivotStyle="PivotStyleLight16"/>
  <colors>
    <mruColors>
      <color rgb="FF969696"/>
      <color rgb="FF868686"/>
      <color rgb="FFB2B2B2"/>
      <color rgb="FF3333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0672;&#44396;/&#54788;&#51116;%20&#50672;&#44396;&#51473;/Tardigrades/1%20Ella%20Island/Systematics/Milnesium%20sp/Figures/1%20New%20order/Morphometric%20data%20for%20Milnesium%20grandicupula%20larva%20juvenile%20250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general info"/>
      <sheetName val="Hatchlings"/>
      <sheetName val="Juveniles"/>
      <sheetName val="female stats (μm)"/>
      <sheetName val="female stats (pt)"/>
      <sheetName val="male stats (μm)"/>
      <sheetName val="male stats (pt)"/>
    </sheetNames>
    <sheetDataSet>
      <sheetData sheetId="0"/>
      <sheetData sheetId="1">
        <row r="2">
          <cell r="D2" t="str">
            <v>Genus species</v>
          </cell>
        </row>
        <row r="3">
          <cell r="D3" t="str">
            <v>Country.sample</v>
          </cell>
        </row>
      </sheetData>
      <sheetData sheetId="2">
        <row r="1">
          <cell r="B1" t="str">
            <v>1 (HOL)</v>
          </cell>
          <cell r="D1">
            <v>2</v>
          </cell>
          <cell r="F1">
            <v>3</v>
          </cell>
          <cell r="H1">
            <v>4</v>
          </cell>
          <cell r="J1">
            <v>5</v>
          </cell>
          <cell r="L1">
            <v>6</v>
          </cell>
          <cell r="N1">
            <v>7</v>
          </cell>
          <cell r="P1">
            <v>8</v>
          </cell>
          <cell r="R1">
            <v>9</v>
          </cell>
          <cell r="T1">
            <v>10</v>
          </cell>
          <cell r="V1">
            <v>11</v>
          </cell>
          <cell r="X1">
            <v>12</v>
          </cell>
          <cell r="Z1">
            <v>13</v>
          </cell>
          <cell r="AB1">
            <v>14</v>
          </cell>
          <cell r="AD1">
            <v>15</v>
          </cell>
          <cell r="AF1">
            <v>16</v>
          </cell>
          <cell r="AH1">
            <v>17</v>
          </cell>
          <cell r="AJ1">
            <v>18</v>
          </cell>
          <cell r="AL1">
            <v>19</v>
          </cell>
          <cell r="AN1">
            <v>20</v>
          </cell>
          <cell r="AP1">
            <v>21</v>
          </cell>
          <cell r="AR1">
            <v>22</v>
          </cell>
          <cell r="AT1">
            <v>23</v>
          </cell>
          <cell r="AV1">
            <v>24</v>
          </cell>
          <cell r="AX1">
            <v>25</v>
          </cell>
          <cell r="AZ1">
            <v>26</v>
          </cell>
          <cell r="BB1">
            <v>27</v>
          </cell>
          <cell r="BD1">
            <v>28</v>
          </cell>
          <cell r="BF1">
            <v>29</v>
          </cell>
          <cell r="BH1">
            <v>30</v>
          </cell>
        </row>
        <row r="3">
          <cell r="B3">
            <v>370.08</v>
          </cell>
          <cell r="C3">
            <v>1175.6035578144854</v>
          </cell>
          <cell r="D3">
            <v>380.49</v>
          </cell>
          <cell r="E3">
            <v>1208.6721728081322</v>
          </cell>
          <cell r="F3">
            <v>362.54</v>
          </cell>
          <cell r="G3">
            <v>1138.6306532663318</v>
          </cell>
          <cell r="H3">
            <v>362.9</v>
          </cell>
          <cell r="I3">
            <v>1101.0315533980581</v>
          </cell>
          <cell r="J3">
            <v>363.55</v>
          </cell>
          <cell r="K3">
            <v>1122.0679012345681</v>
          </cell>
          <cell r="L3">
            <v>373.67</v>
          </cell>
          <cell r="M3">
            <v>1156.5150108325595</v>
          </cell>
          <cell r="N3">
            <v>383.51</v>
          </cell>
          <cell r="O3">
            <v>1124.6627565982403</v>
          </cell>
          <cell r="P3">
            <v>342.09</v>
          </cell>
          <cell r="Q3">
            <v>984.71502590673572</v>
          </cell>
          <cell r="R3">
            <v>337.35</v>
          </cell>
          <cell r="S3">
            <v>992.20588235294122</v>
          </cell>
          <cell r="T3">
            <v>354.22</v>
          </cell>
          <cell r="U3">
            <v>1115.3022670025189</v>
          </cell>
          <cell r="V3">
            <v>346.91</v>
          </cell>
          <cell r="W3">
            <v>1028.4909576045065</v>
          </cell>
          <cell r="X3"/>
          <cell r="Y3" t="str">
            <v/>
          </cell>
          <cell r="Z3"/>
          <cell r="AA3" t="str">
            <v/>
          </cell>
          <cell r="AB3"/>
          <cell r="AC3" t="str">
            <v/>
          </cell>
          <cell r="AD3"/>
          <cell r="AE3" t="str">
            <v/>
          </cell>
          <cell r="AF3"/>
          <cell r="AG3" t="str">
            <v/>
          </cell>
          <cell r="AH3"/>
          <cell r="AI3" t="str">
            <v/>
          </cell>
          <cell r="AJ3"/>
          <cell r="AK3" t="str">
            <v/>
          </cell>
          <cell r="AL3"/>
          <cell r="AM3" t="str">
            <v/>
          </cell>
          <cell r="AN3"/>
          <cell r="AO3" t="str">
            <v/>
          </cell>
          <cell r="AP3"/>
          <cell r="AQ3" t="str">
            <v/>
          </cell>
          <cell r="AR3"/>
          <cell r="AS3" t="str">
            <v/>
          </cell>
          <cell r="AT3"/>
          <cell r="AU3" t="str">
            <v/>
          </cell>
          <cell r="AV3"/>
          <cell r="AW3" t="str">
            <v/>
          </cell>
          <cell r="AX3"/>
          <cell r="AY3" t="str">
            <v/>
          </cell>
          <cell r="AZ3"/>
          <cell r="BA3" t="str">
            <v/>
          </cell>
          <cell r="BB3"/>
          <cell r="BC3" t="str">
            <v/>
          </cell>
          <cell r="BD3"/>
          <cell r="BE3" t="str">
            <v/>
          </cell>
          <cell r="BF3"/>
          <cell r="BG3" t="str">
            <v/>
          </cell>
          <cell r="BH3"/>
          <cell r="BI3" t="str">
            <v/>
          </cell>
        </row>
        <row r="4">
          <cell r="B4">
            <v>5.67</v>
          </cell>
          <cell r="C4">
            <v>18.011435832274458</v>
          </cell>
          <cell r="D4">
            <v>6.26</v>
          </cell>
          <cell r="E4">
            <v>19.8856416772554</v>
          </cell>
          <cell r="F4"/>
          <cell r="G4" t="str">
            <v/>
          </cell>
          <cell r="H4"/>
          <cell r="I4" t="str">
            <v/>
          </cell>
          <cell r="J4"/>
          <cell r="K4" t="str">
            <v/>
          </cell>
          <cell r="L4"/>
          <cell r="M4" t="str">
            <v/>
          </cell>
          <cell r="N4"/>
          <cell r="O4" t="str">
            <v/>
          </cell>
          <cell r="P4"/>
          <cell r="Q4" t="str">
            <v/>
          </cell>
          <cell r="R4">
            <v>5.25</v>
          </cell>
          <cell r="S4">
            <v>15.441176470588236</v>
          </cell>
          <cell r="T4"/>
          <cell r="U4" t="str">
            <v/>
          </cell>
          <cell r="V4">
            <v>5.44</v>
          </cell>
          <cell r="W4">
            <v>16.128075896827752</v>
          </cell>
          <cell r="X4"/>
          <cell r="Y4" t="str">
            <v/>
          </cell>
          <cell r="Z4"/>
          <cell r="AA4" t="str">
            <v/>
          </cell>
          <cell r="AB4"/>
          <cell r="AC4" t="str">
            <v/>
          </cell>
          <cell r="AD4"/>
          <cell r="AE4" t="str">
            <v/>
          </cell>
          <cell r="AF4"/>
          <cell r="AG4" t="str">
            <v/>
          </cell>
          <cell r="AH4"/>
          <cell r="AI4" t="str">
            <v/>
          </cell>
          <cell r="AJ4"/>
          <cell r="AK4" t="str">
            <v/>
          </cell>
          <cell r="AL4"/>
          <cell r="AM4" t="str">
            <v/>
          </cell>
          <cell r="AN4"/>
          <cell r="AO4" t="str">
            <v/>
          </cell>
          <cell r="AP4"/>
          <cell r="AQ4" t="str">
            <v/>
          </cell>
          <cell r="AR4"/>
          <cell r="AS4" t="str">
            <v/>
          </cell>
          <cell r="AT4"/>
          <cell r="AU4" t="str">
            <v/>
          </cell>
          <cell r="AV4"/>
          <cell r="AW4" t="str">
            <v/>
          </cell>
          <cell r="AX4"/>
          <cell r="AY4" t="str">
            <v/>
          </cell>
          <cell r="AZ4"/>
          <cell r="BA4" t="str">
            <v/>
          </cell>
          <cell r="BB4"/>
          <cell r="BC4" t="str">
            <v/>
          </cell>
          <cell r="BD4"/>
          <cell r="BE4" t="str">
            <v/>
          </cell>
          <cell r="BF4"/>
          <cell r="BG4" t="str">
            <v/>
          </cell>
          <cell r="BH4"/>
          <cell r="BI4" t="str">
            <v/>
          </cell>
        </row>
        <row r="5">
          <cell r="B5">
            <v>5.98</v>
          </cell>
          <cell r="C5">
            <v>18.996188055908515</v>
          </cell>
          <cell r="D5">
            <v>5.79</v>
          </cell>
          <cell r="E5">
            <v>18.392630241423124</v>
          </cell>
          <cell r="F5"/>
          <cell r="G5" t="str">
            <v/>
          </cell>
          <cell r="H5">
            <v>7.19</v>
          </cell>
          <cell r="I5">
            <v>21.814320388349515</v>
          </cell>
          <cell r="J5">
            <v>5.0599999999999996</v>
          </cell>
          <cell r="K5">
            <v>15.617283950617283</v>
          </cell>
          <cell r="L5">
            <v>5.7</v>
          </cell>
          <cell r="M5">
            <v>17.641597028783657</v>
          </cell>
          <cell r="N5">
            <v>5.82</v>
          </cell>
          <cell r="O5">
            <v>17.067448680351909</v>
          </cell>
          <cell r="P5"/>
          <cell r="Q5" t="str">
            <v/>
          </cell>
          <cell r="R5">
            <v>4.59</v>
          </cell>
          <cell r="S5">
            <v>13.5</v>
          </cell>
          <cell r="T5"/>
          <cell r="U5" t="str">
            <v/>
          </cell>
          <cell r="V5">
            <v>6.15</v>
          </cell>
          <cell r="W5">
            <v>18.233026978950491</v>
          </cell>
          <cell r="X5"/>
          <cell r="Y5" t="str">
            <v/>
          </cell>
          <cell r="Z5"/>
          <cell r="AA5" t="str">
            <v/>
          </cell>
          <cell r="AB5"/>
          <cell r="AC5" t="str">
            <v/>
          </cell>
          <cell r="AD5"/>
          <cell r="AE5" t="str">
            <v/>
          </cell>
          <cell r="AF5"/>
          <cell r="AG5" t="str">
            <v/>
          </cell>
          <cell r="AH5"/>
          <cell r="AI5" t="str">
            <v/>
          </cell>
          <cell r="AJ5"/>
          <cell r="AK5" t="str">
            <v/>
          </cell>
          <cell r="AL5"/>
          <cell r="AM5" t="str">
            <v/>
          </cell>
          <cell r="AN5"/>
          <cell r="AO5" t="str">
            <v/>
          </cell>
          <cell r="AP5"/>
          <cell r="AQ5" t="str">
            <v/>
          </cell>
          <cell r="AR5"/>
          <cell r="AS5" t="str">
            <v/>
          </cell>
          <cell r="AT5"/>
          <cell r="AU5" t="str">
            <v/>
          </cell>
          <cell r="AV5"/>
          <cell r="AW5" t="str">
            <v/>
          </cell>
          <cell r="AX5"/>
          <cell r="AY5" t="str">
            <v/>
          </cell>
          <cell r="AZ5"/>
          <cell r="BA5" t="str">
            <v/>
          </cell>
          <cell r="BB5"/>
          <cell r="BC5" t="str">
            <v/>
          </cell>
          <cell r="BD5"/>
          <cell r="BE5" t="str">
            <v/>
          </cell>
          <cell r="BF5"/>
          <cell r="BG5" t="str">
            <v/>
          </cell>
          <cell r="BH5"/>
          <cell r="BI5" t="str">
            <v/>
          </cell>
        </row>
        <row r="7">
          <cell r="B7">
            <v>31.48</v>
          </cell>
          <cell r="D7">
            <v>31.48</v>
          </cell>
          <cell r="F7">
            <v>31.84</v>
          </cell>
          <cell r="H7">
            <v>32.96</v>
          </cell>
          <cell r="J7">
            <v>32.4</v>
          </cell>
          <cell r="L7">
            <v>32.31</v>
          </cell>
          <cell r="N7">
            <v>34.1</v>
          </cell>
          <cell r="P7">
            <v>34.74</v>
          </cell>
          <cell r="R7">
            <v>34</v>
          </cell>
          <cell r="T7">
            <v>31.76</v>
          </cell>
          <cell r="V7">
            <v>33.729999999999997</v>
          </cell>
          <cell r="X7"/>
          <cell r="Z7"/>
          <cell r="AB7"/>
          <cell r="AD7"/>
          <cell r="AF7"/>
          <cell r="AH7"/>
          <cell r="AJ7"/>
          <cell r="AL7"/>
          <cell r="AN7"/>
          <cell r="AP7"/>
          <cell r="AR7"/>
          <cell r="AT7"/>
          <cell r="AV7"/>
          <cell r="AX7"/>
          <cell r="AZ7"/>
          <cell r="BB7"/>
          <cell r="BD7"/>
          <cell r="BF7"/>
          <cell r="BH7"/>
        </row>
        <row r="8">
          <cell r="B8">
            <v>22.38</v>
          </cell>
          <cell r="C8">
            <v>71.092757306226176</v>
          </cell>
          <cell r="D8">
            <v>22.14</v>
          </cell>
          <cell r="E8">
            <v>70.330368487928837</v>
          </cell>
          <cell r="F8">
            <v>22.88</v>
          </cell>
          <cell r="G8">
            <v>71.859296482412063</v>
          </cell>
          <cell r="H8">
            <v>22.76</v>
          </cell>
          <cell r="I8">
            <v>69.053398058252441</v>
          </cell>
          <cell r="J8">
            <v>22.92</v>
          </cell>
          <cell r="K8">
            <v>70.740740740740748</v>
          </cell>
          <cell r="L8">
            <v>23.69</v>
          </cell>
          <cell r="M8">
            <v>73.320953265242963</v>
          </cell>
          <cell r="N8">
            <v>23.47</v>
          </cell>
          <cell r="O8">
            <v>68.826979472140764</v>
          </cell>
          <cell r="P8"/>
          <cell r="Q8" t="str">
            <v/>
          </cell>
          <cell r="R8">
            <v>23.19</v>
          </cell>
          <cell r="S8">
            <v>68.205882352941188</v>
          </cell>
          <cell r="T8">
            <v>22.51</v>
          </cell>
          <cell r="U8">
            <v>70.875314861460964</v>
          </cell>
          <cell r="V8">
            <v>24.03</v>
          </cell>
          <cell r="W8">
            <v>71.242217610435816</v>
          </cell>
          <cell r="X8"/>
          <cell r="Y8" t="str">
            <v/>
          </cell>
          <cell r="Z8"/>
          <cell r="AA8" t="str">
            <v/>
          </cell>
          <cell r="AB8"/>
          <cell r="AC8" t="str">
            <v/>
          </cell>
          <cell r="AD8"/>
          <cell r="AE8" t="str">
            <v/>
          </cell>
          <cell r="AF8"/>
          <cell r="AG8" t="str">
            <v/>
          </cell>
          <cell r="AH8"/>
          <cell r="AI8" t="str">
            <v/>
          </cell>
          <cell r="AJ8"/>
          <cell r="AK8" t="str">
            <v/>
          </cell>
          <cell r="AL8"/>
          <cell r="AM8" t="str">
            <v/>
          </cell>
          <cell r="AN8"/>
          <cell r="AO8" t="str">
            <v/>
          </cell>
          <cell r="AP8"/>
          <cell r="AQ8" t="str">
            <v/>
          </cell>
          <cell r="AR8"/>
          <cell r="AS8" t="str">
            <v/>
          </cell>
          <cell r="AT8"/>
          <cell r="AU8" t="str">
            <v/>
          </cell>
          <cell r="AV8"/>
          <cell r="AW8" t="str">
            <v/>
          </cell>
          <cell r="AX8"/>
          <cell r="AY8" t="str">
            <v/>
          </cell>
          <cell r="AZ8"/>
          <cell r="BA8" t="str">
            <v/>
          </cell>
          <cell r="BB8"/>
          <cell r="BC8" t="str">
            <v/>
          </cell>
          <cell r="BD8"/>
          <cell r="BE8" t="str">
            <v/>
          </cell>
          <cell r="BF8"/>
          <cell r="BG8" t="str">
            <v/>
          </cell>
          <cell r="BH8"/>
          <cell r="BI8" t="str">
            <v/>
          </cell>
        </row>
        <row r="9">
          <cell r="B9">
            <v>15.19</v>
          </cell>
          <cell r="C9">
            <v>48.252858958068614</v>
          </cell>
          <cell r="D9">
            <v>15.96</v>
          </cell>
          <cell r="E9">
            <v>50.69885641677255</v>
          </cell>
          <cell r="F9">
            <v>14.39</v>
          </cell>
          <cell r="G9">
            <v>45.194723618090457</v>
          </cell>
          <cell r="H9">
            <v>13.76</v>
          </cell>
          <cell r="I9">
            <v>41.747572815533978</v>
          </cell>
          <cell r="J9">
            <v>14.4</v>
          </cell>
          <cell r="K9">
            <v>44.44444444444445</v>
          </cell>
          <cell r="L9">
            <v>15.32</v>
          </cell>
          <cell r="M9">
            <v>47.415660786134325</v>
          </cell>
          <cell r="N9">
            <v>14.53</v>
          </cell>
          <cell r="O9">
            <v>42.609970674486803</v>
          </cell>
          <cell r="P9">
            <v>14.88</v>
          </cell>
          <cell r="Q9">
            <v>42.832469775474955</v>
          </cell>
          <cell r="R9">
            <v>15.73</v>
          </cell>
          <cell r="S9">
            <v>46.264705882352942</v>
          </cell>
          <cell r="T9">
            <v>14.39</v>
          </cell>
          <cell r="U9">
            <v>45.308564231738032</v>
          </cell>
          <cell r="V9">
            <v>16.149999999999999</v>
          </cell>
          <cell r="W9">
            <v>47.880225318707382</v>
          </cell>
          <cell r="X9"/>
          <cell r="Y9" t="str">
            <v/>
          </cell>
          <cell r="Z9"/>
          <cell r="AA9" t="str">
            <v/>
          </cell>
          <cell r="AB9"/>
          <cell r="AC9" t="str">
            <v/>
          </cell>
          <cell r="AD9"/>
          <cell r="AE9" t="str">
            <v/>
          </cell>
          <cell r="AF9"/>
          <cell r="AG9" t="str">
            <v/>
          </cell>
          <cell r="AH9"/>
          <cell r="AI9" t="str">
            <v/>
          </cell>
          <cell r="AJ9"/>
          <cell r="AK9" t="str">
            <v/>
          </cell>
          <cell r="AL9"/>
          <cell r="AM9" t="str">
            <v/>
          </cell>
          <cell r="AN9"/>
          <cell r="AO9" t="str">
            <v/>
          </cell>
          <cell r="AP9"/>
          <cell r="AQ9" t="str">
            <v/>
          </cell>
          <cell r="AR9"/>
          <cell r="AS9" t="str">
            <v/>
          </cell>
          <cell r="AT9"/>
          <cell r="AU9" t="str">
            <v/>
          </cell>
          <cell r="AV9"/>
          <cell r="AW9" t="str">
            <v/>
          </cell>
          <cell r="AX9"/>
          <cell r="AY9" t="str">
            <v/>
          </cell>
          <cell r="AZ9"/>
          <cell r="BA9" t="str">
            <v/>
          </cell>
          <cell r="BB9"/>
          <cell r="BC9" t="str">
            <v/>
          </cell>
          <cell r="BD9"/>
          <cell r="BE9" t="str">
            <v/>
          </cell>
          <cell r="BF9"/>
          <cell r="BG9" t="str">
            <v/>
          </cell>
          <cell r="BH9"/>
          <cell r="BI9" t="str">
            <v/>
          </cell>
        </row>
        <row r="10">
          <cell r="B10">
            <v>14.49</v>
          </cell>
          <cell r="C10">
            <v>46.029224904701401</v>
          </cell>
          <cell r="D10">
            <v>14.41</v>
          </cell>
          <cell r="E10">
            <v>45.775095298602288</v>
          </cell>
          <cell r="F10">
            <v>13.04</v>
          </cell>
          <cell r="G10">
            <v>40.954773869346731</v>
          </cell>
          <cell r="H10">
            <v>13.04</v>
          </cell>
          <cell r="I10">
            <v>39.563106796116507</v>
          </cell>
          <cell r="J10">
            <v>13.52</v>
          </cell>
          <cell r="K10">
            <v>41.728395061728399</v>
          </cell>
          <cell r="L10">
            <v>13.39</v>
          </cell>
          <cell r="M10">
            <v>41.442277932528626</v>
          </cell>
          <cell r="N10">
            <v>13.32</v>
          </cell>
          <cell r="O10">
            <v>39.061583577712611</v>
          </cell>
          <cell r="P10">
            <v>13.66</v>
          </cell>
          <cell r="Q10">
            <v>39.320667818077141</v>
          </cell>
          <cell r="R10">
            <v>14.35</v>
          </cell>
          <cell r="S10">
            <v>42.205882352941174</v>
          </cell>
          <cell r="T10">
            <v>14.05</v>
          </cell>
          <cell r="U10">
            <v>44.238035264483628</v>
          </cell>
          <cell r="V10">
            <v>14.69</v>
          </cell>
          <cell r="W10">
            <v>43.551734361102881</v>
          </cell>
          <cell r="X10"/>
          <cell r="Y10" t="str">
            <v/>
          </cell>
          <cell r="Z10"/>
          <cell r="AA10" t="str">
            <v/>
          </cell>
          <cell r="AB10"/>
          <cell r="AC10" t="str">
            <v/>
          </cell>
          <cell r="AD10"/>
          <cell r="AE10" t="str">
            <v/>
          </cell>
          <cell r="AF10"/>
          <cell r="AG10" t="str">
            <v/>
          </cell>
          <cell r="AH10"/>
          <cell r="AI10" t="str">
            <v/>
          </cell>
          <cell r="AJ10"/>
          <cell r="AK10" t="str">
            <v/>
          </cell>
          <cell r="AL10"/>
          <cell r="AM10" t="str">
            <v/>
          </cell>
          <cell r="AN10"/>
          <cell r="AO10" t="str">
            <v/>
          </cell>
          <cell r="AP10"/>
          <cell r="AQ10" t="str">
            <v/>
          </cell>
          <cell r="AR10"/>
          <cell r="AS10" t="str">
            <v/>
          </cell>
          <cell r="AT10"/>
          <cell r="AU10" t="str">
            <v/>
          </cell>
          <cell r="AV10"/>
          <cell r="AW10" t="str">
            <v/>
          </cell>
          <cell r="AX10"/>
          <cell r="AY10" t="str">
            <v/>
          </cell>
          <cell r="AZ10"/>
          <cell r="BA10" t="str">
            <v/>
          </cell>
          <cell r="BB10"/>
          <cell r="BC10" t="str">
            <v/>
          </cell>
          <cell r="BD10"/>
          <cell r="BE10" t="str">
            <v/>
          </cell>
          <cell r="BF10"/>
          <cell r="BG10" t="str">
            <v/>
          </cell>
          <cell r="BH10"/>
          <cell r="BI10" t="str">
            <v/>
          </cell>
        </row>
        <row r="11">
          <cell r="B11">
            <v>14.1</v>
          </cell>
          <cell r="C11">
            <v>44.790343074968234</v>
          </cell>
          <cell r="D11">
            <v>14.27</v>
          </cell>
          <cell r="E11">
            <v>45.330368487928837</v>
          </cell>
          <cell r="F11">
            <v>12.66</v>
          </cell>
          <cell r="G11">
            <v>39.761306532663312</v>
          </cell>
          <cell r="H11">
            <v>12.82</v>
          </cell>
          <cell r="I11">
            <v>38.895631067961169</v>
          </cell>
          <cell r="J11">
            <v>12.81</v>
          </cell>
          <cell r="K11">
            <v>39.537037037037045</v>
          </cell>
          <cell r="L11">
            <v>13.88</v>
          </cell>
          <cell r="M11">
            <v>42.958836273599502</v>
          </cell>
          <cell r="N11">
            <v>12.29</v>
          </cell>
          <cell r="O11">
            <v>36.041055718475064</v>
          </cell>
          <cell r="P11">
            <v>12.47</v>
          </cell>
          <cell r="Q11">
            <v>35.895221646516987</v>
          </cell>
          <cell r="R11">
            <v>13.41</v>
          </cell>
          <cell r="S11">
            <v>39.441176470588232</v>
          </cell>
          <cell r="T11">
            <v>12.97</v>
          </cell>
          <cell r="U11">
            <v>40.837531486146098</v>
          </cell>
          <cell r="V11">
            <v>14.24</v>
          </cell>
          <cell r="W11">
            <v>42.217610435813818</v>
          </cell>
          <cell r="X11"/>
          <cell r="Y11" t="str">
            <v/>
          </cell>
          <cell r="Z11"/>
          <cell r="AA11" t="str">
            <v/>
          </cell>
          <cell r="AB11"/>
          <cell r="AC11" t="str">
            <v/>
          </cell>
          <cell r="AD11"/>
          <cell r="AE11" t="str">
            <v/>
          </cell>
          <cell r="AF11"/>
          <cell r="AG11" t="str">
            <v/>
          </cell>
          <cell r="AH11"/>
          <cell r="AI11" t="str">
            <v/>
          </cell>
          <cell r="AJ11"/>
          <cell r="AK11" t="str">
            <v/>
          </cell>
          <cell r="AL11"/>
          <cell r="AM11" t="str">
            <v/>
          </cell>
          <cell r="AN11"/>
          <cell r="AO11" t="str">
            <v/>
          </cell>
          <cell r="AP11"/>
          <cell r="AQ11" t="str">
            <v/>
          </cell>
          <cell r="AR11"/>
          <cell r="AS11" t="str">
            <v/>
          </cell>
          <cell r="AT11"/>
          <cell r="AU11" t="str">
            <v/>
          </cell>
          <cell r="AV11"/>
          <cell r="AW11" t="str">
            <v/>
          </cell>
          <cell r="AX11"/>
          <cell r="AY11" t="str">
            <v/>
          </cell>
          <cell r="AZ11"/>
          <cell r="BA11" t="str">
            <v/>
          </cell>
          <cell r="BB11"/>
          <cell r="BC11" t="str">
            <v/>
          </cell>
          <cell r="BD11"/>
          <cell r="BE11" t="str">
            <v/>
          </cell>
          <cell r="BF11"/>
          <cell r="BG11" t="str">
            <v/>
          </cell>
          <cell r="BH11"/>
          <cell r="BI11" t="str">
            <v/>
          </cell>
        </row>
        <row r="12">
          <cell r="B12">
            <v>0.46029224904701399</v>
          </cell>
          <cell r="D12">
            <v>0.45775095298602286</v>
          </cell>
          <cell r="F12">
            <v>0.40954773869346733</v>
          </cell>
          <cell r="H12">
            <v>0.39563106796116504</v>
          </cell>
          <cell r="J12">
            <v>0.41728395061728396</v>
          </cell>
          <cell r="L12">
            <v>0.41442277932528626</v>
          </cell>
          <cell r="N12">
            <v>0.39061583577712611</v>
          </cell>
          <cell r="P12">
            <v>0.39320667818077143</v>
          </cell>
          <cell r="R12">
            <v>0.42205882352941176</v>
          </cell>
          <cell r="T12">
            <v>0.44238035264483627</v>
          </cell>
          <cell r="V12">
            <v>0.43551734361102878</v>
          </cell>
          <cell r="X12" t="str">
            <v/>
          </cell>
          <cell r="Z12" t="str">
            <v/>
          </cell>
          <cell r="AB12" t="str">
            <v/>
          </cell>
          <cell r="AD12" t="str">
            <v/>
          </cell>
          <cell r="AF12" t="str">
            <v/>
          </cell>
          <cell r="AH12" t="str">
            <v/>
          </cell>
          <cell r="AJ12" t="str">
            <v/>
          </cell>
          <cell r="AL12" t="str">
            <v/>
          </cell>
          <cell r="AN12" t="str">
            <v/>
          </cell>
          <cell r="AP12" t="str">
            <v/>
          </cell>
          <cell r="AR12" t="str">
            <v/>
          </cell>
          <cell r="AT12" t="str">
            <v/>
          </cell>
          <cell r="AV12" t="str">
            <v/>
          </cell>
          <cell r="AX12" t="str">
            <v/>
          </cell>
          <cell r="AZ12" t="str">
            <v/>
          </cell>
          <cell r="BB12" t="str">
            <v/>
          </cell>
          <cell r="BD12" t="str">
            <v/>
          </cell>
          <cell r="BF12" t="str">
            <v/>
          </cell>
          <cell r="BH12" t="str">
            <v/>
          </cell>
        </row>
        <row r="13">
          <cell r="B13">
            <v>0.92824226464779458</v>
          </cell>
          <cell r="D13">
            <v>0.89411027568922297</v>
          </cell>
          <cell r="F13">
            <v>0.87977762334954823</v>
          </cell>
          <cell r="H13">
            <v>0.9316860465116279</v>
          </cell>
          <cell r="J13">
            <v>0.88958333333333339</v>
          </cell>
          <cell r="L13">
            <v>0.90600522193211497</v>
          </cell>
          <cell r="N13">
            <v>0.84583620096352374</v>
          </cell>
          <cell r="P13">
            <v>0.83803763440860213</v>
          </cell>
          <cell r="R13">
            <v>0.852511125238398</v>
          </cell>
          <cell r="T13">
            <v>0.90132036136205695</v>
          </cell>
          <cell r="V13">
            <v>0.88173374613003108</v>
          </cell>
          <cell r="X13" t="str">
            <v/>
          </cell>
          <cell r="Z13" t="str">
            <v/>
          </cell>
          <cell r="AB13" t="str">
            <v/>
          </cell>
          <cell r="AD13" t="str">
            <v/>
          </cell>
          <cell r="AF13" t="str">
            <v/>
          </cell>
          <cell r="AH13" t="str">
            <v/>
          </cell>
          <cell r="AJ13" t="str">
            <v/>
          </cell>
          <cell r="AL13" t="str">
            <v/>
          </cell>
          <cell r="AN13" t="str">
            <v/>
          </cell>
          <cell r="AP13" t="str">
            <v/>
          </cell>
          <cell r="AR13" t="str">
            <v/>
          </cell>
          <cell r="AT13" t="str">
            <v/>
          </cell>
          <cell r="AV13" t="str">
            <v/>
          </cell>
          <cell r="AX13" t="str">
            <v/>
          </cell>
          <cell r="AZ13" t="str">
            <v/>
          </cell>
          <cell r="BB13" t="str">
            <v/>
          </cell>
          <cell r="BD13" t="str">
            <v/>
          </cell>
          <cell r="BF13" t="str">
            <v/>
          </cell>
          <cell r="BH13" t="str">
            <v/>
          </cell>
        </row>
        <row r="15">
          <cell r="B15">
            <v>16.190000000000001</v>
          </cell>
          <cell r="C15">
            <v>51.429479034307505</v>
          </cell>
          <cell r="D15">
            <v>16.57</v>
          </cell>
          <cell r="E15">
            <v>52.636594663278267</v>
          </cell>
          <cell r="F15">
            <v>15.66</v>
          </cell>
          <cell r="G15">
            <v>49.183417085427138</v>
          </cell>
          <cell r="H15">
            <v>15.98</v>
          </cell>
          <cell r="I15">
            <v>48.48300970873786</v>
          </cell>
          <cell r="J15">
            <v>15.19</v>
          </cell>
          <cell r="K15">
            <v>46.882716049382715</v>
          </cell>
          <cell r="L15">
            <v>14.42</v>
          </cell>
          <cell r="M15">
            <v>44.630145465800055</v>
          </cell>
          <cell r="N15"/>
          <cell r="O15" t="str">
            <v/>
          </cell>
          <cell r="P15">
            <v>15.13</v>
          </cell>
          <cell r="Q15">
            <v>43.552101324122049</v>
          </cell>
          <cell r="R15">
            <v>16.829999999999998</v>
          </cell>
          <cell r="S15">
            <v>49.499999999999993</v>
          </cell>
          <cell r="T15"/>
          <cell r="U15" t="str">
            <v/>
          </cell>
          <cell r="V15">
            <v>16.36</v>
          </cell>
          <cell r="W15">
            <v>48.502816483842281</v>
          </cell>
          <cell r="X15"/>
          <cell r="Y15" t="str">
            <v/>
          </cell>
          <cell r="Z15"/>
          <cell r="AA15" t="str">
            <v/>
          </cell>
          <cell r="AB15"/>
          <cell r="AC15" t="str">
            <v/>
          </cell>
          <cell r="AD15"/>
          <cell r="AE15" t="str">
            <v/>
          </cell>
          <cell r="AF15"/>
          <cell r="AG15" t="str">
            <v/>
          </cell>
          <cell r="AH15"/>
          <cell r="AI15" t="str">
            <v/>
          </cell>
          <cell r="AJ15"/>
          <cell r="AK15" t="str">
            <v/>
          </cell>
          <cell r="AL15"/>
          <cell r="AM15" t="str">
            <v/>
          </cell>
          <cell r="AN15"/>
          <cell r="AO15" t="str">
            <v/>
          </cell>
          <cell r="AP15"/>
          <cell r="AQ15" t="str">
            <v/>
          </cell>
          <cell r="AR15"/>
          <cell r="AS15" t="str">
            <v/>
          </cell>
          <cell r="AT15"/>
          <cell r="AU15" t="str">
            <v/>
          </cell>
          <cell r="AV15"/>
          <cell r="AW15" t="str">
            <v/>
          </cell>
          <cell r="AX15"/>
          <cell r="AY15" t="str">
            <v/>
          </cell>
          <cell r="AZ15"/>
          <cell r="BA15" t="str">
            <v/>
          </cell>
          <cell r="BB15"/>
          <cell r="BC15" t="str">
            <v/>
          </cell>
          <cell r="BD15"/>
          <cell r="BE15" t="str">
            <v/>
          </cell>
          <cell r="BF15"/>
          <cell r="BG15" t="str">
            <v/>
          </cell>
          <cell r="BH15"/>
          <cell r="BI15" t="str">
            <v/>
          </cell>
        </row>
        <row r="16">
          <cell r="B16">
            <v>10.73</v>
          </cell>
          <cell r="C16">
            <v>34.085133418043199</v>
          </cell>
          <cell r="D16">
            <v>11.91</v>
          </cell>
          <cell r="E16">
            <v>37.833545108005083</v>
          </cell>
          <cell r="F16">
            <v>11.12</v>
          </cell>
          <cell r="G16">
            <v>34.924623115577887</v>
          </cell>
          <cell r="H16">
            <v>12.52</v>
          </cell>
          <cell r="I16">
            <v>37.985436893203882</v>
          </cell>
          <cell r="J16">
            <v>11.68</v>
          </cell>
          <cell r="K16">
            <v>36.049382716049379</v>
          </cell>
          <cell r="L16">
            <v>11.22</v>
          </cell>
          <cell r="M16">
            <v>34.726090993500463</v>
          </cell>
          <cell r="N16">
            <v>11.65</v>
          </cell>
          <cell r="O16">
            <v>34.164222873900293</v>
          </cell>
          <cell r="P16">
            <v>11.52</v>
          </cell>
          <cell r="Q16">
            <v>33.160621761658028</v>
          </cell>
          <cell r="R16">
            <v>10.92</v>
          </cell>
          <cell r="S16">
            <v>32.117647058823529</v>
          </cell>
          <cell r="T16">
            <v>11.31</v>
          </cell>
          <cell r="U16">
            <v>35.610831234256928</v>
          </cell>
          <cell r="V16">
            <v>11.97</v>
          </cell>
          <cell r="W16">
            <v>35.487696412689004</v>
          </cell>
          <cell r="X16"/>
          <cell r="Y16" t="str">
            <v/>
          </cell>
          <cell r="Z16"/>
          <cell r="AA16" t="str">
            <v/>
          </cell>
          <cell r="AB16"/>
          <cell r="AC16" t="str">
            <v/>
          </cell>
          <cell r="AD16"/>
          <cell r="AE16" t="str">
            <v/>
          </cell>
          <cell r="AF16"/>
          <cell r="AG16" t="str">
            <v/>
          </cell>
          <cell r="AH16"/>
          <cell r="AI16" t="str">
            <v/>
          </cell>
          <cell r="AJ16"/>
          <cell r="AK16" t="str">
            <v/>
          </cell>
          <cell r="AL16"/>
          <cell r="AM16" t="str">
            <v/>
          </cell>
          <cell r="AN16"/>
          <cell r="AO16" t="str">
            <v/>
          </cell>
          <cell r="AP16"/>
          <cell r="AQ16" t="str">
            <v/>
          </cell>
          <cell r="AR16"/>
          <cell r="AS16" t="str">
            <v/>
          </cell>
          <cell r="AT16"/>
          <cell r="AU16" t="str">
            <v/>
          </cell>
          <cell r="AV16"/>
          <cell r="AW16" t="str">
            <v/>
          </cell>
          <cell r="AX16"/>
          <cell r="AY16" t="str">
            <v/>
          </cell>
          <cell r="AZ16"/>
          <cell r="BA16" t="str">
            <v/>
          </cell>
          <cell r="BB16"/>
          <cell r="BC16" t="str">
            <v/>
          </cell>
          <cell r="BD16"/>
          <cell r="BE16" t="str">
            <v/>
          </cell>
          <cell r="BF16"/>
          <cell r="BG16" t="str">
            <v/>
          </cell>
          <cell r="BH16"/>
          <cell r="BI16" t="str">
            <v/>
          </cell>
        </row>
        <row r="17">
          <cell r="B17">
            <v>5.28</v>
          </cell>
          <cell r="C17">
            <v>16.772554002541295</v>
          </cell>
          <cell r="D17">
            <v>5.52</v>
          </cell>
          <cell r="E17">
            <v>17.534942820838626</v>
          </cell>
          <cell r="F17">
            <v>5.34</v>
          </cell>
          <cell r="G17">
            <v>16.771356783919597</v>
          </cell>
          <cell r="H17"/>
          <cell r="I17" t="str">
            <v/>
          </cell>
          <cell r="J17">
            <v>4.76</v>
          </cell>
          <cell r="K17">
            <v>14.691358024691359</v>
          </cell>
          <cell r="L17">
            <v>4.13</v>
          </cell>
          <cell r="M17">
            <v>12.782420303311667</v>
          </cell>
          <cell r="N17">
            <v>5.68</v>
          </cell>
          <cell r="O17">
            <v>16.656891495601172</v>
          </cell>
          <cell r="P17">
            <v>5.33</v>
          </cell>
          <cell r="Q17">
            <v>15.342544617156015</v>
          </cell>
          <cell r="R17">
            <v>4.72</v>
          </cell>
          <cell r="S17">
            <v>13.882352941176471</v>
          </cell>
          <cell r="T17"/>
          <cell r="U17" t="str">
            <v/>
          </cell>
          <cell r="V17">
            <v>4.1100000000000003</v>
          </cell>
          <cell r="W17">
            <v>12.184998517640084</v>
          </cell>
          <cell r="X17"/>
          <cell r="Y17" t="str">
            <v/>
          </cell>
          <cell r="Z17"/>
          <cell r="AA17" t="str">
            <v/>
          </cell>
          <cell r="AB17"/>
          <cell r="AC17" t="str">
            <v/>
          </cell>
          <cell r="AD17"/>
          <cell r="AE17" t="str">
            <v/>
          </cell>
          <cell r="AF17"/>
          <cell r="AG17" t="str">
            <v/>
          </cell>
          <cell r="AH17"/>
          <cell r="AI17" t="str">
            <v/>
          </cell>
          <cell r="AJ17"/>
          <cell r="AK17" t="str">
            <v/>
          </cell>
          <cell r="AL17"/>
          <cell r="AM17" t="str">
            <v/>
          </cell>
          <cell r="AN17"/>
          <cell r="AO17" t="str">
            <v/>
          </cell>
          <cell r="AP17"/>
          <cell r="AQ17" t="str">
            <v/>
          </cell>
          <cell r="AR17"/>
          <cell r="AS17" t="str">
            <v/>
          </cell>
          <cell r="AT17"/>
          <cell r="AU17" t="str">
            <v/>
          </cell>
          <cell r="AV17"/>
          <cell r="AW17" t="str">
            <v/>
          </cell>
          <cell r="AX17"/>
          <cell r="AY17" t="str">
            <v/>
          </cell>
          <cell r="AZ17"/>
          <cell r="BA17" t="str">
            <v/>
          </cell>
          <cell r="BB17"/>
          <cell r="BC17" t="str">
            <v/>
          </cell>
          <cell r="BD17"/>
          <cell r="BE17" t="str">
            <v/>
          </cell>
          <cell r="BF17"/>
          <cell r="BG17" t="str">
            <v/>
          </cell>
          <cell r="BH17"/>
          <cell r="BI17" t="str">
            <v/>
          </cell>
        </row>
        <row r="18">
          <cell r="B18">
            <v>0.66275478690549716</v>
          </cell>
          <cell r="D18">
            <v>0.71876885938442969</v>
          </cell>
          <cell r="F18">
            <v>0.71008939974457208</v>
          </cell>
          <cell r="H18">
            <v>0.7834793491864831</v>
          </cell>
          <cell r="J18">
            <v>0.76892692560895326</v>
          </cell>
          <cell r="L18">
            <v>0.77808599167822479</v>
          </cell>
          <cell r="N18" t="str">
            <v/>
          </cell>
          <cell r="P18">
            <v>0.76140118968935877</v>
          </cell>
          <cell r="R18">
            <v>0.64884135472370774</v>
          </cell>
          <cell r="T18" t="str">
            <v/>
          </cell>
          <cell r="V18">
            <v>0.73166259168704162</v>
          </cell>
          <cell r="X18" t="str">
            <v/>
          </cell>
          <cell r="Z18" t="str">
            <v/>
          </cell>
          <cell r="AB18" t="str">
            <v/>
          </cell>
          <cell r="AD18" t="str">
            <v/>
          </cell>
          <cell r="AF18" t="str">
            <v/>
          </cell>
          <cell r="AH18" t="str">
            <v/>
          </cell>
          <cell r="AJ18" t="str">
            <v/>
          </cell>
          <cell r="AL18" t="str">
            <v/>
          </cell>
          <cell r="AN18" t="str">
            <v/>
          </cell>
          <cell r="AP18" t="str">
            <v/>
          </cell>
          <cell r="AR18" t="str">
            <v/>
          </cell>
          <cell r="AT18" t="str">
            <v/>
          </cell>
          <cell r="AV18" t="str">
            <v/>
          </cell>
          <cell r="AX18" t="str">
            <v/>
          </cell>
          <cell r="AZ18" t="str">
            <v/>
          </cell>
          <cell r="BB18" t="str">
            <v/>
          </cell>
          <cell r="BD18" t="str">
            <v/>
          </cell>
          <cell r="BF18" t="str">
            <v/>
          </cell>
          <cell r="BH18" t="str">
            <v/>
          </cell>
        </row>
        <row r="19">
          <cell r="B19">
            <v>14.97</v>
          </cell>
          <cell r="C19">
            <v>47.554002541296065</v>
          </cell>
          <cell r="D19">
            <v>15.75</v>
          </cell>
          <cell r="E19">
            <v>50.031766200762384</v>
          </cell>
          <cell r="F19"/>
          <cell r="G19" t="str">
            <v/>
          </cell>
          <cell r="H19">
            <v>15.55</v>
          </cell>
          <cell r="I19">
            <v>47.178398058252426</v>
          </cell>
          <cell r="J19">
            <v>16.829999999999998</v>
          </cell>
          <cell r="K19">
            <v>51.944444444444436</v>
          </cell>
          <cell r="L19">
            <v>14.87</v>
          </cell>
          <cell r="M19">
            <v>46.022903125967183</v>
          </cell>
          <cell r="N19"/>
          <cell r="O19" t="str">
            <v/>
          </cell>
          <cell r="P19">
            <v>15.12</v>
          </cell>
          <cell r="Q19">
            <v>43.523316062176157</v>
          </cell>
          <cell r="R19">
            <v>15.39</v>
          </cell>
          <cell r="S19">
            <v>45.264705882352942</v>
          </cell>
          <cell r="T19">
            <v>14.8</v>
          </cell>
          <cell r="U19">
            <v>46.59949622166247</v>
          </cell>
          <cell r="V19">
            <v>15.26</v>
          </cell>
          <cell r="W19">
            <v>45.241624666469022</v>
          </cell>
          <cell r="X19"/>
          <cell r="Y19" t="str">
            <v/>
          </cell>
          <cell r="Z19"/>
          <cell r="AA19" t="str">
            <v/>
          </cell>
          <cell r="AB19"/>
          <cell r="AC19" t="str">
            <v/>
          </cell>
          <cell r="AD19"/>
          <cell r="AE19" t="str">
            <v/>
          </cell>
          <cell r="AF19"/>
          <cell r="AG19" t="str">
            <v/>
          </cell>
          <cell r="AH19"/>
          <cell r="AI19" t="str">
            <v/>
          </cell>
          <cell r="AJ19"/>
          <cell r="AK19" t="str">
            <v/>
          </cell>
          <cell r="AL19"/>
          <cell r="AM19" t="str">
            <v/>
          </cell>
          <cell r="AN19"/>
          <cell r="AO19" t="str">
            <v/>
          </cell>
          <cell r="AP19"/>
          <cell r="AQ19" t="str">
            <v/>
          </cell>
          <cell r="AR19"/>
          <cell r="AS19" t="str">
            <v/>
          </cell>
          <cell r="AT19"/>
          <cell r="AU19" t="str">
            <v/>
          </cell>
          <cell r="AV19"/>
          <cell r="AW19" t="str">
            <v/>
          </cell>
          <cell r="AX19"/>
          <cell r="AY19" t="str">
            <v/>
          </cell>
          <cell r="AZ19"/>
          <cell r="BA19" t="str">
            <v/>
          </cell>
          <cell r="BB19"/>
          <cell r="BC19" t="str">
            <v/>
          </cell>
          <cell r="BD19"/>
          <cell r="BE19" t="str">
            <v/>
          </cell>
          <cell r="BF19"/>
          <cell r="BG19" t="str">
            <v/>
          </cell>
          <cell r="BH19"/>
          <cell r="BI19" t="str">
            <v/>
          </cell>
        </row>
        <row r="20">
          <cell r="B20">
            <v>11.87</v>
          </cell>
          <cell r="C20">
            <v>37.706480304955527</v>
          </cell>
          <cell r="D20">
            <v>10.93</v>
          </cell>
          <cell r="E20">
            <v>34.720457433290974</v>
          </cell>
          <cell r="F20">
            <v>11.24</v>
          </cell>
          <cell r="G20">
            <v>35.301507537688444</v>
          </cell>
          <cell r="H20">
            <v>11.66</v>
          </cell>
          <cell r="I20">
            <v>35.376213592233007</v>
          </cell>
          <cell r="J20">
            <v>11.16</v>
          </cell>
          <cell r="K20">
            <v>34.444444444444443</v>
          </cell>
          <cell r="L20">
            <v>11.25</v>
          </cell>
          <cell r="M20">
            <v>34.818941504178269</v>
          </cell>
          <cell r="N20">
            <v>11.88</v>
          </cell>
          <cell r="O20">
            <v>34.838709677419352</v>
          </cell>
          <cell r="P20">
            <v>11.25</v>
          </cell>
          <cell r="Q20">
            <v>32.383419689119172</v>
          </cell>
          <cell r="R20">
            <v>10.96</v>
          </cell>
          <cell r="S20">
            <v>32.235294117647065</v>
          </cell>
          <cell r="T20">
            <v>10.8</v>
          </cell>
          <cell r="U20">
            <v>34.005037783375315</v>
          </cell>
          <cell r="V20">
            <v>10.66</v>
          </cell>
          <cell r="W20">
            <v>31.603913430180853</v>
          </cell>
          <cell r="X20"/>
          <cell r="Y20" t="str">
            <v/>
          </cell>
          <cell r="Z20"/>
          <cell r="AA20" t="str">
            <v/>
          </cell>
          <cell r="AB20"/>
          <cell r="AC20" t="str">
            <v/>
          </cell>
          <cell r="AD20"/>
          <cell r="AE20" t="str">
            <v/>
          </cell>
          <cell r="AF20"/>
          <cell r="AG20" t="str">
            <v/>
          </cell>
          <cell r="AH20"/>
          <cell r="AI20" t="str">
            <v/>
          </cell>
          <cell r="AJ20"/>
          <cell r="AK20" t="str">
            <v/>
          </cell>
          <cell r="AL20"/>
          <cell r="AM20" t="str">
            <v/>
          </cell>
          <cell r="AN20"/>
          <cell r="AO20" t="str">
            <v/>
          </cell>
          <cell r="AP20"/>
          <cell r="AQ20" t="str">
            <v/>
          </cell>
          <cell r="AR20"/>
          <cell r="AS20" t="str">
            <v/>
          </cell>
          <cell r="AT20"/>
          <cell r="AU20" t="str">
            <v/>
          </cell>
          <cell r="AV20"/>
          <cell r="AW20" t="str">
            <v/>
          </cell>
          <cell r="AX20"/>
          <cell r="AY20" t="str">
            <v/>
          </cell>
          <cell r="AZ20"/>
          <cell r="BA20" t="str">
            <v/>
          </cell>
          <cell r="BB20"/>
          <cell r="BC20" t="str">
            <v/>
          </cell>
          <cell r="BD20"/>
          <cell r="BE20" t="str">
            <v/>
          </cell>
          <cell r="BF20"/>
          <cell r="BG20" t="str">
            <v/>
          </cell>
          <cell r="BH20"/>
          <cell r="BI20" t="str">
            <v/>
          </cell>
        </row>
        <row r="21">
          <cell r="B21">
            <v>4.58</v>
          </cell>
          <cell r="C21">
            <v>14.548919949174079</v>
          </cell>
          <cell r="D21">
            <v>5.65</v>
          </cell>
          <cell r="E21">
            <v>17.947903430749683</v>
          </cell>
          <cell r="F21">
            <v>4.3600000000000003</v>
          </cell>
          <cell r="G21">
            <v>13.693467336683419</v>
          </cell>
          <cell r="H21">
            <v>4.07</v>
          </cell>
          <cell r="I21">
            <v>12.348300970873787</v>
          </cell>
          <cell r="J21">
            <v>5.22</v>
          </cell>
          <cell r="K21">
            <v>16.111111111111111</v>
          </cell>
          <cell r="L21">
            <v>5.45</v>
          </cell>
          <cell r="M21">
            <v>16.867842773135251</v>
          </cell>
          <cell r="N21"/>
          <cell r="O21" t="str">
            <v/>
          </cell>
          <cell r="P21">
            <v>4.45</v>
          </cell>
          <cell r="Q21">
            <v>12.809441565918251</v>
          </cell>
          <cell r="R21">
            <v>4.5</v>
          </cell>
          <cell r="S21">
            <v>13.23529411764706</v>
          </cell>
          <cell r="T21"/>
          <cell r="U21" t="str">
            <v/>
          </cell>
          <cell r="V21">
            <v>4.49</v>
          </cell>
          <cell r="W21">
            <v>13.311592054550847</v>
          </cell>
          <cell r="X21"/>
          <cell r="Y21" t="str">
            <v/>
          </cell>
          <cell r="Z21"/>
          <cell r="AA21" t="str">
            <v/>
          </cell>
          <cell r="AB21"/>
          <cell r="AC21" t="str">
            <v/>
          </cell>
          <cell r="AD21"/>
          <cell r="AE21" t="str">
            <v/>
          </cell>
          <cell r="AF21"/>
          <cell r="AG21" t="str">
            <v/>
          </cell>
          <cell r="AH21"/>
          <cell r="AI21" t="str">
            <v/>
          </cell>
          <cell r="AJ21"/>
          <cell r="AK21" t="str">
            <v/>
          </cell>
          <cell r="AL21"/>
          <cell r="AM21" t="str">
            <v/>
          </cell>
          <cell r="AN21"/>
          <cell r="AO21" t="str">
            <v/>
          </cell>
          <cell r="AP21"/>
          <cell r="AQ21" t="str">
            <v/>
          </cell>
          <cell r="AR21"/>
          <cell r="AS21" t="str">
            <v/>
          </cell>
          <cell r="AT21"/>
          <cell r="AU21" t="str">
            <v/>
          </cell>
          <cell r="AV21"/>
          <cell r="AW21" t="str">
            <v/>
          </cell>
          <cell r="AX21"/>
          <cell r="AY21" t="str">
            <v/>
          </cell>
          <cell r="AZ21"/>
          <cell r="BA21" t="str">
            <v/>
          </cell>
          <cell r="BB21"/>
          <cell r="BC21" t="str">
            <v/>
          </cell>
          <cell r="BD21"/>
          <cell r="BE21" t="str">
            <v/>
          </cell>
          <cell r="BF21"/>
          <cell r="BG21" t="str">
            <v/>
          </cell>
          <cell r="BH21"/>
          <cell r="BI21" t="str">
            <v/>
          </cell>
        </row>
        <row r="22">
          <cell r="B22">
            <v>0.79291917167668657</v>
          </cell>
          <cell r="D22">
            <v>0.6939682539682539</v>
          </cell>
          <cell r="F22" t="str">
            <v/>
          </cell>
          <cell r="H22">
            <v>0.74983922829581995</v>
          </cell>
          <cell r="J22">
            <v>0.66310160427807496</v>
          </cell>
          <cell r="L22">
            <v>0.75655682582380634</v>
          </cell>
          <cell r="N22" t="str">
            <v/>
          </cell>
          <cell r="P22">
            <v>0.74404761904761907</v>
          </cell>
          <cell r="R22">
            <v>0.71215074723846661</v>
          </cell>
          <cell r="T22">
            <v>0.72972972972972971</v>
          </cell>
          <cell r="V22">
            <v>0.69855832241153348</v>
          </cell>
          <cell r="X22" t="str">
            <v/>
          </cell>
          <cell r="Z22" t="str">
            <v/>
          </cell>
          <cell r="AB22" t="str">
            <v/>
          </cell>
          <cell r="AD22" t="str">
            <v/>
          </cell>
          <cell r="AF22" t="str">
            <v/>
          </cell>
          <cell r="AH22" t="str">
            <v/>
          </cell>
          <cell r="AJ22" t="str">
            <v/>
          </cell>
          <cell r="AL22" t="str">
            <v/>
          </cell>
          <cell r="AN22" t="str">
            <v/>
          </cell>
          <cell r="AP22" t="str">
            <v/>
          </cell>
          <cell r="AR22" t="str">
            <v/>
          </cell>
          <cell r="AT22" t="str">
            <v/>
          </cell>
          <cell r="AV22" t="str">
            <v/>
          </cell>
          <cell r="AX22" t="str">
            <v/>
          </cell>
          <cell r="AZ22" t="str">
            <v/>
          </cell>
          <cell r="BB22" t="str">
            <v/>
          </cell>
          <cell r="BD22" t="str">
            <v/>
          </cell>
          <cell r="BF22" t="str">
            <v/>
          </cell>
          <cell r="BH22" t="str">
            <v/>
          </cell>
        </row>
        <row r="24">
          <cell r="B24">
            <v>16.739999999999998</v>
          </cell>
          <cell r="C24">
            <v>53.176620076238876</v>
          </cell>
          <cell r="D24">
            <v>17.149999999999999</v>
          </cell>
          <cell r="E24">
            <v>54.479034307496818</v>
          </cell>
          <cell r="F24">
            <v>17.149999999999999</v>
          </cell>
          <cell r="G24">
            <v>53.863065326633162</v>
          </cell>
          <cell r="H24">
            <v>17.54</v>
          </cell>
          <cell r="I24">
            <v>53.216019417475721</v>
          </cell>
          <cell r="J24"/>
          <cell r="K24" t="str">
            <v/>
          </cell>
          <cell r="L24">
            <v>15.95</v>
          </cell>
          <cell r="M24">
            <v>49.365521510368296</v>
          </cell>
          <cell r="N24">
            <v>16.47</v>
          </cell>
          <cell r="O24">
            <v>48.299120234604096</v>
          </cell>
          <cell r="P24">
            <v>17.77</v>
          </cell>
          <cell r="Q24">
            <v>51.151410477835348</v>
          </cell>
          <cell r="R24">
            <v>16.71</v>
          </cell>
          <cell r="S24">
            <v>49.147058823529413</v>
          </cell>
          <cell r="T24">
            <v>16.18</v>
          </cell>
          <cell r="U24">
            <v>50.94458438287154</v>
          </cell>
          <cell r="V24">
            <v>16.61</v>
          </cell>
          <cell r="W24">
            <v>49.243996442336204</v>
          </cell>
          <cell r="X24"/>
          <cell r="Y24" t="str">
            <v/>
          </cell>
          <cell r="Z24"/>
          <cell r="AA24" t="str">
            <v/>
          </cell>
          <cell r="AB24"/>
          <cell r="AC24" t="str">
            <v/>
          </cell>
          <cell r="AD24"/>
          <cell r="AE24" t="str">
            <v/>
          </cell>
          <cell r="AF24"/>
          <cell r="AG24" t="str">
            <v/>
          </cell>
          <cell r="AH24"/>
          <cell r="AI24" t="str">
            <v/>
          </cell>
          <cell r="AJ24"/>
          <cell r="AK24" t="str">
            <v/>
          </cell>
          <cell r="AL24"/>
          <cell r="AM24" t="str">
            <v/>
          </cell>
          <cell r="AN24"/>
          <cell r="AO24" t="str">
            <v/>
          </cell>
          <cell r="AP24"/>
          <cell r="AQ24" t="str">
            <v/>
          </cell>
          <cell r="AR24"/>
          <cell r="AS24" t="str">
            <v/>
          </cell>
          <cell r="AT24"/>
          <cell r="AU24" t="str">
            <v/>
          </cell>
          <cell r="AV24"/>
          <cell r="AW24" t="str">
            <v/>
          </cell>
          <cell r="AX24"/>
          <cell r="AY24" t="str">
            <v/>
          </cell>
          <cell r="AZ24"/>
          <cell r="BA24" t="str">
            <v/>
          </cell>
          <cell r="BB24"/>
          <cell r="BC24" t="str">
            <v/>
          </cell>
          <cell r="BD24"/>
          <cell r="BE24" t="str">
            <v/>
          </cell>
          <cell r="BF24"/>
          <cell r="BG24" t="str">
            <v/>
          </cell>
          <cell r="BH24"/>
          <cell r="BI24" t="str">
            <v/>
          </cell>
        </row>
        <row r="25">
          <cell r="B25">
            <v>11.47</v>
          </cell>
          <cell r="C25">
            <v>36.435832274459976</v>
          </cell>
          <cell r="D25">
            <v>10.82</v>
          </cell>
          <cell r="E25">
            <v>34.371029224904703</v>
          </cell>
          <cell r="F25">
            <v>11.21</v>
          </cell>
          <cell r="G25">
            <v>35.207286432160807</v>
          </cell>
          <cell r="H25">
            <v>12.06</v>
          </cell>
          <cell r="I25">
            <v>36.589805825242721</v>
          </cell>
          <cell r="J25">
            <v>10.36</v>
          </cell>
          <cell r="K25">
            <v>31.97530864197531</v>
          </cell>
          <cell r="L25">
            <v>12.22</v>
          </cell>
          <cell r="M25">
            <v>37.821108016094094</v>
          </cell>
          <cell r="N25">
            <v>11.4</v>
          </cell>
          <cell r="O25">
            <v>33.431085043988269</v>
          </cell>
          <cell r="P25">
            <v>11.79</v>
          </cell>
          <cell r="Q25">
            <v>33.937823834196884</v>
          </cell>
          <cell r="R25">
            <v>11.83</v>
          </cell>
          <cell r="S25">
            <v>34.794117647058826</v>
          </cell>
          <cell r="T25">
            <v>10.8</v>
          </cell>
          <cell r="U25">
            <v>34.005037783375315</v>
          </cell>
          <cell r="V25">
            <v>11.94</v>
          </cell>
          <cell r="W25">
            <v>35.398754817669733</v>
          </cell>
          <cell r="X25"/>
          <cell r="Y25" t="str">
            <v/>
          </cell>
          <cell r="Z25"/>
          <cell r="AA25" t="str">
            <v/>
          </cell>
          <cell r="AB25"/>
          <cell r="AC25" t="str">
            <v/>
          </cell>
          <cell r="AD25"/>
          <cell r="AE25" t="str">
            <v/>
          </cell>
          <cell r="AF25"/>
          <cell r="AG25" t="str">
            <v/>
          </cell>
          <cell r="AH25"/>
          <cell r="AI25" t="str">
            <v/>
          </cell>
          <cell r="AJ25"/>
          <cell r="AK25" t="str">
            <v/>
          </cell>
          <cell r="AL25"/>
          <cell r="AM25" t="str">
            <v/>
          </cell>
          <cell r="AN25"/>
          <cell r="AO25" t="str">
            <v/>
          </cell>
          <cell r="AP25"/>
          <cell r="AQ25" t="str">
            <v/>
          </cell>
          <cell r="AR25"/>
          <cell r="AS25" t="str">
            <v/>
          </cell>
          <cell r="AT25"/>
          <cell r="AU25" t="str">
            <v/>
          </cell>
          <cell r="AV25"/>
          <cell r="AW25" t="str">
            <v/>
          </cell>
          <cell r="AX25"/>
          <cell r="AY25" t="str">
            <v/>
          </cell>
          <cell r="AZ25"/>
          <cell r="BA25" t="str">
            <v/>
          </cell>
          <cell r="BB25"/>
          <cell r="BC25" t="str">
            <v/>
          </cell>
          <cell r="BD25"/>
          <cell r="BE25" t="str">
            <v/>
          </cell>
          <cell r="BF25"/>
          <cell r="BG25" t="str">
            <v/>
          </cell>
          <cell r="BH25"/>
          <cell r="BI25" t="str">
            <v/>
          </cell>
        </row>
        <row r="26">
          <cell r="B26">
            <v>6.97</v>
          </cell>
          <cell r="C26">
            <v>22.141041931385004</v>
          </cell>
          <cell r="D26">
            <v>5.34</v>
          </cell>
          <cell r="E26">
            <v>16.963151207115629</v>
          </cell>
          <cell r="F26">
            <v>4.92</v>
          </cell>
          <cell r="G26">
            <v>15.452261306532664</v>
          </cell>
          <cell r="H26"/>
          <cell r="I26" t="str">
            <v/>
          </cell>
          <cell r="J26">
            <v>5.71</v>
          </cell>
          <cell r="K26">
            <v>17.623456790123456</v>
          </cell>
          <cell r="L26">
            <v>5.45</v>
          </cell>
          <cell r="M26">
            <v>16.867842773135251</v>
          </cell>
          <cell r="N26">
            <v>5.29</v>
          </cell>
          <cell r="O26">
            <v>15.513196480938415</v>
          </cell>
          <cell r="P26">
            <v>5.29</v>
          </cell>
          <cell r="Q26">
            <v>15.227403569372481</v>
          </cell>
          <cell r="R26">
            <v>4.8600000000000003</v>
          </cell>
          <cell r="S26">
            <v>14.294117647058824</v>
          </cell>
          <cell r="T26">
            <v>5.12</v>
          </cell>
          <cell r="U26">
            <v>16.120906801007557</v>
          </cell>
          <cell r="V26"/>
          <cell r="W26" t="str">
            <v/>
          </cell>
          <cell r="X26"/>
          <cell r="Y26" t="str">
            <v/>
          </cell>
          <cell r="Z26"/>
          <cell r="AA26" t="str">
            <v/>
          </cell>
          <cell r="AB26"/>
          <cell r="AC26" t="str">
            <v/>
          </cell>
          <cell r="AD26"/>
          <cell r="AE26" t="str">
            <v/>
          </cell>
          <cell r="AF26"/>
          <cell r="AG26" t="str">
            <v/>
          </cell>
          <cell r="AH26"/>
          <cell r="AI26" t="str">
            <v/>
          </cell>
          <cell r="AJ26"/>
          <cell r="AK26" t="str">
            <v/>
          </cell>
          <cell r="AL26"/>
          <cell r="AM26" t="str">
            <v/>
          </cell>
          <cell r="AN26"/>
          <cell r="AO26" t="str">
            <v/>
          </cell>
          <cell r="AP26"/>
          <cell r="AQ26" t="str">
            <v/>
          </cell>
          <cell r="AR26"/>
          <cell r="AS26" t="str">
            <v/>
          </cell>
          <cell r="AT26"/>
          <cell r="AU26" t="str">
            <v/>
          </cell>
          <cell r="AV26"/>
          <cell r="AW26" t="str">
            <v/>
          </cell>
          <cell r="AX26"/>
          <cell r="AY26" t="str">
            <v/>
          </cell>
          <cell r="AZ26"/>
          <cell r="BA26" t="str">
            <v/>
          </cell>
          <cell r="BB26"/>
          <cell r="BC26" t="str">
            <v/>
          </cell>
          <cell r="BD26"/>
          <cell r="BE26" t="str">
            <v/>
          </cell>
          <cell r="BF26"/>
          <cell r="BG26" t="str">
            <v/>
          </cell>
          <cell r="BH26"/>
          <cell r="BI26" t="str">
            <v/>
          </cell>
        </row>
        <row r="27">
          <cell r="B27">
            <v>0.68518518518518534</v>
          </cell>
          <cell r="D27">
            <v>0.63090379008746367</v>
          </cell>
          <cell r="F27">
            <v>0.65364431486880481</v>
          </cell>
          <cell r="H27">
            <v>0.68757126567844928</v>
          </cell>
          <cell r="J27" t="str">
            <v/>
          </cell>
          <cell r="L27">
            <v>0.76614420062695932</v>
          </cell>
          <cell r="N27">
            <v>0.69216757741347912</v>
          </cell>
          <cell r="P27">
            <v>0.66347777152504217</v>
          </cell>
          <cell r="R27">
            <v>0.70795930580490718</v>
          </cell>
          <cell r="T27">
            <v>0.66749072929542652</v>
          </cell>
          <cell r="V27">
            <v>0.71884406983744731</v>
          </cell>
          <cell r="X27" t="str">
            <v/>
          </cell>
          <cell r="Z27" t="str">
            <v/>
          </cell>
          <cell r="AB27" t="str">
            <v/>
          </cell>
          <cell r="AD27" t="str">
            <v/>
          </cell>
          <cell r="AF27" t="str">
            <v/>
          </cell>
          <cell r="AH27" t="str">
            <v/>
          </cell>
          <cell r="AJ27" t="str">
            <v/>
          </cell>
          <cell r="AL27" t="str">
            <v/>
          </cell>
          <cell r="AN27" t="str">
            <v/>
          </cell>
          <cell r="AP27" t="str">
            <v/>
          </cell>
          <cell r="AR27" t="str">
            <v/>
          </cell>
          <cell r="AT27" t="str">
            <v/>
          </cell>
          <cell r="AV27" t="str">
            <v/>
          </cell>
          <cell r="AX27" t="str">
            <v/>
          </cell>
          <cell r="AZ27" t="str">
            <v/>
          </cell>
          <cell r="BB27" t="str">
            <v/>
          </cell>
          <cell r="BD27" t="str">
            <v/>
          </cell>
          <cell r="BF27" t="str">
            <v/>
          </cell>
          <cell r="BH27" t="str">
            <v/>
          </cell>
        </row>
        <row r="28">
          <cell r="B28">
            <v>15.65</v>
          </cell>
          <cell r="C28">
            <v>49.714104193138503</v>
          </cell>
          <cell r="D28">
            <v>16.420000000000002</v>
          </cell>
          <cell r="E28">
            <v>52.160101651842453</v>
          </cell>
          <cell r="F28">
            <v>15.81</v>
          </cell>
          <cell r="G28">
            <v>49.654522613065325</v>
          </cell>
          <cell r="H28">
            <v>16.21</v>
          </cell>
          <cell r="I28">
            <v>49.180825242718448</v>
          </cell>
          <cell r="J28">
            <v>16.100000000000001</v>
          </cell>
          <cell r="K28">
            <v>49.691358024691361</v>
          </cell>
          <cell r="L28">
            <v>14.85</v>
          </cell>
          <cell r="M28">
            <v>45.961002785515312</v>
          </cell>
          <cell r="N28"/>
          <cell r="O28" t="str">
            <v/>
          </cell>
          <cell r="P28">
            <v>15.89</v>
          </cell>
          <cell r="Q28">
            <v>45.739781232009207</v>
          </cell>
          <cell r="R28">
            <v>15.58</v>
          </cell>
          <cell r="S28">
            <v>45.82352941176471</v>
          </cell>
          <cell r="T28">
            <v>15.83</v>
          </cell>
          <cell r="U28">
            <v>49.842569269521405</v>
          </cell>
          <cell r="V28">
            <v>15.12</v>
          </cell>
          <cell r="W28">
            <v>44.826563889712425</v>
          </cell>
          <cell r="X28"/>
          <cell r="Y28" t="str">
            <v/>
          </cell>
          <cell r="Z28"/>
          <cell r="AA28" t="str">
            <v/>
          </cell>
          <cell r="AB28"/>
          <cell r="AC28" t="str">
            <v/>
          </cell>
          <cell r="AD28"/>
          <cell r="AE28" t="str">
            <v/>
          </cell>
          <cell r="AF28"/>
          <cell r="AG28" t="str">
            <v/>
          </cell>
          <cell r="AH28"/>
          <cell r="AI28" t="str">
            <v/>
          </cell>
          <cell r="AJ28"/>
          <cell r="AK28" t="str">
            <v/>
          </cell>
          <cell r="AL28"/>
          <cell r="AM28" t="str">
            <v/>
          </cell>
          <cell r="AN28"/>
          <cell r="AO28" t="str">
            <v/>
          </cell>
          <cell r="AP28"/>
          <cell r="AQ28" t="str">
            <v/>
          </cell>
          <cell r="AR28"/>
          <cell r="AS28" t="str">
            <v/>
          </cell>
          <cell r="AT28"/>
          <cell r="AU28" t="str">
            <v/>
          </cell>
          <cell r="AV28"/>
          <cell r="AW28" t="str">
            <v/>
          </cell>
          <cell r="AX28"/>
          <cell r="AY28" t="str">
            <v/>
          </cell>
          <cell r="AZ28"/>
          <cell r="BA28" t="str">
            <v/>
          </cell>
          <cell r="BB28"/>
          <cell r="BC28" t="str">
            <v/>
          </cell>
          <cell r="BD28"/>
          <cell r="BE28" t="str">
            <v/>
          </cell>
          <cell r="BF28"/>
          <cell r="BG28" t="str">
            <v/>
          </cell>
          <cell r="BH28"/>
          <cell r="BI28" t="str">
            <v/>
          </cell>
        </row>
        <row r="29">
          <cell r="B29">
            <v>10.68</v>
          </cell>
          <cell r="C29">
            <v>33.926302414231259</v>
          </cell>
          <cell r="D29">
            <v>11.18</v>
          </cell>
          <cell r="E29">
            <v>35.514612452350697</v>
          </cell>
          <cell r="F29"/>
          <cell r="G29" t="str">
            <v/>
          </cell>
          <cell r="H29">
            <v>12.09</v>
          </cell>
          <cell r="I29">
            <v>36.680825242718448</v>
          </cell>
          <cell r="J29">
            <v>10.88</v>
          </cell>
          <cell r="K29">
            <v>33.580246913580254</v>
          </cell>
          <cell r="L29"/>
          <cell r="M29" t="str">
            <v/>
          </cell>
          <cell r="N29">
            <v>10.73</v>
          </cell>
          <cell r="O29">
            <v>31.466275659824046</v>
          </cell>
          <cell r="P29">
            <v>11.6</v>
          </cell>
          <cell r="Q29">
            <v>33.390903857225098</v>
          </cell>
          <cell r="R29">
            <v>11.23</v>
          </cell>
          <cell r="S29">
            <v>33.029411764705884</v>
          </cell>
          <cell r="T29">
            <v>11.68</v>
          </cell>
          <cell r="U29">
            <v>36.775818639798487</v>
          </cell>
          <cell r="V29">
            <v>11.44</v>
          </cell>
          <cell r="W29">
            <v>33.916394900681887</v>
          </cell>
          <cell r="X29"/>
          <cell r="Y29" t="str">
            <v/>
          </cell>
          <cell r="Z29"/>
          <cell r="AA29" t="str">
            <v/>
          </cell>
          <cell r="AB29"/>
          <cell r="AC29" t="str">
            <v/>
          </cell>
          <cell r="AD29"/>
          <cell r="AE29" t="str">
            <v/>
          </cell>
          <cell r="AF29"/>
          <cell r="AG29" t="str">
            <v/>
          </cell>
          <cell r="AH29"/>
          <cell r="AI29" t="str">
            <v/>
          </cell>
          <cell r="AJ29"/>
          <cell r="AK29" t="str">
            <v/>
          </cell>
          <cell r="AL29"/>
          <cell r="AM29" t="str">
            <v/>
          </cell>
          <cell r="AN29"/>
          <cell r="AO29" t="str">
            <v/>
          </cell>
          <cell r="AP29"/>
          <cell r="AQ29" t="str">
            <v/>
          </cell>
          <cell r="AR29"/>
          <cell r="AS29" t="str">
            <v/>
          </cell>
          <cell r="AT29"/>
          <cell r="AU29" t="str">
            <v/>
          </cell>
          <cell r="AV29"/>
          <cell r="AW29" t="str">
            <v/>
          </cell>
          <cell r="AX29"/>
          <cell r="AY29" t="str">
            <v/>
          </cell>
          <cell r="AZ29"/>
          <cell r="BA29" t="str">
            <v/>
          </cell>
          <cell r="BB29"/>
          <cell r="BC29" t="str">
            <v/>
          </cell>
          <cell r="BD29"/>
          <cell r="BE29" t="str">
            <v/>
          </cell>
          <cell r="BF29"/>
          <cell r="BG29" t="str">
            <v/>
          </cell>
          <cell r="BH29"/>
          <cell r="BI29" t="str">
            <v/>
          </cell>
        </row>
        <row r="30">
          <cell r="B30"/>
          <cell r="C30" t="str">
            <v/>
          </cell>
          <cell r="D30">
            <v>5.81</v>
          </cell>
          <cell r="E30">
            <v>18.456162642947902</v>
          </cell>
          <cell r="F30"/>
          <cell r="G30" t="str">
            <v/>
          </cell>
          <cell r="H30"/>
          <cell r="I30" t="str">
            <v/>
          </cell>
          <cell r="J30">
            <v>5.34</v>
          </cell>
          <cell r="K30">
            <v>16.481481481481485</v>
          </cell>
          <cell r="L30"/>
          <cell r="M30" t="str">
            <v/>
          </cell>
          <cell r="N30">
            <v>5.29</v>
          </cell>
          <cell r="O30">
            <v>15.513196480938415</v>
          </cell>
          <cell r="P30">
            <v>5.47</v>
          </cell>
          <cell r="Q30">
            <v>15.745538284398386</v>
          </cell>
          <cell r="R30">
            <v>5.43</v>
          </cell>
          <cell r="S30">
            <v>15.970588235294118</v>
          </cell>
          <cell r="T30"/>
          <cell r="U30" t="str">
            <v/>
          </cell>
          <cell r="V30">
            <v>4.0999999999999996</v>
          </cell>
          <cell r="W30">
            <v>12.155351319300326</v>
          </cell>
          <cell r="X30"/>
          <cell r="Y30" t="str">
            <v/>
          </cell>
          <cell r="Z30"/>
          <cell r="AA30" t="str">
            <v/>
          </cell>
          <cell r="AB30"/>
          <cell r="AC30" t="str">
            <v/>
          </cell>
          <cell r="AD30"/>
          <cell r="AE30" t="str">
            <v/>
          </cell>
          <cell r="AF30"/>
          <cell r="AG30" t="str">
            <v/>
          </cell>
          <cell r="AH30"/>
          <cell r="AI30" t="str">
            <v/>
          </cell>
          <cell r="AJ30"/>
          <cell r="AK30" t="str">
            <v/>
          </cell>
          <cell r="AL30"/>
          <cell r="AM30" t="str">
            <v/>
          </cell>
          <cell r="AN30"/>
          <cell r="AO30" t="str">
            <v/>
          </cell>
          <cell r="AP30"/>
          <cell r="AQ30" t="str">
            <v/>
          </cell>
          <cell r="AR30"/>
          <cell r="AS30" t="str">
            <v/>
          </cell>
          <cell r="AT30"/>
          <cell r="AU30" t="str">
            <v/>
          </cell>
          <cell r="AV30"/>
          <cell r="AW30" t="str">
            <v/>
          </cell>
          <cell r="AX30"/>
          <cell r="AY30" t="str">
            <v/>
          </cell>
          <cell r="AZ30"/>
          <cell r="BA30" t="str">
            <v/>
          </cell>
          <cell r="BB30"/>
          <cell r="BC30" t="str">
            <v/>
          </cell>
          <cell r="BD30"/>
          <cell r="BE30" t="str">
            <v/>
          </cell>
          <cell r="BF30"/>
          <cell r="BG30" t="str">
            <v/>
          </cell>
          <cell r="BH30"/>
          <cell r="BI30" t="str">
            <v/>
          </cell>
        </row>
        <row r="31">
          <cell r="B31">
            <v>0.68242811501597445</v>
          </cell>
          <cell r="D31">
            <v>0.6808769792935444</v>
          </cell>
          <cell r="F31" t="str">
            <v/>
          </cell>
          <cell r="H31">
            <v>0.74583590376310915</v>
          </cell>
          <cell r="J31">
            <v>0.67577639751552798</v>
          </cell>
          <cell r="L31" t="str">
            <v/>
          </cell>
          <cell r="N31" t="str">
            <v/>
          </cell>
          <cell r="P31">
            <v>0.73001887979861546</v>
          </cell>
          <cell r="R31">
            <v>0.72079589216944806</v>
          </cell>
          <cell r="T31">
            <v>0.73783954516740369</v>
          </cell>
          <cell r="V31">
            <v>0.75661375661375663</v>
          </cell>
          <cell r="X31" t="str">
            <v/>
          </cell>
          <cell r="Z31" t="str">
            <v/>
          </cell>
          <cell r="AB31" t="str">
            <v/>
          </cell>
          <cell r="AD31" t="str">
            <v/>
          </cell>
          <cell r="AF31" t="str">
            <v/>
          </cell>
          <cell r="AH31" t="str">
            <v/>
          </cell>
          <cell r="AJ31" t="str">
            <v/>
          </cell>
          <cell r="AL31" t="str">
            <v/>
          </cell>
          <cell r="AN31" t="str">
            <v/>
          </cell>
          <cell r="AP31" t="str">
            <v/>
          </cell>
          <cell r="AR31" t="str">
            <v/>
          </cell>
          <cell r="AT31" t="str">
            <v/>
          </cell>
          <cell r="AV31" t="str">
            <v/>
          </cell>
          <cell r="AX31" t="str">
            <v/>
          </cell>
          <cell r="AZ31" t="str">
            <v/>
          </cell>
          <cell r="BB31" t="str">
            <v/>
          </cell>
          <cell r="BD31" t="str">
            <v/>
          </cell>
          <cell r="BF31" t="str">
            <v/>
          </cell>
          <cell r="BH31" t="str">
            <v/>
          </cell>
        </row>
        <row r="33">
          <cell r="B33">
            <v>17.579999999999998</v>
          </cell>
          <cell r="C33">
            <v>55.844980940279534</v>
          </cell>
          <cell r="D33">
            <v>16.510000000000002</v>
          </cell>
          <cell r="E33">
            <v>52.445997458703943</v>
          </cell>
          <cell r="F33">
            <v>15.43</v>
          </cell>
          <cell r="G33">
            <v>48.461055276381906</v>
          </cell>
          <cell r="H33">
            <v>17.920000000000002</v>
          </cell>
          <cell r="I33">
            <v>54.368932038834963</v>
          </cell>
          <cell r="J33">
            <v>16.420000000000002</v>
          </cell>
          <cell r="K33">
            <v>50.67901234567902</v>
          </cell>
          <cell r="L33">
            <v>17.32</v>
          </cell>
          <cell r="M33">
            <v>53.605694831321571</v>
          </cell>
          <cell r="N33">
            <v>16.899999999999999</v>
          </cell>
          <cell r="O33">
            <v>49.560117302052781</v>
          </cell>
          <cell r="P33">
            <v>16.600000000000001</v>
          </cell>
          <cell r="Q33">
            <v>47.783534830166957</v>
          </cell>
          <cell r="R33">
            <v>16.61</v>
          </cell>
          <cell r="S33">
            <v>48.852941176470587</v>
          </cell>
          <cell r="T33">
            <v>16.95</v>
          </cell>
          <cell r="U33">
            <v>53.369017632241814</v>
          </cell>
          <cell r="V33">
            <v>15.59</v>
          </cell>
          <cell r="W33">
            <v>46.219982211681</v>
          </cell>
          <cell r="X33"/>
          <cell r="Y33" t="str">
            <v/>
          </cell>
          <cell r="Z33"/>
          <cell r="AA33" t="str">
            <v/>
          </cell>
          <cell r="AB33"/>
          <cell r="AC33" t="str">
            <v/>
          </cell>
          <cell r="AD33"/>
          <cell r="AE33" t="str">
            <v/>
          </cell>
          <cell r="AF33"/>
          <cell r="AG33" t="str">
            <v/>
          </cell>
          <cell r="AH33"/>
          <cell r="AI33" t="str">
            <v/>
          </cell>
          <cell r="AJ33"/>
          <cell r="AK33" t="str">
            <v/>
          </cell>
          <cell r="AL33"/>
          <cell r="AM33" t="str">
            <v/>
          </cell>
          <cell r="AN33"/>
          <cell r="AO33" t="str">
            <v/>
          </cell>
          <cell r="AP33"/>
          <cell r="AQ33" t="str">
            <v/>
          </cell>
          <cell r="AR33"/>
          <cell r="AS33" t="str">
            <v/>
          </cell>
          <cell r="AT33"/>
          <cell r="AU33" t="str">
            <v/>
          </cell>
          <cell r="AV33"/>
          <cell r="AW33" t="str">
            <v/>
          </cell>
          <cell r="AX33"/>
          <cell r="AY33" t="str">
            <v/>
          </cell>
          <cell r="AZ33"/>
          <cell r="BA33" t="str">
            <v/>
          </cell>
          <cell r="BB33"/>
          <cell r="BC33" t="str">
            <v/>
          </cell>
          <cell r="BD33"/>
          <cell r="BE33" t="str">
            <v/>
          </cell>
          <cell r="BF33"/>
          <cell r="BG33" t="str">
            <v/>
          </cell>
          <cell r="BH33"/>
          <cell r="BI33" t="str">
            <v/>
          </cell>
        </row>
        <row r="34">
          <cell r="B34">
            <v>11.57</v>
          </cell>
          <cell r="C34">
            <v>36.753494282083864</v>
          </cell>
          <cell r="D34">
            <v>12.29</v>
          </cell>
          <cell r="E34">
            <v>39.040660736975852</v>
          </cell>
          <cell r="F34">
            <v>11.6</v>
          </cell>
          <cell r="G34">
            <v>36.4321608040201</v>
          </cell>
          <cell r="H34">
            <v>10.97</v>
          </cell>
          <cell r="I34">
            <v>33.282766990291265</v>
          </cell>
          <cell r="J34">
            <v>11.71</v>
          </cell>
          <cell r="K34">
            <v>36.141975308641975</v>
          </cell>
          <cell r="L34">
            <v>13.02</v>
          </cell>
          <cell r="M34">
            <v>40.297121634168988</v>
          </cell>
          <cell r="N34">
            <v>12.57</v>
          </cell>
          <cell r="O34">
            <v>36.862170087976537</v>
          </cell>
          <cell r="P34">
            <v>12.31</v>
          </cell>
          <cell r="Q34">
            <v>35.434657455382848</v>
          </cell>
          <cell r="R34">
            <v>11.75</v>
          </cell>
          <cell r="S34">
            <v>34.558823529411761</v>
          </cell>
          <cell r="T34">
            <v>10.4</v>
          </cell>
          <cell r="U34">
            <v>32.7455919395466</v>
          </cell>
          <cell r="V34">
            <v>11.76</v>
          </cell>
          <cell r="W34">
            <v>34.865105247554105</v>
          </cell>
          <cell r="X34"/>
          <cell r="Y34" t="str">
            <v/>
          </cell>
          <cell r="Z34"/>
          <cell r="AA34" t="str">
            <v/>
          </cell>
          <cell r="AB34"/>
          <cell r="AC34" t="str">
            <v/>
          </cell>
          <cell r="AD34"/>
          <cell r="AE34" t="str">
            <v/>
          </cell>
          <cell r="AF34"/>
          <cell r="AG34" t="str">
            <v/>
          </cell>
          <cell r="AH34"/>
          <cell r="AI34" t="str">
            <v/>
          </cell>
          <cell r="AJ34"/>
          <cell r="AK34" t="str">
            <v/>
          </cell>
          <cell r="AL34"/>
          <cell r="AM34" t="str">
            <v/>
          </cell>
          <cell r="AN34"/>
          <cell r="AO34" t="str">
            <v/>
          </cell>
          <cell r="AP34"/>
          <cell r="AQ34" t="str">
            <v/>
          </cell>
          <cell r="AR34"/>
          <cell r="AS34" t="str">
            <v/>
          </cell>
          <cell r="AT34"/>
          <cell r="AU34" t="str">
            <v/>
          </cell>
          <cell r="AV34"/>
          <cell r="AW34" t="str">
            <v/>
          </cell>
          <cell r="AX34"/>
          <cell r="AY34" t="str">
            <v/>
          </cell>
          <cell r="AZ34"/>
          <cell r="BA34" t="str">
            <v/>
          </cell>
          <cell r="BB34"/>
          <cell r="BC34" t="str">
            <v/>
          </cell>
          <cell r="BD34"/>
          <cell r="BE34" t="str">
            <v/>
          </cell>
          <cell r="BF34"/>
          <cell r="BG34" t="str">
            <v/>
          </cell>
          <cell r="BH34"/>
          <cell r="BI34" t="str">
            <v/>
          </cell>
        </row>
        <row r="35">
          <cell r="B35">
            <v>5.97</v>
          </cell>
          <cell r="C35">
            <v>18.964421855146124</v>
          </cell>
          <cell r="D35">
            <v>4.46</v>
          </cell>
          <cell r="E35">
            <v>14.167725540025414</v>
          </cell>
          <cell r="F35">
            <v>5.63</v>
          </cell>
          <cell r="G35">
            <v>17.6821608040201</v>
          </cell>
          <cell r="H35">
            <v>4.07</v>
          </cell>
          <cell r="I35">
            <v>12.348300970873787</v>
          </cell>
          <cell r="J35">
            <v>4.41</v>
          </cell>
          <cell r="K35">
            <v>13.611111111111112</v>
          </cell>
          <cell r="L35">
            <v>4.55</v>
          </cell>
          <cell r="M35">
            <v>14.082327452800989</v>
          </cell>
          <cell r="N35">
            <v>5.55</v>
          </cell>
          <cell r="O35">
            <v>16.275659824046919</v>
          </cell>
          <cell r="P35"/>
          <cell r="Q35" t="str">
            <v/>
          </cell>
          <cell r="R35">
            <v>5.66</v>
          </cell>
          <cell r="S35">
            <v>16.647058823529413</v>
          </cell>
          <cell r="T35">
            <v>5.67</v>
          </cell>
          <cell r="U35">
            <v>17.852644836272038</v>
          </cell>
          <cell r="V35">
            <v>4.58</v>
          </cell>
          <cell r="W35">
            <v>13.578416839608659</v>
          </cell>
          <cell r="X35"/>
          <cell r="Y35" t="str">
            <v/>
          </cell>
          <cell r="Z35"/>
          <cell r="AA35" t="str">
            <v/>
          </cell>
          <cell r="AB35"/>
          <cell r="AC35" t="str">
            <v/>
          </cell>
          <cell r="AD35"/>
          <cell r="AE35" t="str">
            <v/>
          </cell>
          <cell r="AF35"/>
          <cell r="AG35" t="str">
            <v/>
          </cell>
          <cell r="AH35"/>
          <cell r="AI35" t="str">
            <v/>
          </cell>
          <cell r="AJ35"/>
          <cell r="AK35" t="str">
            <v/>
          </cell>
          <cell r="AL35"/>
          <cell r="AM35" t="str">
            <v/>
          </cell>
          <cell r="AN35"/>
          <cell r="AO35" t="str">
            <v/>
          </cell>
          <cell r="AP35"/>
          <cell r="AQ35" t="str">
            <v/>
          </cell>
          <cell r="AR35"/>
          <cell r="AS35" t="str">
            <v/>
          </cell>
          <cell r="AT35"/>
          <cell r="AU35" t="str">
            <v/>
          </cell>
          <cell r="AV35"/>
          <cell r="AW35" t="str">
            <v/>
          </cell>
          <cell r="AX35"/>
          <cell r="AY35" t="str">
            <v/>
          </cell>
          <cell r="AZ35"/>
          <cell r="BA35" t="str">
            <v/>
          </cell>
          <cell r="BB35"/>
          <cell r="BC35" t="str">
            <v/>
          </cell>
          <cell r="BD35"/>
          <cell r="BE35" t="str">
            <v/>
          </cell>
          <cell r="BF35"/>
          <cell r="BG35" t="str">
            <v/>
          </cell>
          <cell r="BH35"/>
          <cell r="BI35" t="str">
            <v/>
          </cell>
        </row>
        <row r="36">
          <cell r="B36">
            <v>0.6581342434584756</v>
          </cell>
          <cell r="D36">
            <v>0.7443973349485159</v>
          </cell>
          <cell r="F36">
            <v>0.75178224238496438</v>
          </cell>
          <cell r="H36">
            <v>0.6121651785714286</v>
          </cell>
          <cell r="J36">
            <v>0.71315468940316684</v>
          </cell>
          <cell r="L36">
            <v>0.75173210161662818</v>
          </cell>
          <cell r="N36">
            <v>0.7437869822485208</v>
          </cell>
          <cell r="P36">
            <v>0.74156626506024093</v>
          </cell>
          <cell r="R36">
            <v>0.70740517760385313</v>
          </cell>
          <cell r="T36">
            <v>0.6135693215339233</v>
          </cell>
          <cell r="V36">
            <v>0.75432969852469534</v>
          </cell>
          <cell r="X36" t="str">
            <v/>
          </cell>
          <cell r="Z36" t="str">
            <v/>
          </cell>
          <cell r="AB36" t="str">
            <v/>
          </cell>
          <cell r="AD36" t="str">
            <v/>
          </cell>
          <cell r="AF36" t="str">
            <v/>
          </cell>
          <cell r="AH36" t="str">
            <v/>
          </cell>
          <cell r="AJ36" t="str">
            <v/>
          </cell>
          <cell r="AL36" t="str">
            <v/>
          </cell>
          <cell r="AN36" t="str">
            <v/>
          </cell>
          <cell r="AP36" t="str">
            <v/>
          </cell>
          <cell r="AR36" t="str">
            <v/>
          </cell>
          <cell r="AT36" t="str">
            <v/>
          </cell>
          <cell r="AV36" t="str">
            <v/>
          </cell>
          <cell r="AX36" t="str">
            <v/>
          </cell>
          <cell r="AZ36" t="str">
            <v/>
          </cell>
          <cell r="BB36" t="str">
            <v/>
          </cell>
          <cell r="BD36" t="str">
            <v/>
          </cell>
          <cell r="BF36" t="str">
            <v/>
          </cell>
          <cell r="BH36" t="str">
            <v/>
          </cell>
        </row>
        <row r="37">
          <cell r="B37">
            <v>17.04</v>
          </cell>
          <cell r="C37">
            <v>54.129606099110539</v>
          </cell>
          <cell r="D37">
            <v>15.74</v>
          </cell>
          <cell r="E37">
            <v>50</v>
          </cell>
          <cell r="F37">
            <v>15.69</v>
          </cell>
          <cell r="G37">
            <v>49.277638190954768</v>
          </cell>
          <cell r="H37">
            <v>16.239999999999998</v>
          </cell>
          <cell r="I37">
            <v>49.271844660194169</v>
          </cell>
          <cell r="J37">
            <v>16.649999999999999</v>
          </cell>
          <cell r="K37">
            <v>51.388888888888886</v>
          </cell>
          <cell r="L37">
            <v>15.82</v>
          </cell>
          <cell r="M37">
            <v>48.963169297431129</v>
          </cell>
          <cell r="N37">
            <v>15.22</v>
          </cell>
          <cell r="O37">
            <v>44.633431085043988</v>
          </cell>
          <cell r="P37">
            <v>16.38</v>
          </cell>
          <cell r="Q37">
            <v>47.15025906735751</v>
          </cell>
          <cell r="R37">
            <v>16.98</v>
          </cell>
          <cell r="S37">
            <v>49.941176470588239</v>
          </cell>
          <cell r="T37">
            <v>15.9</v>
          </cell>
          <cell r="U37">
            <v>50.062972292191432</v>
          </cell>
          <cell r="V37">
            <v>15.37</v>
          </cell>
          <cell r="W37">
            <v>45.567743848206348</v>
          </cell>
          <cell r="X37"/>
          <cell r="Y37" t="str">
            <v/>
          </cell>
          <cell r="Z37"/>
          <cell r="AA37" t="str">
            <v/>
          </cell>
          <cell r="AB37"/>
          <cell r="AC37" t="str">
            <v/>
          </cell>
          <cell r="AD37"/>
          <cell r="AE37" t="str">
            <v/>
          </cell>
          <cell r="AF37"/>
          <cell r="AG37" t="str">
            <v/>
          </cell>
          <cell r="AH37"/>
          <cell r="AI37" t="str">
            <v/>
          </cell>
          <cell r="AJ37"/>
          <cell r="AK37" t="str">
            <v/>
          </cell>
          <cell r="AL37"/>
          <cell r="AM37" t="str">
            <v/>
          </cell>
          <cell r="AN37"/>
          <cell r="AO37" t="str">
            <v/>
          </cell>
          <cell r="AP37"/>
          <cell r="AQ37" t="str">
            <v/>
          </cell>
          <cell r="AR37"/>
          <cell r="AS37" t="str">
            <v/>
          </cell>
          <cell r="AT37"/>
          <cell r="AU37" t="str">
            <v/>
          </cell>
          <cell r="AV37"/>
          <cell r="AW37" t="str">
            <v/>
          </cell>
          <cell r="AX37"/>
          <cell r="AY37" t="str">
            <v/>
          </cell>
          <cell r="AZ37"/>
          <cell r="BA37" t="str">
            <v/>
          </cell>
          <cell r="BB37"/>
          <cell r="BC37" t="str">
            <v/>
          </cell>
          <cell r="BD37"/>
          <cell r="BE37" t="str">
            <v/>
          </cell>
          <cell r="BF37"/>
          <cell r="BG37" t="str">
            <v/>
          </cell>
          <cell r="BH37"/>
          <cell r="BI37" t="str">
            <v/>
          </cell>
        </row>
        <row r="38">
          <cell r="B38">
            <v>10.73</v>
          </cell>
          <cell r="C38">
            <v>34.085133418043199</v>
          </cell>
          <cell r="D38">
            <v>10.59</v>
          </cell>
          <cell r="E38">
            <v>33.640406607369755</v>
          </cell>
          <cell r="F38">
            <v>11.84</v>
          </cell>
          <cell r="G38">
            <v>37.185929648241206</v>
          </cell>
          <cell r="H38">
            <v>10.97</v>
          </cell>
          <cell r="I38">
            <v>33.282766990291265</v>
          </cell>
          <cell r="J38">
            <v>10.58</v>
          </cell>
          <cell r="K38">
            <v>32.654320987654323</v>
          </cell>
          <cell r="L38">
            <v>11.59</v>
          </cell>
          <cell r="M38">
            <v>35.871247291860101</v>
          </cell>
          <cell r="N38">
            <v>11.79</v>
          </cell>
          <cell r="O38">
            <v>34.574780058651022</v>
          </cell>
          <cell r="P38">
            <v>11.74</v>
          </cell>
          <cell r="Q38">
            <v>33.793897524467468</v>
          </cell>
          <cell r="R38">
            <v>10.97</v>
          </cell>
          <cell r="S38">
            <v>32.264705882352942</v>
          </cell>
          <cell r="T38">
            <v>11.75</v>
          </cell>
          <cell r="U38">
            <v>36.996221662468514</v>
          </cell>
          <cell r="V38">
            <v>12.37</v>
          </cell>
          <cell r="W38">
            <v>36.673584346279277</v>
          </cell>
          <cell r="X38"/>
          <cell r="Y38" t="str">
            <v/>
          </cell>
          <cell r="Z38"/>
          <cell r="AA38" t="str">
            <v/>
          </cell>
          <cell r="AB38"/>
          <cell r="AC38" t="str">
            <v/>
          </cell>
          <cell r="AD38"/>
          <cell r="AE38" t="str">
            <v/>
          </cell>
          <cell r="AF38"/>
          <cell r="AG38" t="str">
            <v/>
          </cell>
          <cell r="AH38"/>
          <cell r="AI38" t="str">
            <v/>
          </cell>
          <cell r="AJ38"/>
          <cell r="AK38" t="str">
            <v/>
          </cell>
          <cell r="AL38"/>
          <cell r="AM38" t="str">
            <v/>
          </cell>
          <cell r="AN38"/>
          <cell r="AO38" t="str">
            <v/>
          </cell>
          <cell r="AP38"/>
          <cell r="AQ38" t="str">
            <v/>
          </cell>
          <cell r="AR38"/>
          <cell r="AS38" t="str">
            <v/>
          </cell>
          <cell r="AT38"/>
          <cell r="AU38" t="str">
            <v/>
          </cell>
          <cell r="AV38"/>
          <cell r="AW38" t="str">
            <v/>
          </cell>
          <cell r="AX38"/>
          <cell r="AY38" t="str">
            <v/>
          </cell>
          <cell r="AZ38"/>
          <cell r="BA38" t="str">
            <v/>
          </cell>
          <cell r="BB38"/>
          <cell r="BC38" t="str">
            <v/>
          </cell>
          <cell r="BD38"/>
          <cell r="BE38" t="str">
            <v/>
          </cell>
          <cell r="BF38"/>
          <cell r="BG38" t="str">
            <v/>
          </cell>
          <cell r="BH38"/>
          <cell r="BI38" t="str">
            <v/>
          </cell>
        </row>
        <row r="39">
          <cell r="B39">
            <v>6.16</v>
          </cell>
          <cell r="C39">
            <v>19.567979669631512</v>
          </cell>
          <cell r="D39">
            <v>7.09</v>
          </cell>
          <cell r="E39">
            <v>22.52223634053367</v>
          </cell>
          <cell r="F39">
            <v>4.6900000000000004</v>
          </cell>
          <cell r="G39">
            <v>14.729899497487439</v>
          </cell>
          <cell r="H39">
            <v>4.74</v>
          </cell>
          <cell r="I39">
            <v>14.381067961165048</v>
          </cell>
          <cell r="J39">
            <v>5.13</v>
          </cell>
          <cell r="K39">
            <v>15.833333333333332</v>
          </cell>
          <cell r="L39">
            <v>4.8899999999999997</v>
          </cell>
          <cell r="M39">
            <v>15.13463324048282</v>
          </cell>
          <cell r="N39">
            <v>5.21</v>
          </cell>
          <cell r="O39">
            <v>15.278592375366568</v>
          </cell>
          <cell r="P39"/>
          <cell r="Q39" t="str">
            <v/>
          </cell>
          <cell r="R39">
            <v>5.8</v>
          </cell>
          <cell r="S39">
            <v>17.058823529411764</v>
          </cell>
          <cell r="T39">
            <v>5.23</v>
          </cell>
          <cell r="U39">
            <v>16.467254408060452</v>
          </cell>
          <cell r="V39"/>
          <cell r="W39" t="str">
            <v/>
          </cell>
          <cell r="X39"/>
          <cell r="Y39" t="str">
            <v/>
          </cell>
          <cell r="Z39"/>
          <cell r="AA39" t="str">
            <v/>
          </cell>
          <cell r="AB39"/>
          <cell r="AC39" t="str">
            <v/>
          </cell>
          <cell r="AD39"/>
          <cell r="AE39" t="str">
            <v/>
          </cell>
          <cell r="AF39"/>
          <cell r="AG39" t="str">
            <v/>
          </cell>
          <cell r="AH39"/>
          <cell r="AI39" t="str">
            <v/>
          </cell>
          <cell r="AJ39"/>
          <cell r="AK39" t="str">
            <v/>
          </cell>
          <cell r="AL39"/>
          <cell r="AM39" t="str">
            <v/>
          </cell>
          <cell r="AN39"/>
          <cell r="AO39" t="str">
            <v/>
          </cell>
          <cell r="AP39"/>
          <cell r="AQ39" t="str">
            <v/>
          </cell>
          <cell r="AR39"/>
          <cell r="AS39" t="str">
            <v/>
          </cell>
          <cell r="AT39"/>
          <cell r="AU39" t="str">
            <v/>
          </cell>
          <cell r="AV39"/>
          <cell r="AW39" t="str">
            <v/>
          </cell>
          <cell r="AX39"/>
          <cell r="AY39" t="str">
            <v/>
          </cell>
          <cell r="AZ39"/>
          <cell r="BA39" t="str">
            <v/>
          </cell>
          <cell r="BB39"/>
          <cell r="BC39" t="str">
            <v/>
          </cell>
          <cell r="BD39"/>
          <cell r="BE39" t="str">
            <v/>
          </cell>
          <cell r="BF39"/>
          <cell r="BG39" t="str">
            <v/>
          </cell>
          <cell r="BH39"/>
          <cell r="BI39" t="str">
            <v/>
          </cell>
        </row>
        <row r="40">
          <cell r="B40">
            <v>0.62969483568075124</v>
          </cell>
          <cell r="D40">
            <v>0.6728081321473951</v>
          </cell>
          <cell r="F40">
            <v>0.7546207775653283</v>
          </cell>
          <cell r="H40">
            <v>0.6754926108374385</v>
          </cell>
          <cell r="J40">
            <v>0.63543543543543546</v>
          </cell>
          <cell r="L40">
            <v>0.73261694058154236</v>
          </cell>
          <cell r="N40">
            <v>0.77463863337713523</v>
          </cell>
          <cell r="P40">
            <v>0.71672771672771673</v>
          </cell>
          <cell r="R40">
            <v>0.64605418138987047</v>
          </cell>
          <cell r="T40">
            <v>0.73899371069182385</v>
          </cell>
          <cell r="V40">
            <v>0.80481457384515287</v>
          </cell>
          <cell r="X40" t="str">
            <v/>
          </cell>
          <cell r="Z40" t="str">
            <v/>
          </cell>
          <cell r="AB40" t="str">
            <v/>
          </cell>
          <cell r="AD40" t="str">
            <v/>
          </cell>
          <cell r="AF40" t="str">
            <v/>
          </cell>
          <cell r="AH40" t="str">
            <v/>
          </cell>
          <cell r="AJ40" t="str">
            <v/>
          </cell>
          <cell r="AL40" t="str">
            <v/>
          </cell>
          <cell r="AN40" t="str">
            <v/>
          </cell>
          <cell r="AP40" t="str">
            <v/>
          </cell>
          <cell r="AR40" t="str">
            <v/>
          </cell>
          <cell r="AT40" t="str">
            <v/>
          </cell>
          <cell r="AV40" t="str">
            <v/>
          </cell>
          <cell r="AX40" t="str">
            <v/>
          </cell>
          <cell r="AZ40" t="str">
            <v/>
          </cell>
          <cell r="BB40" t="str">
            <v/>
          </cell>
          <cell r="BD40" t="str">
            <v/>
          </cell>
          <cell r="BF40" t="str">
            <v/>
          </cell>
          <cell r="BH40" t="str">
            <v/>
          </cell>
        </row>
        <row r="42">
          <cell r="B42">
            <v>19.02</v>
          </cell>
          <cell r="C42">
            <v>60.419313850063524</v>
          </cell>
          <cell r="D42">
            <v>18.73</v>
          </cell>
          <cell r="E42">
            <v>59.498094027954259</v>
          </cell>
          <cell r="F42">
            <v>18.239999999999998</v>
          </cell>
          <cell r="G42">
            <v>57.286432160804011</v>
          </cell>
          <cell r="H42">
            <v>19.29</v>
          </cell>
          <cell r="I42">
            <v>58.525485436893199</v>
          </cell>
          <cell r="J42">
            <v>18.57</v>
          </cell>
          <cell r="K42">
            <v>57.314814814814817</v>
          </cell>
          <cell r="L42">
            <v>18.46</v>
          </cell>
          <cell r="M42">
            <v>57.134014237078304</v>
          </cell>
          <cell r="N42">
            <v>18.86</v>
          </cell>
          <cell r="O42">
            <v>55.30791788856304</v>
          </cell>
          <cell r="P42">
            <v>18.71</v>
          </cell>
          <cell r="Q42">
            <v>53.857225100748416</v>
          </cell>
          <cell r="R42">
            <v>19.350000000000001</v>
          </cell>
          <cell r="S42">
            <v>56.911764705882362</v>
          </cell>
          <cell r="T42">
            <v>17.809999999999999</v>
          </cell>
          <cell r="U42">
            <v>56.076826196473547</v>
          </cell>
          <cell r="V42">
            <v>18.600000000000001</v>
          </cell>
          <cell r="W42">
            <v>55.14378891194783</v>
          </cell>
          <cell r="X42"/>
          <cell r="Y42" t="str">
            <v/>
          </cell>
          <cell r="Z42"/>
          <cell r="AA42" t="str">
            <v/>
          </cell>
          <cell r="AB42"/>
          <cell r="AC42" t="str">
            <v/>
          </cell>
          <cell r="AD42"/>
          <cell r="AE42" t="str">
            <v/>
          </cell>
          <cell r="AF42"/>
          <cell r="AG42" t="str">
            <v/>
          </cell>
          <cell r="AH42"/>
          <cell r="AI42" t="str">
            <v/>
          </cell>
          <cell r="AJ42"/>
          <cell r="AK42" t="str">
            <v/>
          </cell>
          <cell r="AL42"/>
          <cell r="AM42" t="str">
            <v/>
          </cell>
          <cell r="AN42"/>
          <cell r="AO42" t="str">
            <v/>
          </cell>
          <cell r="AP42"/>
          <cell r="AQ42" t="str">
            <v/>
          </cell>
          <cell r="AR42"/>
          <cell r="AS42" t="str">
            <v/>
          </cell>
          <cell r="AT42"/>
          <cell r="AU42" t="str">
            <v/>
          </cell>
          <cell r="AV42"/>
          <cell r="AW42" t="str">
            <v/>
          </cell>
          <cell r="AX42"/>
          <cell r="AY42" t="str">
            <v/>
          </cell>
          <cell r="AZ42"/>
          <cell r="BA42" t="str">
            <v/>
          </cell>
          <cell r="BB42"/>
          <cell r="BC42" t="str">
            <v/>
          </cell>
          <cell r="BD42"/>
          <cell r="BE42" t="str">
            <v/>
          </cell>
          <cell r="BF42"/>
          <cell r="BG42" t="str">
            <v/>
          </cell>
          <cell r="BH42"/>
          <cell r="BI42" t="str">
            <v/>
          </cell>
        </row>
        <row r="43">
          <cell r="B43">
            <v>12.73</v>
          </cell>
          <cell r="C43">
            <v>40.438373570520966</v>
          </cell>
          <cell r="D43">
            <v>12.5</v>
          </cell>
          <cell r="E43">
            <v>39.707750952986018</v>
          </cell>
          <cell r="F43"/>
          <cell r="G43" t="str">
            <v/>
          </cell>
          <cell r="H43">
            <v>12.1</v>
          </cell>
          <cell r="I43">
            <v>36.711165048543684</v>
          </cell>
          <cell r="J43">
            <v>11.6</v>
          </cell>
          <cell r="K43">
            <v>35.802469135802468</v>
          </cell>
          <cell r="L43">
            <v>12.8</v>
          </cell>
          <cell r="M43">
            <v>39.616217889198388</v>
          </cell>
          <cell r="N43">
            <v>12.54</v>
          </cell>
          <cell r="O43">
            <v>36.774193548387089</v>
          </cell>
          <cell r="P43">
            <v>12.61</v>
          </cell>
          <cell r="Q43">
            <v>36.29821531375935</v>
          </cell>
          <cell r="R43">
            <v>12.12</v>
          </cell>
          <cell r="S43">
            <v>35.647058823529406</v>
          </cell>
          <cell r="T43">
            <v>12.54</v>
          </cell>
          <cell r="U43">
            <v>39.483627204030221</v>
          </cell>
          <cell r="V43">
            <v>12.81</v>
          </cell>
          <cell r="W43">
            <v>37.978061073228588</v>
          </cell>
          <cell r="X43"/>
          <cell r="Y43" t="str">
            <v/>
          </cell>
          <cell r="Z43"/>
          <cell r="AA43" t="str">
            <v/>
          </cell>
          <cell r="AB43"/>
          <cell r="AC43" t="str">
            <v/>
          </cell>
          <cell r="AD43"/>
          <cell r="AE43" t="str">
            <v/>
          </cell>
          <cell r="AF43"/>
          <cell r="AG43" t="str">
            <v/>
          </cell>
          <cell r="AH43"/>
          <cell r="AI43" t="str">
            <v/>
          </cell>
          <cell r="AJ43"/>
          <cell r="AK43" t="str">
            <v/>
          </cell>
          <cell r="AL43"/>
          <cell r="AM43" t="str">
            <v/>
          </cell>
          <cell r="AN43"/>
          <cell r="AO43" t="str">
            <v/>
          </cell>
          <cell r="AP43"/>
          <cell r="AQ43" t="str">
            <v/>
          </cell>
          <cell r="AR43"/>
          <cell r="AS43" t="str">
            <v/>
          </cell>
          <cell r="AT43"/>
          <cell r="AU43" t="str">
            <v/>
          </cell>
          <cell r="AV43"/>
          <cell r="AW43" t="str">
            <v/>
          </cell>
          <cell r="AX43"/>
          <cell r="AY43" t="str">
            <v/>
          </cell>
          <cell r="AZ43"/>
          <cell r="BA43" t="str">
            <v/>
          </cell>
          <cell r="BB43"/>
          <cell r="BC43" t="str">
            <v/>
          </cell>
          <cell r="BD43"/>
          <cell r="BE43" t="str">
            <v/>
          </cell>
          <cell r="BF43"/>
          <cell r="BG43" t="str">
            <v/>
          </cell>
          <cell r="BH43"/>
          <cell r="BI43" t="str">
            <v/>
          </cell>
        </row>
        <row r="44">
          <cell r="B44">
            <v>6.55</v>
          </cell>
          <cell r="C44">
            <v>20.806861499364675</v>
          </cell>
          <cell r="D44">
            <v>6.35</v>
          </cell>
          <cell r="E44">
            <v>20.171537484116897</v>
          </cell>
          <cell r="F44"/>
          <cell r="G44" t="str">
            <v/>
          </cell>
          <cell r="H44">
            <v>5.6</v>
          </cell>
          <cell r="I44">
            <v>16.990291262135919</v>
          </cell>
          <cell r="J44">
            <v>5.03</v>
          </cell>
          <cell r="K44">
            <v>15.524691358024691</v>
          </cell>
          <cell r="L44">
            <v>5.35</v>
          </cell>
          <cell r="M44">
            <v>16.558341070875887</v>
          </cell>
          <cell r="N44">
            <v>5.0999999999999996</v>
          </cell>
          <cell r="O44">
            <v>14.956011730205276</v>
          </cell>
          <cell r="P44">
            <v>5.38</v>
          </cell>
          <cell r="Q44">
            <v>15.486470926885435</v>
          </cell>
          <cell r="R44"/>
          <cell r="S44" t="str">
            <v/>
          </cell>
          <cell r="T44">
            <v>5.08</v>
          </cell>
          <cell r="U44">
            <v>15.994962216624684</v>
          </cell>
          <cell r="V44"/>
          <cell r="W44" t="str">
            <v/>
          </cell>
          <cell r="X44"/>
          <cell r="Y44" t="str">
            <v/>
          </cell>
          <cell r="Z44"/>
          <cell r="AA44" t="str">
            <v/>
          </cell>
          <cell r="AB44"/>
          <cell r="AC44" t="str">
            <v/>
          </cell>
          <cell r="AD44"/>
          <cell r="AE44" t="str">
            <v/>
          </cell>
          <cell r="AF44"/>
          <cell r="AG44" t="str">
            <v/>
          </cell>
          <cell r="AH44"/>
          <cell r="AI44" t="str">
            <v/>
          </cell>
          <cell r="AJ44"/>
          <cell r="AK44" t="str">
            <v/>
          </cell>
          <cell r="AL44"/>
          <cell r="AM44" t="str">
            <v/>
          </cell>
          <cell r="AN44"/>
          <cell r="AO44" t="str">
            <v/>
          </cell>
          <cell r="AP44"/>
          <cell r="AQ44" t="str">
            <v/>
          </cell>
          <cell r="AR44"/>
          <cell r="AS44" t="str">
            <v/>
          </cell>
          <cell r="AT44"/>
          <cell r="AU44" t="str">
            <v/>
          </cell>
          <cell r="AV44"/>
          <cell r="AW44" t="str">
            <v/>
          </cell>
          <cell r="AX44"/>
          <cell r="AY44" t="str">
            <v/>
          </cell>
          <cell r="AZ44"/>
          <cell r="BA44" t="str">
            <v/>
          </cell>
          <cell r="BB44"/>
          <cell r="BC44" t="str">
            <v/>
          </cell>
          <cell r="BD44"/>
          <cell r="BE44" t="str">
            <v/>
          </cell>
          <cell r="BF44"/>
          <cell r="BG44" t="str">
            <v/>
          </cell>
          <cell r="BH44"/>
          <cell r="BI44" t="str">
            <v/>
          </cell>
        </row>
        <row r="45">
          <cell r="B45">
            <v>0.66929547844374349</v>
          </cell>
          <cell r="D45">
            <v>0.66737853710624662</v>
          </cell>
          <cell r="F45" t="str">
            <v/>
          </cell>
          <cell r="H45">
            <v>0.6272680145152929</v>
          </cell>
          <cell r="J45">
            <v>0.62466343564889604</v>
          </cell>
          <cell r="L45">
            <v>0.69339111592632718</v>
          </cell>
          <cell r="N45">
            <v>0.664899257688229</v>
          </cell>
          <cell r="P45">
            <v>0.67397113842864775</v>
          </cell>
          <cell r="R45">
            <v>0.62635658914728676</v>
          </cell>
          <cell r="T45">
            <v>0.70409882088714204</v>
          </cell>
          <cell r="V45">
            <v>0.68870967741935485</v>
          </cell>
          <cell r="X45" t="str">
            <v/>
          </cell>
          <cell r="Z45" t="str">
            <v/>
          </cell>
          <cell r="AB45" t="str">
            <v/>
          </cell>
          <cell r="AD45" t="str">
            <v/>
          </cell>
          <cell r="AF45" t="str">
            <v/>
          </cell>
          <cell r="AH45" t="str">
            <v/>
          </cell>
          <cell r="AJ45" t="str">
            <v/>
          </cell>
          <cell r="AL45" t="str">
            <v/>
          </cell>
          <cell r="AN45" t="str">
            <v/>
          </cell>
          <cell r="AP45" t="str">
            <v/>
          </cell>
          <cell r="AR45" t="str">
            <v/>
          </cell>
          <cell r="AT45" t="str">
            <v/>
          </cell>
          <cell r="AV45" t="str">
            <v/>
          </cell>
          <cell r="AX45" t="str">
            <v/>
          </cell>
          <cell r="AZ45" t="str">
            <v/>
          </cell>
          <cell r="BB45" t="str">
            <v/>
          </cell>
          <cell r="BD45" t="str">
            <v/>
          </cell>
          <cell r="BF45" t="str">
            <v/>
          </cell>
          <cell r="BH45" t="str">
            <v/>
          </cell>
        </row>
        <row r="46">
          <cell r="B46">
            <v>20.350000000000001</v>
          </cell>
          <cell r="C46">
            <v>64.64421855146125</v>
          </cell>
          <cell r="D46">
            <v>20.62</v>
          </cell>
          <cell r="E46">
            <v>65.501905972045748</v>
          </cell>
          <cell r="F46">
            <v>20.420000000000002</v>
          </cell>
          <cell r="G46">
            <v>64.133165829145739</v>
          </cell>
          <cell r="H46">
            <v>20.010000000000002</v>
          </cell>
          <cell r="I46">
            <v>60.709951456310684</v>
          </cell>
          <cell r="J46">
            <v>19.64</v>
          </cell>
          <cell r="K46">
            <v>60.617283950617285</v>
          </cell>
          <cell r="L46">
            <v>20.22</v>
          </cell>
          <cell r="M46">
            <v>62.58124419684308</v>
          </cell>
          <cell r="N46">
            <v>20.29</v>
          </cell>
          <cell r="O46">
            <v>59.501466275659823</v>
          </cell>
          <cell r="P46">
            <v>21.2</v>
          </cell>
          <cell r="Q46">
            <v>61.024755325273446</v>
          </cell>
          <cell r="R46">
            <v>19.86</v>
          </cell>
          <cell r="S46">
            <v>58.411764705882355</v>
          </cell>
          <cell r="T46">
            <v>19.13</v>
          </cell>
          <cell r="U46">
            <v>60.232997481108306</v>
          </cell>
          <cell r="V46">
            <v>18.170000000000002</v>
          </cell>
          <cell r="W46">
            <v>53.868959383338286</v>
          </cell>
          <cell r="X46"/>
          <cell r="Y46" t="str">
            <v/>
          </cell>
          <cell r="Z46"/>
          <cell r="AA46" t="str">
            <v/>
          </cell>
          <cell r="AB46"/>
          <cell r="AC46" t="str">
            <v/>
          </cell>
          <cell r="AD46"/>
          <cell r="AE46" t="str">
            <v/>
          </cell>
          <cell r="AF46"/>
          <cell r="AG46" t="str">
            <v/>
          </cell>
          <cell r="AH46"/>
          <cell r="AI46" t="str">
            <v/>
          </cell>
          <cell r="AJ46"/>
          <cell r="AK46" t="str">
            <v/>
          </cell>
          <cell r="AL46"/>
          <cell r="AM46" t="str">
            <v/>
          </cell>
          <cell r="AN46"/>
          <cell r="AO46" t="str">
            <v/>
          </cell>
          <cell r="AP46"/>
          <cell r="AQ46" t="str">
            <v/>
          </cell>
          <cell r="AR46"/>
          <cell r="AS46" t="str">
            <v/>
          </cell>
          <cell r="AT46"/>
          <cell r="AU46" t="str">
            <v/>
          </cell>
          <cell r="AV46"/>
          <cell r="AW46" t="str">
            <v/>
          </cell>
          <cell r="AX46"/>
          <cell r="AY46" t="str">
            <v/>
          </cell>
          <cell r="AZ46"/>
          <cell r="BA46" t="str">
            <v/>
          </cell>
          <cell r="BB46"/>
          <cell r="BC46" t="str">
            <v/>
          </cell>
          <cell r="BD46"/>
          <cell r="BE46" t="str">
            <v/>
          </cell>
          <cell r="BF46"/>
          <cell r="BG46" t="str">
            <v/>
          </cell>
          <cell r="BH46"/>
          <cell r="BI46" t="str">
            <v/>
          </cell>
        </row>
        <row r="47">
          <cell r="B47">
            <v>13.23</v>
          </cell>
          <cell r="C47">
            <v>42.026683608640411</v>
          </cell>
          <cell r="D47">
            <v>13.35</v>
          </cell>
          <cell r="E47">
            <v>42.407878017789066</v>
          </cell>
          <cell r="F47">
            <v>13.11</v>
          </cell>
          <cell r="G47">
            <v>41.174623115577887</v>
          </cell>
          <cell r="H47">
            <v>13</v>
          </cell>
          <cell r="I47">
            <v>39.44174757281553</v>
          </cell>
          <cell r="J47">
            <v>13.02</v>
          </cell>
          <cell r="K47">
            <v>40.185185185185183</v>
          </cell>
          <cell r="L47">
            <v>13.03</v>
          </cell>
          <cell r="M47">
            <v>40.328071804394924</v>
          </cell>
          <cell r="N47">
            <v>12.25</v>
          </cell>
          <cell r="O47">
            <v>35.923753665689148</v>
          </cell>
          <cell r="P47">
            <v>13.23</v>
          </cell>
          <cell r="Q47">
            <v>38.082901554404138</v>
          </cell>
          <cell r="R47">
            <v>11.96</v>
          </cell>
          <cell r="S47">
            <v>35.176470588235297</v>
          </cell>
          <cell r="T47">
            <v>12.34</v>
          </cell>
          <cell r="U47">
            <v>38.853904282115863</v>
          </cell>
          <cell r="V47">
            <v>12.02</v>
          </cell>
          <cell r="W47">
            <v>35.635932404387788</v>
          </cell>
          <cell r="X47"/>
          <cell r="Y47" t="str">
            <v/>
          </cell>
          <cell r="Z47"/>
          <cell r="AA47" t="str">
            <v/>
          </cell>
          <cell r="AB47"/>
          <cell r="AC47" t="str">
            <v/>
          </cell>
          <cell r="AD47"/>
          <cell r="AE47" t="str">
            <v/>
          </cell>
          <cell r="AF47"/>
          <cell r="AG47" t="str">
            <v/>
          </cell>
          <cell r="AH47"/>
          <cell r="AI47" t="str">
            <v/>
          </cell>
          <cell r="AJ47"/>
          <cell r="AK47" t="str">
            <v/>
          </cell>
          <cell r="AL47"/>
          <cell r="AM47" t="str">
            <v/>
          </cell>
          <cell r="AN47"/>
          <cell r="AO47" t="str">
            <v/>
          </cell>
          <cell r="AP47"/>
          <cell r="AQ47" t="str">
            <v/>
          </cell>
          <cell r="AR47"/>
          <cell r="AS47" t="str">
            <v/>
          </cell>
          <cell r="AT47"/>
          <cell r="AU47" t="str">
            <v/>
          </cell>
          <cell r="AV47"/>
          <cell r="AW47" t="str">
            <v/>
          </cell>
          <cell r="AX47"/>
          <cell r="AY47" t="str">
            <v/>
          </cell>
          <cell r="AZ47"/>
          <cell r="BA47" t="str">
            <v/>
          </cell>
          <cell r="BB47"/>
          <cell r="BC47" t="str">
            <v/>
          </cell>
          <cell r="BD47"/>
          <cell r="BE47" t="str">
            <v/>
          </cell>
          <cell r="BF47"/>
          <cell r="BG47" t="str">
            <v/>
          </cell>
          <cell r="BH47"/>
          <cell r="BI47" t="str">
            <v/>
          </cell>
        </row>
        <row r="48">
          <cell r="B48">
            <v>6.65</v>
          </cell>
          <cell r="C48">
            <v>21.124523506988567</v>
          </cell>
          <cell r="D48">
            <v>5.71</v>
          </cell>
          <cell r="E48">
            <v>18.138500635324014</v>
          </cell>
          <cell r="F48">
            <v>5.98</v>
          </cell>
          <cell r="G48">
            <v>18.781407035175882</v>
          </cell>
          <cell r="H48">
            <v>5.87</v>
          </cell>
          <cell r="I48">
            <v>17.809466019417474</v>
          </cell>
          <cell r="J48">
            <v>6.35</v>
          </cell>
          <cell r="K48">
            <v>19.598765432098766</v>
          </cell>
          <cell r="L48">
            <v>5.41</v>
          </cell>
          <cell r="M48">
            <v>16.744042092231506</v>
          </cell>
          <cell r="N48">
            <v>5.69</v>
          </cell>
          <cell r="O48">
            <v>16.686217008797655</v>
          </cell>
          <cell r="P48">
            <v>5.23</v>
          </cell>
          <cell r="Q48">
            <v>15.054691997697178</v>
          </cell>
          <cell r="R48">
            <v>5.28</v>
          </cell>
          <cell r="S48">
            <v>15.529411764705884</v>
          </cell>
          <cell r="T48">
            <v>6.33</v>
          </cell>
          <cell r="U48">
            <v>19.930730478589421</v>
          </cell>
          <cell r="V48">
            <v>4.9800000000000004</v>
          </cell>
          <cell r="W48">
            <v>14.764304773198935</v>
          </cell>
          <cell r="X48"/>
          <cell r="Y48" t="str">
            <v/>
          </cell>
          <cell r="Z48"/>
          <cell r="AA48" t="str">
            <v/>
          </cell>
          <cell r="AB48"/>
          <cell r="AC48" t="str">
            <v/>
          </cell>
          <cell r="AD48"/>
          <cell r="AE48" t="str">
            <v/>
          </cell>
          <cell r="AF48"/>
          <cell r="AG48" t="str">
            <v/>
          </cell>
          <cell r="AH48"/>
          <cell r="AI48" t="str">
            <v/>
          </cell>
          <cell r="AJ48"/>
          <cell r="AK48" t="str">
            <v/>
          </cell>
          <cell r="AL48"/>
          <cell r="AM48" t="str">
            <v/>
          </cell>
          <cell r="AN48"/>
          <cell r="AO48" t="str">
            <v/>
          </cell>
          <cell r="AP48"/>
          <cell r="AQ48" t="str">
            <v/>
          </cell>
          <cell r="AR48"/>
          <cell r="AS48" t="str">
            <v/>
          </cell>
          <cell r="AT48"/>
          <cell r="AU48" t="str">
            <v/>
          </cell>
          <cell r="AV48"/>
          <cell r="AW48" t="str">
            <v/>
          </cell>
          <cell r="AX48"/>
          <cell r="AY48" t="str">
            <v/>
          </cell>
          <cell r="AZ48"/>
          <cell r="BA48" t="str">
            <v/>
          </cell>
          <cell r="BB48"/>
          <cell r="BC48" t="str">
            <v/>
          </cell>
          <cell r="BD48"/>
          <cell r="BE48" t="str">
            <v/>
          </cell>
          <cell r="BF48"/>
          <cell r="BG48" t="str">
            <v/>
          </cell>
          <cell r="BH48"/>
          <cell r="BI48" t="str">
            <v/>
          </cell>
        </row>
        <row r="49">
          <cell r="B49">
            <v>0.65012285012285009</v>
          </cell>
          <cell r="D49">
            <v>0.64742967992240541</v>
          </cell>
          <cell r="F49">
            <v>0.64201762977473054</v>
          </cell>
          <cell r="H49">
            <v>0.64967516241879053</v>
          </cell>
          <cell r="J49">
            <v>0.66293279022403251</v>
          </cell>
          <cell r="L49">
            <v>0.64441147378832841</v>
          </cell>
          <cell r="N49">
            <v>0.60374568753080338</v>
          </cell>
          <cell r="P49">
            <v>0.62405660377358496</v>
          </cell>
          <cell r="R49">
            <v>0.60221550855991945</v>
          </cell>
          <cell r="T49">
            <v>0.64506011500261373</v>
          </cell>
          <cell r="V49">
            <v>0.66152999449642258</v>
          </cell>
          <cell r="X49" t="str">
            <v/>
          </cell>
          <cell r="Z49" t="str">
            <v/>
          </cell>
          <cell r="AB49" t="str">
            <v/>
          </cell>
          <cell r="AD49" t="str">
            <v/>
          </cell>
          <cell r="AF49" t="str">
            <v/>
          </cell>
          <cell r="AH49" t="str">
            <v/>
          </cell>
          <cell r="AJ49" t="str">
            <v/>
          </cell>
          <cell r="AL49" t="str">
            <v/>
          </cell>
          <cell r="AN49" t="str">
            <v/>
          </cell>
          <cell r="AP49" t="str">
            <v/>
          </cell>
          <cell r="AR49" t="str">
            <v/>
          </cell>
          <cell r="AT49" t="str">
            <v/>
          </cell>
          <cell r="AV49" t="str">
            <v/>
          </cell>
          <cell r="AX49" t="str">
            <v/>
          </cell>
          <cell r="AZ49" t="str">
            <v/>
          </cell>
          <cell r="BB49" t="str">
            <v/>
          </cell>
          <cell r="BD49" t="str">
            <v/>
          </cell>
          <cell r="BF49" t="str">
            <v/>
          </cell>
          <cell r="BH49" t="str">
            <v/>
          </cell>
        </row>
      </sheetData>
      <sheetData sheetId="3">
        <row r="1">
          <cell r="B1">
            <v>12</v>
          </cell>
          <cell r="D1">
            <v>18</v>
          </cell>
          <cell r="F1">
            <v>26</v>
          </cell>
          <cell r="H1">
            <v>30</v>
          </cell>
          <cell r="J1">
            <v>36</v>
          </cell>
          <cell r="L1">
            <v>40</v>
          </cell>
          <cell r="N1">
            <v>43</v>
          </cell>
          <cell r="P1">
            <v>45</v>
          </cell>
          <cell r="R1">
            <v>46</v>
          </cell>
          <cell r="T1">
            <v>10</v>
          </cell>
          <cell r="V1">
            <v>11</v>
          </cell>
          <cell r="X1">
            <v>12</v>
          </cell>
          <cell r="Z1">
            <v>13</v>
          </cell>
          <cell r="AB1">
            <v>14</v>
          </cell>
          <cell r="AD1">
            <v>15</v>
          </cell>
          <cell r="AF1">
            <v>16</v>
          </cell>
          <cell r="AH1">
            <v>17</v>
          </cell>
          <cell r="AJ1">
            <v>18</v>
          </cell>
          <cell r="AL1">
            <v>19</v>
          </cell>
          <cell r="AN1">
            <v>20</v>
          </cell>
          <cell r="AP1">
            <v>21</v>
          </cell>
          <cell r="AR1">
            <v>22</v>
          </cell>
          <cell r="AT1">
            <v>23</v>
          </cell>
          <cell r="AV1">
            <v>24</v>
          </cell>
          <cell r="AX1">
            <v>25</v>
          </cell>
          <cell r="AZ1">
            <v>26</v>
          </cell>
          <cell r="BB1">
            <v>27</v>
          </cell>
          <cell r="BD1">
            <v>28</v>
          </cell>
          <cell r="BF1">
            <v>29</v>
          </cell>
          <cell r="BH1">
            <v>30</v>
          </cell>
        </row>
        <row r="3">
          <cell r="B3">
            <v>493.22</v>
          </cell>
          <cell r="C3">
            <v>1092.161204605846</v>
          </cell>
          <cell r="D3">
            <v>602.17999999999995</v>
          </cell>
          <cell r="E3">
            <v>1174.2979719188766</v>
          </cell>
          <cell r="F3">
            <v>558.45000000000005</v>
          </cell>
          <cell r="G3">
            <v>1205.1143720328009</v>
          </cell>
          <cell r="H3">
            <v>496.64</v>
          </cell>
          <cell r="I3">
            <v>986.76733558513797</v>
          </cell>
          <cell r="J3">
            <v>553.24</v>
          </cell>
          <cell r="K3">
            <v>1180.1194539249145</v>
          </cell>
          <cell r="L3">
            <v>629.04</v>
          </cell>
          <cell r="M3">
            <v>1197.9432489049705</v>
          </cell>
          <cell r="N3">
            <v>588.05999999999995</v>
          </cell>
          <cell r="O3">
            <v>1155.7783018867922</v>
          </cell>
          <cell r="P3">
            <v>608.59</v>
          </cell>
          <cell r="Q3">
            <v>1212.3306772908365</v>
          </cell>
          <cell r="R3">
            <v>573.89</v>
          </cell>
          <cell r="S3">
            <v>1181.3297653355289</v>
          </cell>
          <cell r="T3"/>
          <cell r="U3" t="str">
            <v/>
          </cell>
          <cell r="V3"/>
          <cell r="W3" t="str">
            <v/>
          </cell>
          <cell r="X3"/>
          <cell r="Y3" t="str">
            <v/>
          </cell>
          <cell r="Z3"/>
          <cell r="AA3" t="str">
            <v/>
          </cell>
          <cell r="AB3"/>
          <cell r="AC3" t="str">
            <v/>
          </cell>
          <cell r="AD3"/>
          <cell r="AE3" t="str">
            <v/>
          </cell>
          <cell r="AF3"/>
          <cell r="AG3" t="str">
            <v/>
          </cell>
          <cell r="AH3"/>
          <cell r="AI3" t="str">
            <v/>
          </cell>
          <cell r="AJ3"/>
          <cell r="AK3" t="str">
            <v/>
          </cell>
          <cell r="AL3"/>
          <cell r="AM3" t="str">
            <v/>
          </cell>
          <cell r="AN3"/>
          <cell r="AO3" t="str">
            <v/>
          </cell>
          <cell r="AP3"/>
          <cell r="AQ3" t="str">
            <v/>
          </cell>
          <cell r="AR3"/>
          <cell r="AS3" t="str">
            <v/>
          </cell>
          <cell r="AT3"/>
          <cell r="AU3" t="str">
            <v/>
          </cell>
          <cell r="AV3"/>
          <cell r="AW3" t="str">
            <v/>
          </cell>
          <cell r="AX3"/>
          <cell r="AY3" t="str">
            <v/>
          </cell>
          <cell r="AZ3"/>
          <cell r="BA3" t="str">
            <v/>
          </cell>
          <cell r="BB3"/>
          <cell r="BC3" t="str">
            <v/>
          </cell>
          <cell r="BD3"/>
          <cell r="BE3" t="str">
            <v/>
          </cell>
          <cell r="BF3"/>
          <cell r="BG3" t="str">
            <v/>
          </cell>
          <cell r="BH3"/>
          <cell r="BI3" t="str">
            <v/>
          </cell>
        </row>
        <row r="4">
          <cell r="B4">
            <v>8.57</v>
          </cell>
          <cell r="C4">
            <v>18.97697077059345</v>
          </cell>
          <cell r="D4">
            <v>9.84</v>
          </cell>
          <cell r="E4">
            <v>19.188767550702028</v>
          </cell>
          <cell r="F4"/>
          <cell r="G4" t="str">
            <v/>
          </cell>
          <cell r="H4">
            <v>9.91</v>
          </cell>
          <cell r="I4">
            <v>19.690045698390623</v>
          </cell>
          <cell r="J4">
            <v>10.56</v>
          </cell>
          <cell r="K4">
            <v>22.525597269624573</v>
          </cell>
          <cell r="L4"/>
          <cell r="M4" t="str">
            <v/>
          </cell>
          <cell r="N4"/>
          <cell r="O4" t="str">
            <v/>
          </cell>
          <cell r="P4">
            <v>12.16</v>
          </cell>
          <cell r="Q4">
            <v>24.223107569721115</v>
          </cell>
          <cell r="R4"/>
          <cell r="S4" t="str">
            <v/>
          </cell>
          <cell r="T4"/>
          <cell r="U4" t="str">
            <v/>
          </cell>
          <cell r="V4"/>
          <cell r="W4" t="str">
            <v/>
          </cell>
          <cell r="X4"/>
          <cell r="Y4" t="str">
            <v/>
          </cell>
          <cell r="Z4"/>
          <cell r="AA4" t="str">
            <v/>
          </cell>
          <cell r="AB4"/>
          <cell r="AC4" t="str">
            <v/>
          </cell>
          <cell r="AD4"/>
          <cell r="AE4" t="str">
            <v/>
          </cell>
          <cell r="AF4"/>
          <cell r="AG4" t="str">
            <v/>
          </cell>
          <cell r="AH4"/>
          <cell r="AI4" t="str">
            <v/>
          </cell>
          <cell r="AJ4"/>
          <cell r="AK4" t="str">
            <v/>
          </cell>
          <cell r="AL4"/>
          <cell r="AM4" t="str">
            <v/>
          </cell>
          <cell r="AN4"/>
          <cell r="AO4" t="str">
            <v/>
          </cell>
          <cell r="AP4"/>
          <cell r="AQ4" t="str">
            <v/>
          </cell>
          <cell r="AR4"/>
          <cell r="AS4" t="str">
            <v/>
          </cell>
          <cell r="AT4"/>
          <cell r="AU4" t="str">
            <v/>
          </cell>
          <cell r="AV4"/>
          <cell r="AW4" t="str">
            <v/>
          </cell>
          <cell r="AX4"/>
          <cell r="AY4" t="str">
            <v/>
          </cell>
          <cell r="AZ4"/>
          <cell r="BA4" t="str">
            <v/>
          </cell>
          <cell r="BB4"/>
          <cell r="BC4" t="str">
            <v/>
          </cell>
          <cell r="BD4"/>
          <cell r="BE4" t="str">
            <v/>
          </cell>
          <cell r="BF4"/>
          <cell r="BG4" t="str">
            <v/>
          </cell>
          <cell r="BH4"/>
          <cell r="BI4" t="str">
            <v/>
          </cell>
        </row>
        <row r="5">
          <cell r="B5">
            <v>9.0399999999999991</v>
          </cell>
          <cell r="C5">
            <v>20.017714791851198</v>
          </cell>
          <cell r="D5">
            <v>6.85</v>
          </cell>
          <cell r="E5">
            <v>13.358034321372855</v>
          </cell>
          <cell r="F5">
            <v>8.92</v>
          </cell>
          <cell r="G5">
            <v>19.249028916702631</v>
          </cell>
          <cell r="H5">
            <v>10.38</v>
          </cell>
          <cell r="I5">
            <v>20.623882376316317</v>
          </cell>
          <cell r="J5"/>
          <cell r="K5" t="str">
            <v/>
          </cell>
          <cell r="L5">
            <v>11.56</v>
          </cell>
          <cell r="M5">
            <v>22.014854313464106</v>
          </cell>
          <cell r="N5"/>
          <cell r="O5" t="str">
            <v/>
          </cell>
          <cell r="P5">
            <v>9.3800000000000008</v>
          </cell>
          <cell r="Q5">
            <v>18.685258964143429</v>
          </cell>
          <cell r="R5">
            <v>10.97</v>
          </cell>
          <cell r="S5">
            <v>22.581309180732813</v>
          </cell>
          <cell r="T5"/>
          <cell r="U5" t="str">
            <v/>
          </cell>
          <cell r="V5"/>
          <cell r="W5" t="str">
            <v/>
          </cell>
          <cell r="X5"/>
          <cell r="Y5" t="str">
            <v/>
          </cell>
          <cell r="Z5"/>
          <cell r="AA5" t="str">
            <v/>
          </cell>
          <cell r="AB5"/>
          <cell r="AC5" t="str">
            <v/>
          </cell>
          <cell r="AD5"/>
          <cell r="AE5" t="str">
            <v/>
          </cell>
          <cell r="AF5"/>
          <cell r="AG5" t="str">
            <v/>
          </cell>
          <cell r="AH5"/>
          <cell r="AI5" t="str">
            <v/>
          </cell>
          <cell r="AJ5"/>
          <cell r="AK5" t="str">
            <v/>
          </cell>
          <cell r="AL5"/>
          <cell r="AM5" t="str">
            <v/>
          </cell>
          <cell r="AN5"/>
          <cell r="AO5" t="str">
            <v/>
          </cell>
          <cell r="AP5"/>
          <cell r="AQ5" t="str">
            <v/>
          </cell>
          <cell r="AR5"/>
          <cell r="AS5" t="str">
            <v/>
          </cell>
          <cell r="AT5"/>
          <cell r="AU5" t="str">
            <v/>
          </cell>
          <cell r="AV5"/>
          <cell r="AW5" t="str">
            <v/>
          </cell>
          <cell r="AX5"/>
          <cell r="AY5" t="str">
            <v/>
          </cell>
          <cell r="AZ5"/>
          <cell r="BA5" t="str">
            <v/>
          </cell>
          <cell r="BB5"/>
          <cell r="BC5" t="str">
            <v/>
          </cell>
          <cell r="BD5"/>
          <cell r="BE5" t="str">
            <v/>
          </cell>
          <cell r="BF5"/>
          <cell r="BG5" t="str">
            <v/>
          </cell>
          <cell r="BH5"/>
          <cell r="BI5" t="str">
            <v/>
          </cell>
        </row>
        <row r="7">
          <cell r="B7">
            <v>45.16</v>
          </cell>
          <cell r="D7">
            <v>51.28</v>
          </cell>
          <cell r="F7">
            <v>46.34</v>
          </cell>
          <cell r="H7">
            <v>50.33</v>
          </cell>
          <cell r="J7">
            <v>46.88</v>
          </cell>
          <cell r="L7">
            <v>52.51</v>
          </cell>
          <cell r="N7">
            <v>50.88</v>
          </cell>
          <cell r="P7">
            <v>50.2</v>
          </cell>
          <cell r="R7">
            <v>48.58</v>
          </cell>
          <cell r="T7"/>
          <cell r="V7"/>
          <cell r="X7"/>
          <cell r="Z7"/>
          <cell r="AB7"/>
          <cell r="AD7"/>
          <cell r="AF7"/>
          <cell r="AH7"/>
          <cell r="AJ7"/>
          <cell r="AL7"/>
          <cell r="AN7"/>
          <cell r="AP7"/>
          <cell r="AR7"/>
          <cell r="AT7"/>
          <cell r="AV7"/>
          <cell r="AX7"/>
          <cell r="AZ7"/>
          <cell r="BB7"/>
          <cell r="BD7"/>
          <cell r="BF7"/>
          <cell r="BH7"/>
        </row>
        <row r="8">
          <cell r="B8">
            <v>28.69</v>
          </cell>
          <cell r="C8">
            <v>63.529672276350759</v>
          </cell>
          <cell r="D8">
            <v>34</v>
          </cell>
          <cell r="E8">
            <v>66.302652106084238</v>
          </cell>
          <cell r="F8">
            <v>32.450000000000003</v>
          </cell>
          <cell r="G8">
            <v>70.02589555459646</v>
          </cell>
          <cell r="H8">
            <v>31.78</v>
          </cell>
          <cell r="I8">
            <v>63.143254520166906</v>
          </cell>
          <cell r="J8">
            <v>32.58</v>
          </cell>
          <cell r="K8">
            <v>69.496587030716711</v>
          </cell>
          <cell r="L8">
            <v>33.53</v>
          </cell>
          <cell r="M8">
            <v>63.854503904018287</v>
          </cell>
          <cell r="N8">
            <v>32.840000000000003</v>
          </cell>
          <cell r="O8">
            <v>64.54402515723271</v>
          </cell>
          <cell r="P8">
            <v>35.619999999999997</v>
          </cell>
          <cell r="Q8">
            <v>70.956175298804766</v>
          </cell>
          <cell r="R8">
            <v>30.33</v>
          </cell>
          <cell r="S8">
            <v>62.433100041169212</v>
          </cell>
          <cell r="T8"/>
          <cell r="U8" t="str">
            <v/>
          </cell>
          <cell r="V8"/>
          <cell r="W8" t="str">
            <v/>
          </cell>
          <cell r="X8"/>
          <cell r="Y8" t="str">
            <v/>
          </cell>
          <cell r="Z8"/>
          <cell r="AA8" t="str">
            <v/>
          </cell>
          <cell r="AB8"/>
          <cell r="AC8" t="str">
            <v/>
          </cell>
          <cell r="AD8"/>
          <cell r="AE8" t="str">
            <v/>
          </cell>
          <cell r="AF8"/>
          <cell r="AG8" t="str">
            <v/>
          </cell>
          <cell r="AH8"/>
          <cell r="AI8" t="str">
            <v/>
          </cell>
          <cell r="AJ8"/>
          <cell r="AK8" t="str">
            <v/>
          </cell>
          <cell r="AL8"/>
          <cell r="AM8" t="str">
            <v/>
          </cell>
          <cell r="AN8"/>
          <cell r="AO8" t="str">
            <v/>
          </cell>
          <cell r="AP8"/>
          <cell r="AQ8" t="str">
            <v/>
          </cell>
          <cell r="AR8"/>
          <cell r="AS8" t="str">
            <v/>
          </cell>
          <cell r="AT8"/>
          <cell r="AU8" t="str">
            <v/>
          </cell>
          <cell r="AV8"/>
          <cell r="AW8" t="str">
            <v/>
          </cell>
          <cell r="AX8"/>
          <cell r="AY8" t="str">
            <v/>
          </cell>
          <cell r="AZ8"/>
          <cell r="BA8" t="str">
            <v/>
          </cell>
          <cell r="BB8"/>
          <cell r="BC8" t="str">
            <v/>
          </cell>
          <cell r="BD8"/>
          <cell r="BE8" t="str">
            <v/>
          </cell>
          <cell r="BF8"/>
          <cell r="BG8" t="str">
            <v/>
          </cell>
          <cell r="BH8"/>
          <cell r="BI8" t="str">
            <v/>
          </cell>
        </row>
        <row r="9">
          <cell r="B9">
            <v>16.84</v>
          </cell>
          <cell r="C9">
            <v>37.289636846767053</v>
          </cell>
          <cell r="D9">
            <v>21.98</v>
          </cell>
          <cell r="E9">
            <v>42.862714508580339</v>
          </cell>
          <cell r="F9">
            <v>17</v>
          </cell>
          <cell r="G9">
            <v>36.685369011652995</v>
          </cell>
          <cell r="H9">
            <v>19.12</v>
          </cell>
          <cell r="I9">
            <v>37.989270812636597</v>
          </cell>
          <cell r="J9">
            <v>21.86</v>
          </cell>
          <cell r="K9">
            <v>46.629692832764505</v>
          </cell>
          <cell r="L9">
            <v>21.28</v>
          </cell>
          <cell r="M9">
            <v>40.525614168729767</v>
          </cell>
          <cell r="N9">
            <v>18.86</v>
          </cell>
          <cell r="O9">
            <v>37.067610062893081</v>
          </cell>
          <cell r="P9">
            <v>19.510000000000002</v>
          </cell>
          <cell r="Q9">
            <v>38.864541832669325</v>
          </cell>
          <cell r="R9">
            <v>20.63</v>
          </cell>
          <cell r="S9">
            <v>42.466035405516671</v>
          </cell>
          <cell r="T9"/>
          <cell r="U9" t="str">
            <v/>
          </cell>
          <cell r="V9"/>
          <cell r="W9" t="str">
            <v/>
          </cell>
          <cell r="X9"/>
          <cell r="Y9" t="str">
            <v/>
          </cell>
          <cell r="Z9"/>
          <cell r="AA9" t="str">
            <v/>
          </cell>
          <cell r="AB9"/>
          <cell r="AC9" t="str">
            <v/>
          </cell>
          <cell r="AD9"/>
          <cell r="AE9" t="str">
            <v/>
          </cell>
          <cell r="AF9"/>
          <cell r="AG9" t="str">
            <v/>
          </cell>
          <cell r="AH9"/>
          <cell r="AI9" t="str">
            <v/>
          </cell>
          <cell r="AJ9"/>
          <cell r="AK9" t="str">
            <v/>
          </cell>
          <cell r="AL9"/>
          <cell r="AM9" t="str">
            <v/>
          </cell>
          <cell r="AN9"/>
          <cell r="AO9" t="str">
            <v/>
          </cell>
          <cell r="AP9"/>
          <cell r="AQ9" t="str">
            <v/>
          </cell>
          <cell r="AR9"/>
          <cell r="AS9" t="str">
            <v/>
          </cell>
          <cell r="AT9"/>
          <cell r="AU9" t="str">
            <v/>
          </cell>
          <cell r="AV9"/>
          <cell r="AW9" t="str">
            <v/>
          </cell>
          <cell r="AX9"/>
          <cell r="AY9" t="str">
            <v/>
          </cell>
          <cell r="AZ9"/>
          <cell r="BA9" t="str">
            <v/>
          </cell>
          <cell r="BB9"/>
          <cell r="BC9" t="str">
            <v/>
          </cell>
          <cell r="BD9"/>
          <cell r="BE9" t="str">
            <v/>
          </cell>
          <cell r="BF9"/>
          <cell r="BG9" t="str">
            <v/>
          </cell>
          <cell r="BH9"/>
          <cell r="BI9" t="str">
            <v/>
          </cell>
        </row>
        <row r="10">
          <cell r="B10">
            <v>14.81</v>
          </cell>
          <cell r="C10">
            <v>32.794508414526135</v>
          </cell>
          <cell r="D10">
            <v>21.83</v>
          </cell>
          <cell r="E10">
            <v>42.57020280811232</v>
          </cell>
          <cell r="F10">
            <v>16.739999999999998</v>
          </cell>
          <cell r="G10">
            <v>36.124298662063012</v>
          </cell>
          <cell r="H10">
            <v>18.010000000000002</v>
          </cell>
          <cell r="I10">
            <v>35.783826743492952</v>
          </cell>
          <cell r="J10">
            <v>20.05</v>
          </cell>
          <cell r="K10">
            <v>42.768771331058019</v>
          </cell>
          <cell r="L10">
            <v>19.329999999999998</v>
          </cell>
          <cell r="M10">
            <v>36.812035802704244</v>
          </cell>
          <cell r="N10">
            <v>17.02</v>
          </cell>
          <cell r="O10">
            <v>33.45125786163522</v>
          </cell>
          <cell r="P10">
            <v>18.079999999999998</v>
          </cell>
          <cell r="Q10">
            <v>36.015936254980076</v>
          </cell>
          <cell r="R10">
            <v>19.04</v>
          </cell>
          <cell r="S10">
            <v>39.19308357348703</v>
          </cell>
          <cell r="T10"/>
          <cell r="U10" t="str">
            <v/>
          </cell>
          <cell r="V10"/>
          <cell r="W10" t="str">
            <v/>
          </cell>
          <cell r="X10"/>
          <cell r="Y10" t="str">
            <v/>
          </cell>
          <cell r="Z10"/>
          <cell r="AA10" t="str">
            <v/>
          </cell>
          <cell r="AB10"/>
          <cell r="AC10" t="str">
            <v/>
          </cell>
          <cell r="AD10"/>
          <cell r="AE10" t="str">
            <v/>
          </cell>
          <cell r="AF10"/>
          <cell r="AG10" t="str">
            <v/>
          </cell>
          <cell r="AH10"/>
          <cell r="AI10" t="str">
            <v/>
          </cell>
          <cell r="AJ10"/>
          <cell r="AK10" t="str">
            <v/>
          </cell>
          <cell r="AL10"/>
          <cell r="AM10" t="str">
            <v/>
          </cell>
          <cell r="AN10"/>
          <cell r="AO10" t="str">
            <v/>
          </cell>
          <cell r="AP10"/>
          <cell r="AQ10" t="str">
            <v/>
          </cell>
          <cell r="AR10"/>
          <cell r="AS10" t="str">
            <v/>
          </cell>
          <cell r="AT10"/>
          <cell r="AU10" t="str">
            <v/>
          </cell>
          <cell r="AV10"/>
          <cell r="AW10" t="str">
            <v/>
          </cell>
          <cell r="AX10"/>
          <cell r="AY10" t="str">
            <v/>
          </cell>
          <cell r="AZ10"/>
          <cell r="BA10" t="str">
            <v/>
          </cell>
          <cell r="BB10"/>
          <cell r="BC10" t="str">
            <v/>
          </cell>
          <cell r="BD10"/>
          <cell r="BE10" t="str">
            <v/>
          </cell>
          <cell r="BF10"/>
          <cell r="BG10" t="str">
            <v/>
          </cell>
          <cell r="BH10"/>
          <cell r="BI10" t="str">
            <v/>
          </cell>
        </row>
        <row r="11">
          <cell r="B11">
            <v>15.05</v>
          </cell>
          <cell r="C11">
            <v>33.32595217006201</v>
          </cell>
          <cell r="D11">
            <v>19.27</v>
          </cell>
          <cell r="E11">
            <v>37.578003120124805</v>
          </cell>
          <cell r="F11">
            <v>16.84</v>
          </cell>
          <cell r="G11">
            <v>36.340094950366854</v>
          </cell>
          <cell r="H11">
            <v>18.03</v>
          </cell>
          <cell r="I11">
            <v>35.823564474468512</v>
          </cell>
          <cell r="J11">
            <v>19.77</v>
          </cell>
          <cell r="K11">
            <v>42.171501706484641</v>
          </cell>
          <cell r="L11">
            <v>19.25</v>
          </cell>
          <cell r="M11">
            <v>36.659683869739098</v>
          </cell>
          <cell r="N11">
            <v>16.899999999999999</v>
          </cell>
          <cell r="O11">
            <v>33.215408805031444</v>
          </cell>
          <cell r="P11">
            <v>17.809999999999999</v>
          </cell>
          <cell r="Q11">
            <v>35.478087649402383</v>
          </cell>
          <cell r="R11">
            <v>18.13</v>
          </cell>
          <cell r="S11">
            <v>37.319884726224785</v>
          </cell>
          <cell r="T11"/>
          <cell r="U11" t="str">
            <v/>
          </cell>
          <cell r="V11"/>
          <cell r="W11" t="str">
            <v/>
          </cell>
          <cell r="X11"/>
          <cell r="Y11" t="str">
            <v/>
          </cell>
          <cell r="Z11"/>
          <cell r="AA11" t="str">
            <v/>
          </cell>
          <cell r="AB11"/>
          <cell r="AC11" t="str">
            <v/>
          </cell>
          <cell r="AD11"/>
          <cell r="AE11" t="str">
            <v/>
          </cell>
          <cell r="AF11"/>
          <cell r="AG11" t="str">
            <v/>
          </cell>
          <cell r="AH11"/>
          <cell r="AI11" t="str">
            <v/>
          </cell>
          <cell r="AJ11"/>
          <cell r="AK11" t="str">
            <v/>
          </cell>
          <cell r="AL11"/>
          <cell r="AM11" t="str">
            <v/>
          </cell>
          <cell r="AN11"/>
          <cell r="AO11" t="str">
            <v/>
          </cell>
          <cell r="AP11"/>
          <cell r="AQ11" t="str">
            <v/>
          </cell>
          <cell r="AR11"/>
          <cell r="AS11" t="str">
            <v/>
          </cell>
          <cell r="AT11"/>
          <cell r="AU11" t="str">
            <v/>
          </cell>
          <cell r="AV11"/>
          <cell r="AW11" t="str">
            <v/>
          </cell>
          <cell r="AX11"/>
          <cell r="AY11" t="str">
            <v/>
          </cell>
          <cell r="AZ11"/>
          <cell r="BA11" t="str">
            <v/>
          </cell>
          <cell r="BB11"/>
          <cell r="BC11" t="str">
            <v/>
          </cell>
          <cell r="BD11"/>
          <cell r="BE11" t="str">
            <v/>
          </cell>
          <cell r="BF11"/>
          <cell r="BG11" t="str">
            <v/>
          </cell>
          <cell r="BH11"/>
          <cell r="BI11" t="str">
            <v/>
          </cell>
        </row>
        <row r="12">
          <cell r="B12">
            <v>0.32794508414526136</v>
          </cell>
          <cell r="D12">
            <v>0.42570202808112323</v>
          </cell>
          <cell r="F12">
            <v>0.36124298662063009</v>
          </cell>
          <cell r="H12">
            <v>0.35783826743492952</v>
          </cell>
          <cell r="J12">
            <v>0.4276877133105802</v>
          </cell>
          <cell r="L12">
            <v>0.36812035802704246</v>
          </cell>
          <cell r="N12">
            <v>0.3345125786163522</v>
          </cell>
          <cell r="P12">
            <v>0.36015936254980074</v>
          </cell>
          <cell r="R12">
            <v>0.39193083573487031</v>
          </cell>
          <cell r="T12" t="str">
            <v/>
          </cell>
          <cell r="V12" t="str">
            <v/>
          </cell>
          <cell r="X12" t="str">
            <v/>
          </cell>
          <cell r="Z12" t="str">
            <v/>
          </cell>
          <cell r="AB12" t="str">
            <v/>
          </cell>
          <cell r="AD12" t="str">
            <v/>
          </cell>
          <cell r="AF12" t="str">
            <v/>
          </cell>
          <cell r="AH12" t="str">
            <v/>
          </cell>
          <cell r="AJ12" t="str">
            <v/>
          </cell>
          <cell r="AL12" t="str">
            <v/>
          </cell>
          <cell r="AN12" t="str">
            <v/>
          </cell>
          <cell r="AP12" t="str">
            <v/>
          </cell>
          <cell r="AR12" t="str">
            <v/>
          </cell>
          <cell r="AT12" t="str">
            <v/>
          </cell>
          <cell r="AV12" t="str">
            <v/>
          </cell>
          <cell r="AX12" t="str">
            <v/>
          </cell>
          <cell r="AZ12" t="str">
            <v/>
          </cell>
          <cell r="BB12" t="str">
            <v/>
          </cell>
          <cell r="BD12" t="str">
            <v/>
          </cell>
          <cell r="BF12" t="str">
            <v/>
          </cell>
          <cell r="BH12" t="str">
            <v/>
          </cell>
        </row>
        <row r="13">
          <cell r="B13">
            <v>0.8937054631828979</v>
          </cell>
          <cell r="D13">
            <v>0.87670609645131936</v>
          </cell>
          <cell r="F13">
            <v>0.99058823529411766</v>
          </cell>
          <cell r="H13">
            <v>0.94299163179916323</v>
          </cell>
          <cell r="J13">
            <v>0.90439158279963405</v>
          </cell>
          <cell r="L13">
            <v>0.90460526315789469</v>
          </cell>
          <cell r="N13">
            <v>0.89607635206786851</v>
          </cell>
          <cell r="P13">
            <v>0.91286519733470006</v>
          </cell>
          <cell r="R13">
            <v>0.87881725642268538</v>
          </cell>
          <cell r="T13" t="str">
            <v/>
          </cell>
          <cell r="V13" t="str">
            <v/>
          </cell>
          <cell r="X13" t="str">
            <v/>
          </cell>
          <cell r="Z13" t="str">
            <v/>
          </cell>
          <cell r="AB13" t="str">
            <v/>
          </cell>
          <cell r="AD13" t="str">
            <v/>
          </cell>
          <cell r="AF13" t="str">
            <v/>
          </cell>
          <cell r="AH13" t="str">
            <v/>
          </cell>
          <cell r="AJ13" t="str">
            <v/>
          </cell>
          <cell r="AL13" t="str">
            <v/>
          </cell>
          <cell r="AN13" t="str">
            <v/>
          </cell>
          <cell r="AP13" t="str">
            <v/>
          </cell>
          <cell r="AR13" t="str">
            <v/>
          </cell>
          <cell r="AT13" t="str">
            <v/>
          </cell>
          <cell r="AV13" t="str">
            <v/>
          </cell>
          <cell r="AX13" t="str">
            <v/>
          </cell>
          <cell r="AZ13" t="str">
            <v/>
          </cell>
          <cell r="BB13" t="str">
            <v/>
          </cell>
          <cell r="BD13" t="str">
            <v/>
          </cell>
          <cell r="BF13" t="str">
            <v/>
          </cell>
          <cell r="BH13" t="str">
            <v/>
          </cell>
        </row>
        <row r="15">
          <cell r="B15">
            <v>16.440000000000001</v>
          </cell>
          <cell r="C15">
            <v>36.403897254207266</v>
          </cell>
          <cell r="D15">
            <v>20.72</v>
          </cell>
          <cell r="E15">
            <v>40.405616224648981</v>
          </cell>
          <cell r="F15">
            <v>16.22</v>
          </cell>
          <cell r="G15">
            <v>35.002157962883032</v>
          </cell>
          <cell r="H15">
            <v>16.79</v>
          </cell>
          <cell r="I15">
            <v>33.359825153983707</v>
          </cell>
          <cell r="J15">
            <v>19.12</v>
          </cell>
          <cell r="K15">
            <v>40.784982935153586</v>
          </cell>
          <cell r="L15">
            <v>21.06</v>
          </cell>
          <cell r="M15">
            <v>40.106646353075604</v>
          </cell>
          <cell r="N15">
            <v>18.760000000000002</v>
          </cell>
          <cell r="O15">
            <v>36.871069182389938</v>
          </cell>
          <cell r="P15">
            <v>21.24</v>
          </cell>
          <cell r="Q15">
            <v>42.310756972111548</v>
          </cell>
          <cell r="R15">
            <v>19.59</v>
          </cell>
          <cell r="S15">
            <v>40.325236722931244</v>
          </cell>
          <cell r="T15"/>
          <cell r="U15" t="str">
            <v/>
          </cell>
          <cell r="V15"/>
          <cell r="W15" t="str">
            <v/>
          </cell>
          <cell r="X15"/>
          <cell r="Y15" t="str">
            <v/>
          </cell>
          <cell r="Z15"/>
          <cell r="AA15" t="str">
            <v/>
          </cell>
          <cell r="AB15"/>
          <cell r="AC15" t="str">
            <v/>
          </cell>
          <cell r="AD15"/>
          <cell r="AE15" t="str">
            <v/>
          </cell>
          <cell r="AF15"/>
          <cell r="AG15" t="str">
            <v/>
          </cell>
          <cell r="AH15"/>
          <cell r="AI15" t="str">
            <v/>
          </cell>
          <cell r="AJ15"/>
          <cell r="AK15" t="str">
            <v/>
          </cell>
          <cell r="AL15"/>
          <cell r="AM15" t="str">
            <v/>
          </cell>
          <cell r="AN15"/>
          <cell r="AO15" t="str">
            <v/>
          </cell>
          <cell r="AP15"/>
          <cell r="AQ15" t="str">
            <v/>
          </cell>
          <cell r="AR15"/>
          <cell r="AS15" t="str">
            <v/>
          </cell>
          <cell r="AT15"/>
          <cell r="AU15" t="str">
            <v/>
          </cell>
          <cell r="AV15"/>
          <cell r="AW15" t="str">
            <v/>
          </cell>
          <cell r="AX15"/>
          <cell r="AY15" t="str">
            <v/>
          </cell>
          <cell r="AZ15"/>
          <cell r="BA15" t="str">
            <v/>
          </cell>
          <cell r="BB15"/>
          <cell r="BC15" t="str">
            <v/>
          </cell>
          <cell r="BD15"/>
          <cell r="BE15" t="str">
            <v/>
          </cell>
          <cell r="BF15"/>
          <cell r="BG15" t="str">
            <v/>
          </cell>
          <cell r="BH15"/>
          <cell r="BI15" t="str">
            <v/>
          </cell>
        </row>
        <row r="16">
          <cell r="B16">
            <v>11.65</v>
          </cell>
          <cell r="C16">
            <v>25.797165633303809</v>
          </cell>
          <cell r="D16">
            <v>16.8</v>
          </cell>
          <cell r="E16">
            <v>32.761310452418094</v>
          </cell>
          <cell r="F16">
            <v>15.02</v>
          </cell>
          <cell r="G16">
            <v>32.41260250323694</v>
          </cell>
          <cell r="H16">
            <v>14.25</v>
          </cell>
          <cell r="I16">
            <v>28.313133320087424</v>
          </cell>
          <cell r="J16">
            <v>17.18</v>
          </cell>
          <cell r="K16">
            <v>36.646757679180887</v>
          </cell>
          <cell r="L16">
            <v>17.93</v>
          </cell>
          <cell r="M16">
            <v>34.145876975814133</v>
          </cell>
          <cell r="N16">
            <v>13.72</v>
          </cell>
          <cell r="O16">
            <v>26.965408805031448</v>
          </cell>
          <cell r="P16">
            <v>18.52</v>
          </cell>
          <cell r="Q16">
            <v>36.892430278884461</v>
          </cell>
          <cell r="R16">
            <v>16.350000000000001</v>
          </cell>
          <cell r="S16">
            <v>33.655825442568968</v>
          </cell>
          <cell r="T16"/>
          <cell r="U16" t="str">
            <v/>
          </cell>
          <cell r="V16"/>
          <cell r="W16" t="str">
            <v/>
          </cell>
          <cell r="X16"/>
          <cell r="Y16" t="str">
            <v/>
          </cell>
          <cell r="Z16"/>
          <cell r="AA16" t="str">
            <v/>
          </cell>
          <cell r="AB16"/>
          <cell r="AC16" t="str">
            <v/>
          </cell>
          <cell r="AD16"/>
          <cell r="AE16" t="str">
            <v/>
          </cell>
          <cell r="AF16"/>
          <cell r="AG16" t="str">
            <v/>
          </cell>
          <cell r="AH16"/>
          <cell r="AI16" t="str">
            <v/>
          </cell>
          <cell r="AJ16"/>
          <cell r="AK16" t="str">
            <v/>
          </cell>
          <cell r="AL16"/>
          <cell r="AM16" t="str">
            <v/>
          </cell>
          <cell r="AN16"/>
          <cell r="AO16" t="str">
            <v/>
          </cell>
          <cell r="AP16"/>
          <cell r="AQ16" t="str">
            <v/>
          </cell>
          <cell r="AR16"/>
          <cell r="AS16" t="str">
            <v/>
          </cell>
          <cell r="AT16"/>
          <cell r="AU16" t="str">
            <v/>
          </cell>
          <cell r="AV16"/>
          <cell r="AW16" t="str">
            <v/>
          </cell>
          <cell r="AX16"/>
          <cell r="AY16" t="str">
            <v/>
          </cell>
          <cell r="AZ16"/>
          <cell r="BA16" t="str">
            <v/>
          </cell>
          <cell r="BB16"/>
          <cell r="BC16" t="str">
            <v/>
          </cell>
          <cell r="BD16"/>
          <cell r="BE16" t="str">
            <v/>
          </cell>
          <cell r="BF16"/>
          <cell r="BG16" t="str">
            <v/>
          </cell>
          <cell r="BH16"/>
          <cell r="BI16" t="str">
            <v/>
          </cell>
        </row>
        <row r="17">
          <cell r="B17">
            <v>4.17</v>
          </cell>
          <cell r="C17">
            <v>9.2338352524357852</v>
          </cell>
          <cell r="D17">
            <v>5.73</v>
          </cell>
          <cell r="E17">
            <v>11.173946957878316</v>
          </cell>
          <cell r="F17">
            <v>4.42</v>
          </cell>
          <cell r="G17">
            <v>9.5381959430297787</v>
          </cell>
          <cell r="H17">
            <v>5.14</v>
          </cell>
          <cell r="I17">
            <v>10.212596860719254</v>
          </cell>
          <cell r="J17">
            <v>4.95</v>
          </cell>
          <cell r="K17">
            <v>10.558873720136519</v>
          </cell>
          <cell r="L17">
            <v>5.82</v>
          </cell>
          <cell r="M17">
            <v>11.083603123214626</v>
          </cell>
          <cell r="N17">
            <v>5.39</v>
          </cell>
          <cell r="O17">
            <v>10.593553459119494</v>
          </cell>
          <cell r="P17">
            <v>4.9800000000000004</v>
          </cell>
          <cell r="Q17">
            <v>9.9203187250996017</v>
          </cell>
          <cell r="R17">
            <v>5.49</v>
          </cell>
          <cell r="S17">
            <v>11.30094689172499</v>
          </cell>
          <cell r="T17"/>
          <cell r="U17" t="str">
            <v/>
          </cell>
          <cell r="V17"/>
          <cell r="W17" t="str">
            <v/>
          </cell>
          <cell r="X17"/>
          <cell r="Y17" t="str">
            <v/>
          </cell>
          <cell r="Z17"/>
          <cell r="AA17" t="str">
            <v/>
          </cell>
          <cell r="AB17"/>
          <cell r="AC17" t="str">
            <v/>
          </cell>
          <cell r="AD17"/>
          <cell r="AE17" t="str">
            <v/>
          </cell>
          <cell r="AF17"/>
          <cell r="AG17" t="str">
            <v/>
          </cell>
          <cell r="AH17"/>
          <cell r="AI17" t="str">
            <v/>
          </cell>
          <cell r="AJ17"/>
          <cell r="AK17" t="str">
            <v/>
          </cell>
          <cell r="AL17"/>
          <cell r="AM17" t="str">
            <v/>
          </cell>
          <cell r="AN17"/>
          <cell r="AO17" t="str">
            <v/>
          </cell>
          <cell r="AP17"/>
          <cell r="AQ17" t="str">
            <v/>
          </cell>
          <cell r="AR17"/>
          <cell r="AS17" t="str">
            <v/>
          </cell>
          <cell r="AT17"/>
          <cell r="AU17" t="str">
            <v/>
          </cell>
          <cell r="AV17"/>
          <cell r="AW17" t="str">
            <v/>
          </cell>
          <cell r="AX17"/>
          <cell r="AY17" t="str">
            <v/>
          </cell>
          <cell r="AZ17"/>
          <cell r="BA17" t="str">
            <v/>
          </cell>
          <cell r="BB17"/>
          <cell r="BC17" t="str">
            <v/>
          </cell>
          <cell r="BD17"/>
          <cell r="BE17" t="str">
            <v/>
          </cell>
          <cell r="BF17"/>
          <cell r="BG17" t="str">
            <v/>
          </cell>
          <cell r="BH17"/>
          <cell r="BI17" t="str">
            <v/>
          </cell>
        </row>
        <row r="18">
          <cell r="B18">
            <v>0.70863746958637464</v>
          </cell>
          <cell r="D18">
            <v>0.81081081081081086</v>
          </cell>
          <cell r="F18">
            <v>0.92601726263871764</v>
          </cell>
          <cell r="H18">
            <v>0.84871947587849916</v>
          </cell>
          <cell r="J18">
            <v>0.89853556485355646</v>
          </cell>
          <cell r="L18">
            <v>0.85137701804368471</v>
          </cell>
          <cell r="N18">
            <v>0.73134328358208955</v>
          </cell>
          <cell r="P18">
            <v>0.871939736346516</v>
          </cell>
          <cell r="R18">
            <v>0.83460949464012257</v>
          </cell>
          <cell r="T18" t="str">
            <v/>
          </cell>
          <cell r="V18" t="str">
            <v/>
          </cell>
          <cell r="X18" t="str">
            <v/>
          </cell>
          <cell r="Z18" t="str">
            <v/>
          </cell>
          <cell r="AB18" t="str">
            <v/>
          </cell>
          <cell r="AD18" t="str">
            <v/>
          </cell>
          <cell r="AF18" t="str">
            <v/>
          </cell>
          <cell r="AH18" t="str">
            <v/>
          </cell>
          <cell r="AJ18" t="str">
            <v/>
          </cell>
          <cell r="AL18" t="str">
            <v/>
          </cell>
          <cell r="AN18" t="str">
            <v/>
          </cell>
          <cell r="AP18" t="str">
            <v/>
          </cell>
          <cell r="AR18" t="str">
            <v/>
          </cell>
          <cell r="AT18" t="str">
            <v/>
          </cell>
          <cell r="AV18" t="str">
            <v/>
          </cell>
          <cell r="AX18" t="str">
            <v/>
          </cell>
          <cell r="AZ18" t="str">
            <v/>
          </cell>
          <cell r="BB18" t="str">
            <v/>
          </cell>
          <cell r="BD18" t="str">
            <v/>
          </cell>
          <cell r="BF18" t="str">
            <v/>
          </cell>
          <cell r="BH18" t="str">
            <v/>
          </cell>
        </row>
        <row r="19">
          <cell r="B19">
            <v>15.08</v>
          </cell>
          <cell r="C19">
            <v>33.392382639503985</v>
          </cell>
          <cell r="D19">
            <v>20.010000000000002</v>
          </cell>
          <cell r="E19">
            <v>39.021060842433698</v>
          </cell>
          <cell r="F19">
            <v>16.579999999999998</v>
          </cell>
          <cell r="G19">
            <v>35.779024600776857</v>
          </cell>
          <cell r="H19">
            <v>18.66</v>
          </cell>
          <cell r="I19">
            <v>37.075303000198687</v>
          </cell>
          <cell r="J19">
            <v>20.92</v>
          </cell>
          <cell r="K19">
            <v>44.624573378839592</v>
          </cell>
          <cell r="L19">
            <v>21.58</v>
          </cell>
          <cell r="M19">
            <v>41.096933917349077</v>
          </cell>
          <cell r="N19">
            <v>17.46</v>
          </cell>
          <cell r="O19">
            <v>34.316037735849058</v>
          </cell>
          <cell r="P19">
            <v>19.22</v>
          </cell>
          <cell r="Q19">
            <v>38.286852589641427</v>
          </cell>
          <cell r="R19">
            <v>20.53</v>
          </cell>
          <cell r="S19">
            <v>42.260189378345004</v>
          </cell>
          <cell r="T19"/>
          <cell r="U19" t="str">
            <v/>
          </cell>
          <cell r="V19"/>
          <cell r="W19" t="str">
            <v/>
          </cell>
          <cell r="X19"/>
          <cell r="Y19" t="str">
            <v/>
          </cell>
          <cell r="Z19"/>
          <cell r="AA19" t="str">
            <v/>
          </cell>
          <cell r="AB19"/>
          <cell r="AC19" t="str">
            <v/>
          </cell>
          <cell r="AD19"/>
          <cell r="AE19" t="str">
            <v/>
          </cell>
          <cell r="AF19"/>
          <cell r="AG19" t="str">
            <v/>
          </cell>
          <cell r="AH19"/>
          <cell r="AI19" t="str">
            <v/>
          </cell>
          <cell r="AJ19"/>
          <cell r="AK19" t="str">
            <v/>
          </cell>
          <cell r="AL19"/>
          <cell r="AM19" t="str">
            <v/>
          </cell>
          <cell r="AN19"/>
          <cell r="AO19" t="str">
            <v/>
          </cell>
          <cell r="AP19"/>
          <cell r="AQ19" t="str">
            <v/>
          </cell>
          <cell r="AR19"/>
          <cell r="AS19" t="str">
            <v/>
          </cell>
          <cell r="AT19"/>
          <cell r="AU19" t="str">
            <v/>
          </cell>
          <cell r="AV19"/>
          <cell r="AW19" t="str">
            <v/>
          </cell>
          <cell r="AX19"/>
          <cell r="AY19" t="str">
            <v/>
          </cell>
          <cell r="AZ19"/>
          <cell r="BA19" t="str">
            <v/>
          </cell>
          <cell r="BB19"/>
          <cell r="BC19" t="str">
            <v/>
          </cell>
          <cell r="BD19"/>
          <cell r="BE19" t="str">
            <v/>
          </cell>
          <cell r="BF19"/>
          <cell r="BG19" t="str">
            <v/>
          </cell>
          <cell r="BH19"/>
          <cell r="BI19" t="str">
            <v/>
          </cell>
        </row>
        <row r="20">
          <cell r="B20">
            <v>12.49</v>
          </cell>
          <cell r="C20">
            <v>27.657218777679365</v>
          </cell>
          <cell r="D20">
            <v>15.13</v>
          </cell>
          <cell r="E20">
            <v>29.504680187207487</v>
          </cell>
          <cell r="F20">
            <v>14.88</v>
          </cell>
          <cell r="G20">
            <v>32.110487699611568</v>
          </cell>
          <cell r="H20">
            <v>15.19</v>
          </cell>
          <cell r="I20">
            <v>30.180806675938804</v>
          </cell>
          <cell r="J20">
            <v>16.25</v>
          </cell>
          <cell r="K20">
            <v>34.662969283276453</v>
          </cell>
          <cell r="L20">
            <v>17.79</v>
          </cell>
          <cell r="M20">
            <v>33.879261093125116</v>
          </cell>
          <cell r="N20">
            <v>15.9</v>
          </cell>
          <cell r="O20">
            <v>31.25</v>
          </cell>
          <cell r="P20">
            <v>17.46</v>
          </cell>
          <cell r="Q20">
            <v>34.780876494023907</v>
          </cell>
          <cell r="R20">
            <v>15.29</v>
          </cell>
          <cell r="S20">
            <v>31.473857554549195</v>
          </cell>
          <cell r="T20"/>
          <cell r="U20" t="str">
            <v/>
          </cell>
          <cell r="V20"/>
          <cell r="W20" t="str">
            <v/>
          </cell>
          <cell r="X20"/>
          <cell r="Y20" t="str">
            <v/>
          </cell>
          <cell r="Z20"/>
          <cell r="AA20" t="str">
            <v/>
          </cell>
          <cell r="AB20"/>
          <cell r="AC20" t="str">
            <v/>
          </cell>
          <cell r="AD20"/>
          <cell r="AE20" t="str">
            <v/>
          </cell>
          <cell r="AF20"/>
          <cell r="AG20" t="str">
            <v/>
          </cell>
          <cell r="AH20"/>
          <cell r="AI20" t="str">
            <v/>
          </cell>
          <cell r="AJ20"/>
          <cell r="AK20" t="str">
            <v/>
          </cell>
          <cell r="AL20"/>
          <cell r="AM20" t="str">
            <v/>
          </cell>
          <cell r="AN20"/>
          <cell r="AO20" t="str">
            <v/>
          </cell>
          <cell r="AP20"/>
          <cell r="AQ20" t="str">
            <v/>
          </cell>
          <cell r="AR20"/>
          <cell r="AS20" t="str">
            <v/>
          </cell>
          <cell r="AT20"/>
          <cell r="AU20" t="str">
            <v/>
          </cell>
          <cell r="AV20"/>
          <cell r="AW20" t="str">
            <v/>
          </cell>
          <cell r="AX20"/>
          <cell r="AY20" t="str">
            <v/>
          </cell>
          <cell r="AZ20"/>
          <cell r="BA20" t="str">
            <v/>
          </cell>
          <cell r="BB20"/>
          <cell r="BC20" t="str">
            <v/>
          </cell>
          <cell r="BD20"/>
          <cell r="BE20" t="str">
            <v/>
          </cell>
          <cell r="BF20"/>
          <cell r="BG20" t="str">
            <v/>
          </cell>
          <cell r="BH20"/>
          <cell r="BI20" t="str">
            <v/>
          </cell>
        </row>
        <row r="21">
          <cell r="B21">
            <v>4.67</v>
          </cell>
          <cell r="C21">
            <v>10.341009743135519</v>
          </cell>
          <cell r="D21">
            <v>5.56</v>
          </cell>
          <cell r="E21">
            <v>10.842433697347893</v>
          </cell>
          <cell r="F21">
            <v>5.15</v>
          </cell>
          <cell r="G21">
            <v>11.113508847647822</v>
          </cell>
          <cell r="H21">
            <v>5.14</v>
          </cell>
          <cell r="I21">
            <v>10.212596860719254</v>
          </cell>
          <cell r="J21">
            <v>5.91</v>
          </cell>
          <cell r="K21">
            <v>12.60665529010239</v>
          </cell>
          <cell r="L21">
            <v>5.91</v>
          </cell>
          <cell r="M21">
            <v>11.254999047800419</v>
          </cell>
          <cell r="N21">
            <v>5.34</v>
          </cell>
          <cell r="O21">
            <v>10.495283018867923</v>
          </cell>
          <cell r="P21">
            <v>4.45</v>
          </cell>
          <cell r="Q21">
            <v>8.8645418326693228</v>
          </cell>
          <cell r="R21">
            <v>5.73</v>
          </cell>
          <cell r="S21">
            <v>11.794977356937013</v>
          </cell>
          <cell r="T21"/>
          <cell r="U21" t="str">
            <v/>
          </cell>
          <cell r="V21"/>
          <cell r="W21" t="str">
            <v/>
          </cell>
          <cell r="X21"/>
          <cell r="Y21" t="str">
            <v/>
          </cell>
          <cell r="Z21"/>
          <cell r="AA21" t="str">
            <v/>
          </cell>
          <cell r="AB21"/>
          <cell r="AC21" t="str">
            <v/>
          </cell>
          <cell r="AD21"/>
          <cell r="AE21" t="str">
            <v/>
          </cell>
          <cell r="AF21"/>
          <cell r="AG21" t="str">
            <v/>
          </cell>
          <cell r="AH21"/>
          <cell r="AI21" t="str">
            <v/>
          </cell>
          <cell r="AJ21"/>
          <cell r="AK21" t="str">
            <v/>
          </cell>
          <cell r="AL21"/>
          <cell r="AM21" t="str">
            <v/>
          </cell>
          <cell r="AN21"/>
          <cell r="AO21" t="str">
            <v/>
          </cell>
          <cell r="AP21"/>
          <cell r="AQ21" t="str">
            <v/>
          </cell>
          <cell r="AR21"/>
          <cell r="AS21" t="str">
            <v/>
          </cell>
          <cell r="AT21"/>
          <cell r="AU21" t="str">
            <v/>
          </cell>
          <cell r="AV21"/>
          <cell r="AW21" t="str">
            <v/>
          </cell>
          <cell r="AX21"/>
          <cell r="AY21" t="str">
            <v/>
          </cell>
          <cell r="AZ21"/>
          <cell r="BA21" t="str">
            <v/>
          </cell>
          <cell r="BB21"/>
          <cell r="BC21" t="str">
            <v/>
          </cell>
          <cell r="BD21"/>
          <cell r="BE21" t="str">
            <v/>
          </cell>
          <cell r="BF21"/>
          <cell r="BG21" t="str">
            <v/>
          </cell>
          <cell r="BH21"/>
          <cell r="BI21" t="str">
            <v/>
          </cell>
        </row>
        <row r="22">
          <cell r="B22">
            <v>0.82824933687002655</v>
          </cell>
          <cell r="D22">
            <v>0.75612193903048475</v>
          </cell>
          <cell r="F22">
            <v>0.89746682750301587</v>
          </cell>
          <cell r="H22">
            <v>0.81404072883172562</v>
          </cell>
          <cell r="J22">
            <v>0.77676864244741872</v>
          </cell>
          <cell r="L22">
            <v>0.82437442075996292</v>
          </cell>
          <cell r="N22">
            <v>0.9106529209621993</v>
          </cell>
          <cell r="P22">
            <v>0.90842872008324671</v>
          </cell>
          <cell r="R22">
            <v>0.74476376035070624</v>
          </cell>
          <cell r="T22" t="str">
            <v/>
          </cell>
          <cell r="V22" t="str">
            <v/>
          </cell>
          <cell r="X22" t="str">
            <v/>
          </cell>
          <cell r="Z22" t="str">
            <v/>
          </cell>
          <cell r="AB22" t="str">
            <v/>
          </cell>
          <cell r="AD22" t="str">
            <v/>
          </cell>
          <cell r="AF22" t="str">
            <v/>
          </cell>
          <cell r="AH22" t="str">
            <v/>
          </cell>
          <cell r="AJ22" t="str">
            <v/>
          </cell>
          <cell r="AL22" t="str">
            <v/>
          </cell>
          <cell r="AN22" t="str">
            <v/>
          </cell>
          <cell r="AP22" t="str">
            <v/>
          </cell>
          <cell r="AR22" t="str">
            <v/>
          </cell>
          <cell r="AT22" t="str">
            <v/>
          </cell>
          <cell r="AV22" t="str">
            <v/>
          </cell>
          <cell r="AX22" t="str">
            <v/>
          </cell>
          <cell r="AZ22" t="str">
            <v/>
          </cell>
          <cell r="BB22" t="str">
            <v/>
          </cell>
          <cell r="BD22" t="str">
            <v/>
          </cell>
          <cell r="BF22" t="str">
            <v/>
          </cell>
          <cell r="BH22" t="str">
            <v/>
          </cell>
        </row>
        <row r="24">
          <cell r="B24">
            <v>18.39</v>
          </cell>
          <cell r="C24">
            <v>40.721877767936235</v>
          </cell>
          <cell r="D24">
            <v>21.8</v>
          </cell>
          <cell r="E24">
            <v>42.511700468018724</v>
          </cell>
          <cell r="F24">
            <v>18.559999999999999</v>
          </cell>
          <cell r="G24">
            <v>40.051791109192912</v>
          </cell>
          <cell r="H24">
            <v>24.04</v>
          </cell>
          <cell r="I24">
            <v>47.764752632624678</v>
          </cell>
          <cell r="J24">
            <v>19.91</v>
          </cell>
          <cell r="K24">
            <v>42.470136518771326</v>
          </cell>
          <cell r="L24">
            <v>22.75</v>
          </cell>
          <cell r="M24">
            <v>43.32508093696439</v>
          </cell>
          <cell r="N24">
            <v>20.22</v>
          </cell>
          <cell r="O24">
            <v>39.740566037735846</v>
          </cell>
          <cell r="P24">
            <v>22.49</v>
          </cell>
          <cell r="Q24">
            <v>44.800796812748999</v>
          </cell>
          <cell r="R24">
            <v>19.98</v>
          </cell>
          <cell r="S24">
            <v>41.128036228900783</v>
          </cell>
          <cell r="T24"/>
          <cell r="U24" t="str">
            <v/>
          </cell>
          <cell r="V24"/>
          <cell r="W24" t="str">
            <v/>
          </cell>
          <cell r="X24"/>
          <cell r="Y24" t="str">
            <v/>
          </cell>
          <cell r="Z24"/>
          <cell r="AA24" t="str">
            <v/>
          </cell>
          <cell r="AB24"/>
          <cell r="AC24" t="str">
            <v/>
          </cell>
          <cell r="AD24"/>
          <cell r="AE24" t="str">
            <v/>
          </cell>
          <cell r="AF24"/>
          <cell r="AG24" t="str">
            <v/>
          </cell>
          <cell r="AH24"/>
          <cell r="AI24" t="str">
            <v/>
          </cell>
          <cell r="AJ24"/>
          <cell r="AK24" t="str">
            <v/>
          </cell>
          <cell r="AL24"/>
          <cell r="AM24" t="str">
            <v/>
          </cell>
          <cell r="AN24"/>
          <cell r="AO24" t="str">
            <v/>
          </cell>
          <cell r="AP24"/>
          <cell r="AQ24" t="str">
            <v/>
          </cell>
          <cell r="AR24"/>
          <cell r="AS24" t="str">
            <v/>
          </cell>
          <cell r="AT24"/>
          <cell r="AU24" t="str">
            <v/>
          </cell>
          <cell r="AV24"/>
          <cell r="AW24" t="str">
            <v/>
          </cell>
          <cell r="AX24"/>
          <cell r="AY24" t="str">
            <v/>
          </cell>
          <cell r="AZ24"/>
          <cell r="BA24" t="str">
            <v/>
          </cell>
          <cell r="BB24"/>
          <cell r="BC24" t="str">
            <v/>
          </cell>
          <cell r="BD24"/>
          <cell r="BE24" t="str">
            <v/>
          </cell>
          <cell r="BF24"/>
          <cell r="BG24" t="str">
            <v/>
          </cell>
          <cell r="BH24"/>
          <cell r="BI24" t="str">
            <v/>
          </cell>
        </row>
        <row r="25">
          <cell r="B25">
            <v>14.86</v>
          </cell>
          <cell r="C25">
            <v>32.905225863596108</v>
          </cell>
          <cell r="D25">
            <v>15.94</v>
          </cell>
          <cell r="E25">
            <v>31.084243369734786</v>
          </cell>
          <cell r="F25">
            <v>14.55</v>
          </cell>
          <cell r="G25">
            <v>31.398359948208892</v>
          </cell>
          <cell r="H25">
            <v>18.66</v>
          </cell>
          <cell r="I25">
            <v>37.075303000198687</v>
          </cell>
          <cell r="J25">
            <v>17.87</v>
          </cell>
          <cell r="K25">
            <v>38.118600682593858</v>
          </cell>
          <cell r="L25">
            <v>19.399999999999999</v>
          </cell>
          <cell r="M25">
            <v>36.945343744048756</v>
          </cell>
          <cell r="N25">
            <v>16.579999999999998</v>
          </cell>
          <cell r="O25">
            <v>32.586477987421382</v>
          </cell>
          <cell r="P25">
            <v>17.96</v>
          </cell>
          <cell r="Q25">
            <v>35.776892430278885</v>
          </cell>
          <cell r="R25">
            <v>16.440000000000001</v>
          </cell>
          <cell r="S25">
            <v>33.841086867023471</v>
          </cell>
          <cell r="T25"/>
          <cell r="U25" t="str">
            <v/>
          </cell>
          <cell r="V25"/>
          <cell r="W25" t="str">
            <v/>
          </cell>
          <cell r="X25"/>
          <cell r="Y25" t="str">
            <v/>
          </cell>
          <cell r="Z25"/>
          <cell r="AA25" t="str">
            <v/>
          </cell>
          <cell r="AB25"/>
          <cell r="AC25" t="str">
            <v/>
          </cell>
          <cell r="AD25"/>
          <cell r="AE25" t="str">
            <v/>
          </cell>
          <cell r="AF25"/>
          <cell r="AG25" t="str">
            <v/>
          </cell>
          <cell r="AH25"/>
          <cell r="AI25" t="str">
            <v/>
          </cell>
          <cell r="AJ25"/>
          <cell r="AK25" t="str">
            <v/>
          </cell>
          <cell r="AL25"/>
          <cell r="AM25" t="str">
            <v/>
          </cell>
          <cell r="AN25"/>
          <cell r="AO25" t="str">
            <v/>
          </cell>
          <cell r="AP25"/>
          <cell r="AQ25" t="str">
            <v/>
          </cell>
          <cell r="AR25"/>
          <cell r="AS25" t="str">
            <v/>
          </cell>
          <cell r="AT25"/>
          <cell r="AU25" t="str">
            <v/>
          </cell>
          <cell r="AV25"/>
          <cell r="AW25" t="str">
            <v/>
          </cell>
          <cell r="AX25"/>
          <cell r="AY25" t="str">
            <v/>
          </cell>
          <cell r="AZ25"/>
          <cell r="BA25" t="str">
            <v/>
          </cell>
          <cell r="BB25"/>
          <cell r="BC25" t="str">
            <v/>
          </cell>
          <cell r="BD25"/>
          <cell r="BE25" t="str">
            <v/>
          </cell>
          <cell r="BF25"/>
          <cell r="BG25" t="str">
            <v/>
          </cell>
          <cell r="BH25"/>
          <cell r="BI25" t="str">
            <v/>
          </cell>
        </row>
        <row r="26">
          <cell r="B26">
            <v>6.06</v>
          </cell>
          <cell r="C26">
            <v>13.41895482728078</v>
          </cell>
          <cell r="D26">
            <v>6.48</v>
          </cell>
          <cell r="E26">
            <v>12.636505460218409</v>
          </cell>
          <cell r="F26">
            <v>5.75</v>
          </cell>
          <cell r="G26">
            <v>12.408286577470868</v>
          </cell>
          <cell r="H26">
            <v>5.18</v>
          </cell>
          <cell r="I26">
            <v>10.292072322670375</v>
          </cell>
          <cell r="J26">
            <v>5.9</v>
          </cell>
          <cell r="K26">
            <v>12.585324232081913</v>
          </cell>
          <cell r="L26">
            <v>6.92</v>
          </cell>
          <cell r="M26">
            <v>13.178442201485433</v>
          </cell>
          <cell r="N26">
            <v>5.84</v>
          </cell>
          <cell r="O26">
            <v>11.477987421383647</v>
          </cell>
          <cell r="P26">
            <v>6.3</v>
          </cell>
          <cell r="Q26">
            <v>12.549800796812749</v>
          </cell>
          <cell r="R26">
            <v>6.52</v>
          </cell>
          <cell r="S26">
            <v>13.421160971593249</v>
          </cell>
          <cell r="T26"/>
          <cell r="U26" t="str">
            <v/>
          </cell>
          <cell r="V26"/>
          <cell r="W26" t="str">
            <v/>
          </cell>
          <cell r="X26"/>
          <cell r="Y26" t="str">
            <v/>
          </cell>
          <cell r="Z26"/>
          <cell r="AA26" t="str">
            <v/>
          </cell>
          <cell r="AB26"/>
          <cell r="AC26" t="str">
            <v/>
          </cell>
          <cell r="AD26"/>
          <cell r="AE26" t="str">
            <v/>
          </cell>
          <cell r="AF26"/>
          <cell r="AG26" t="str">
            <v/>
          </cell>
          <cell r="AH26"/>
          <cell r="AI26" t="str">
            <v/>
          </cell>
          <cell r="AJ26"/>
          <cell r="AK26" t="str">
            <v/>
          </cell>
          <cell r="AL26"/>
          <cell r="AM26" t="str">
            <v/>
          </cell>
          <cell r="AN26"/>
          <cell r="AO26" t="str">
            <v/>
          </cell>
          <cell r="AP26"/>
          <cell r="AQ26" t="str">
            <v/>
          </cell>
          <cell r="AR26"/>
          <cell r="AS26" t="str">
            <v/>
          </cell>
          <cell r="AT26"/>
          <cell r="AU26" t="str">
            <v/>
          </cell>
          <cell r="AV26"/>
          <cell r="AW26" t="str">
            <v/>
          </cell>
          <cell r="AX26"/>
          <cell r="AY26" t="str">
            <v/>
          </cell>
          <cell r="AZ26"/>
          <cell r="BA26" t="str">
            <v/>
          </cell>
          <cell r="BB26"/>
          <cell r="BC26" t="str">
            <v/>
          </cell>
          <cell r="BD26"/>
          <cell r="BE26" t="str">
            <v/>
          </cell>
          <cell r="BF26"/>
          <cell r="BG26" t="str">
            <v/>
          </cell>
          <cell r="BH26"/>
          <cell r="BI26" t="str">
            <v/>
          </cell>
        </row>
        <row r="27">
          <cell r="B27">
            <v>0.80804785209352903</v>
          </cell>
          <cell r="D27">
            <v>0.73119266055045862</v>
          </cell>
          <cell r="F27">
            <v>0.78394396551724144</v>
          </cell>
          <cell r="H27">
            <v>0.77620632279534119</v>
          </cell>
          <cell r="J27">
            <v>0.89753892516323464</v>
          </cell>
          <cell r="L27">
            <v>0.85274725274725272</v>
          </cell>
          <cell r="N27">
            <v>0.81998021760633033</v>
          </cell>
          <cell r="P27">
            <v>0.79857714539795477</v>
          </cell>
          <cell r="R27">
            <v>0.82282282282282282</v>
          </cell>
          <cell r="T27" t="str">
            <v/>
          </cell>
          <cell r="V27" t="str">
            <v/>
          </cell>
          <cell r="X27" t="str">
            <v/>
          </cell>
          <cell r="Z27" t="str">
            <v/>
          </cell>
          <cell r="AB27" t="str">
            <v/>
          </cell>
          <cell r="AD27" t="str">
            <v/>
          </cell>
          <cell r="AF27" t="str">
            <v/>
          </cell>
          <cell r="AH27" t="str">
            <v/>
          </cell>
          <cell r="AJ27" t="str">
            <v/>
          </cell>
          <cell r="AL27" t="str">
            <v/>
          </cell>
          <cell r="AN27" t="str">
            <v/>
          </cell>
          <cell r="AP27" t="str">
            <v/>
          </cell>
          <cell r="AR27" t="str">
            <v/>
          </cell>
          <cell r="AT27" t="str">
            <v/>
          </cell>
          <cell r="AV27" t="str">
            <v/>
          </cell>
          <cell r="AX27" t="str">
            <v/>
          </cell>
          <cell r="AZ27" t="str">
            <v/>
          </cell>
          <cell r="BB27" t="str">
            <v/>
          </cell>
          <cell r="BD27" t="str">
            <v/>
          </cell>
          <cell r="BF27" t="str">
            <v/>
          </cell>
          <cell r="BH27" t="str">
            <v/>
          </cell>
        </row>
        <row r="28">
          <cell r="B28">
            <v>17.5</v>
          </cell>
          <cell r="C28">
            <v>38.751107174490699</v>
          </cell>
          <cell r="D28">
            <v>21.54</v>
          </cell>
          <cell r="E28">
            <v>42.004680187207491</v>
          </cell>
          <cell r="F28">
            <v>18.86</v>
          </cell>
          <cell r="G28">
            <v>40.699179974104446</v>
          </cell>
          <cell r="H28">
            <v>18.690000000000001</v>
          </cell>
          <cell r="I28">
            <v>37.134909596662034</v>
          </cell>
          <cell r="J28">
            <v>18.690000000000001</v>
          </cell>
          <cell r="K28">
            <v>39.867747440273035</v>
          </cell>
          <cell r="L28">
            <v>21.41</v>
          </cell>
          <cell r="M28">
            <v>40.773186059798135</v>
          </cell>
          <cell r="N28">
            <v>18.96</v>
          </cell>
          <cell r="O28">
            <v>37.264150943396224</v>
          </cell>
          <cell r="P28">
            <v>20.71</v>
          </cell>
          <cell r="Q28">
            <v>41.254980079681275</v>
          </cell>
          <cell r="R28">
            <v>21.05</v>
          </cell>
          <cell r="S28">
            <v>43.330588719637717</v>
          </cell>
          <cell r="T28"/>
          <cell r="U28" t="str">
            <v/>
          </cell>
          <cell r="V28"/>
          <cell r="W28" t="str">
            <v/>
          </cell>
          <cell r="X28"/>
          <cell r="Y28" t="str">
            <v/>
          </cell>
          <cell r="Z28"/>
          <cell r="AA28" t="str">
            <v/>
          </cell>
          <cell r="AB28"/>
          <cell r="AC28" t="str">
            <v/>
          </cell>
          <cell r="AD28"/>
          <cell r="AE28" t="str">
            <v/>
          </cell>
          <cell r="AF28"/>
          <cell r="AG28" t="str">
            <v/>
          </cell>
          <cell r="AH28"/>
          <cell r="AI28" t="str">
            <v/>
          </cell>
          <cell r="AJ28"/>
          <cell r="AK28" t="str">
            <v/>
          </cell>
          <cell r="AL28"/>
          <cell r="AM28" t="str">
            <v/>
          </cell>
          <cell r="AN28"/>
          <cell r="AO28" t="str">
            <v/>
          </cell>
          <cell r="AP28"/>
          <cell r="AQ28" t="str">
            <v/>
          </cell>
          <cell r="AR28"/>
          <cell r="AS28" t="str">
            <v/>
          </cell>
          <cell r="AT28"/>
          <cell r="AU28" t="str">
            <v/>
          </cell>
          <cell r="AV28"/>
          <cell r="AW28" t="str">
            <v/>
          </cell>
          <cell r="AX28"/>
          <cell r="AY28" t="str">
            <v/>
          </cell>
          <cell r="AZ28"/>
          <cell r="BA28" t="str">
            <v/>
          </cell>
          <cell r="BB28"/>
          <cell r="BC28" t="str">
            <v/>
          </cell>
          <cell r="BD28"/>
          <cell r="BE28" t="str">
            <v/>
          </cell>
          <cell r="BF28"/>
          <cell r="BG28" t="str">
            <v/>
          </cell>
          <cell r="BH28"/>
          <cell r="BI28" t="str">
            <v/>
          </cell>
        </row>
        <row r="29">
          <cell r="B29">
            <v>14.39</v>
          </cell>
          <cell r="C29">
            <v>31.864481842338353</v>
          </cell>
          <cell r="D29">
            <v>17.25</v>
          </cell>
          <cell r="E29">
            <v>33.638845553822151</v>
          </cell>
          <cell r="F29">
            <v>14.08</v>
          </cell>
          <cell r="G29">
            <v>30.384117393180837</v>
          </cell>
          <cell r="H29">
            <v>14.52</v>
          </cell>
          <cell r="I29">
            <v>28.849592688257502</v>
          </cell>
          <cell r="J29">
            <v>16.559999999999999</v>
          </cell>
          <cell r="K29">
            <v>35.324232081911255</v>
          </cell>
          <cell r="L29">
            <v>19.989999999999998</v>
          </cell>
          <cell r="M29">
            <v>38.068939249666727</v>
          </cell>
          <cell r="N29">
            <v>17.41</v>
          </cell>
          <cell r="O29">
            <v>34.217767295597483</v>
          </cell>
          <cell r="P29">
            <v>16.899999999999999</v>
          </cell>
          <cell r="Q29">
            <v>33.665338645418323</v>
          </cell>
          <cell r="R29">
            <v>15.87</v>
          </cell>
          <cell r="S29">
            <v>32.667764512144913</v>
          </cell>
          <cell r="T29"/>
          <cell r="U29" t="str">
            <v/>
          </cell>
          <cell r="V29"/>
          <cell r="W29" t="str">
            <v/>
          </cell>
          <cell r="X29"/>
          <cell r="Y29" t="str">
            <v/>
          </cell>
          <cell r="Z29"/>
          <cell r="AA29" t="str">
            <v/>
          </cell>
          <cell r="AB29"/>
          <cell r="AC29" t="str">
            <v/>
          </cell>
          <cell r="AD29"/>
          <cell r="AE29" t="str">
            <v/>
          </cell>
          <cell r="AF29"/>
          <cell r="AG29" t="str">
            <v/>
          </cell>
          <cell r="AH29"/>
          <cell r="AI29" t="str">
            <v/>
          </cell>
          <cell r="AJ29"/>
          <cell r="AK29" t="str">
            <v/>
          </cell>
          <cell r="AL29"/>
          <cell r="AM29" t="str">
            <v/>
          </cell>
          <cell r="AN29"/>
          <cell r="AO29" t="str">
            <v/>
          </cell>
          <cell r="AP29"/>
          <cell r="AQ29" t="str">
            <v/>
          </cell>
          <cell r="AR29"/>
          <cell r="AS29" t="str">
            <v/>
          </cell>
          <cell r="AT29"/>
          <cell r="AU29" t="str">
            <v/>
          </cell>
          <cell r="AV29"/>
          <cell r="AW29" t="str">
            <v/>
          </cell>
          <cell r="AX29"/>
          <cell r="AY29" t="str">
            <v/>
          </cell>
          <cell r="AZ29"/>
          <cell r="BA29" t="str">
            <v/>
          </cell>
          <cell r="BB29"/>
          <cell r="BC29" t="str">
            <v/>
          </cell>
          <cell r="BD29"/>
          <cell r="BE29" t="str">
            <v/>
          </cell>
          <cell r="BF29"/>
          <cell r="BG29" t="str">
            <v/>
          </cell>
          <cell r="BH29"/>
          <cell r="BI29" t="str">
            <v/>
          </cell>
        </row>
        <row r="30">
          <cell r="B30">
            <v>4.63</v>
          </cell>
          <cell r="C30">
            <v>10.252435783879541</v>
          </cell>
          <cell r="D30">
            <v>7.18</v>
          </cell>
          <cell r="E30">
            <v>14.001560062402497</v>
          </cell>
          <cell r="F30">
            <v>4.97</v>
          </cell>
          <cell r="G30">
            <v>10.725075528700904</v>
          </cell>
          <cell r="H30">
            <v>6.09</v>
          </cell>
          <cell r="I30">
            <v>12.100139082058414</v>
          </cell>
          <cell r="J30">
            <v>6.39</v>
          </cell>
          <cell r="K30">
            <v>13.630546075085324</v>
          </cell>
          <cell r="L30">
            <v>6.89</v>
          </cell>
          <cell r="M30">
            <v>13.1213102266235</v>
          </cell>
          <cell r="N30">
            <v>5.84</v>
          </cell>
          <cell r="O30">
            <v>11.477987421383647</v>
          </cell>
          <cell r="P30">
            <v>6.48</v>
          </cell>
          <cell r="Q30">
            <v>12.908366533864543</v>
          </cell>
          <cell r="R30">
            <v>6.18</v>
          </cell>
          <cell r="S30">
            <v>12.721284479209553</v>
          </cell>
          <cell r="T30"/>
          <cell r="U30" t="str">
            <v/>
          </cell>
          <cell r="V30"/>
          <cell r="W30" t="str">
            <v/>
          </cell>
          <cell r="X30"/>
          <cell r="Y30" t="str">
            <v/>
          </cell>
          <cell r="Z30"/>
          <cell r="AA30" t="str">
            <v/>
          </cell>
          <cell r="AB30"/>
          <cell r="AC30" t="str">
            <v/>
          </cell>
          <cell r="AD30"/>
          <cell r="AE30" t="str">
            <v/>
          </cell>
          <cell r="AF30"/>
          <cell r="AG30" t="str">
            <v/>
          </cell>
          <cell r="AH30"/>
          <cell r="AI30" t="str">
            <v/>
          </cell>
          <cell r="AJ30"/>
          <cell r="AK30" t="str">
            <v/>
          </cell>
          <cell r="AL30"/>
          <cell r="AM30" t="str">
            <v/>
          </cell>
          <cell r="AN30"/>
          <cell r="AO30" t="str">
            <v/>
          </cell>
          <cell r="AP30"/>
          <cell r="AQ30" t="str">
            <v/>
          </cell>
          <cell r="AR30"/>
          <cell r="AS30" t="str">
            <v/>
          </cell>
          <cell r="AT30"/>
          <cell r="AU30" t="str">
            <v/>
          </cell>
          <cell r="AV30"/>
          <cell r="AW30" t="str">
            <v/>
          </cell>
          <cell r="AX30"/>
          <cell r="AY30" t="str">
            <v/>
          </cell>
          <cell r="AZ30"/>
          <cell r="BA30" t="str">
            <v/>
          </cell>
          <cell r="BB30"/>
          <cell r="BC30" t="str">
            <v/>
          </cell>
          <cell r="BD30"/>
          <cell r="BE30" t="str">
            <v/>
          </cell>
          <cell r="BF30"/>
          <cell r="BG30" t="str">
            <v/>
          </cell>
          <cell r="BH30"/>
          <cell r="BI30" t="str">
            <v/>
          </cell>
        </row>
        <row r="31">
          <cell r="B31">
            <v>0.82228571428571429</v>
          </cell>
          <cell r="D31">
            <v>0.80083565459610029</v>
          </cell>
          <cell r="F31">
            <v>0.74655355249204669</v>
          </cell>
          <cell r="H31">
            <v>0.77688603531300149</v>
          </cell>
          <cell r="J31">
            <v>0.88603531300160498</v>
          </cell>
          <cell r="L31">
            <v>0.93367585240541795</v>
          </cell>
          <cell r="N31">
            <v>0.9182489451476793</v>
          </cell>
          <cell r="P31">
            <v>0.8160309029454369</v>
          </cell>
          <cell r="R31">
            <v>0.7539192399049881</v>
          </cell>
          <cell r="T31" t="str">
            <v/>
          </cell>
          <cell r="V31" t="str">
            <v/>
          </cell>
          <cell r="X31" t="str">
            <v/>
          </cell>
          <cell r="Z31" t="str">
            <v/>
          </cell>
          <cell r="AB31" t="str">
            <v/>
          </cell>
          <cell r="AD31" t="str">
            <v/>
          </cell>
          <cell r="AF31" t="str">
            <v/>
          </cell>
          <cell r="AH31" t="str">
            <v/>
          </cell>
          <cell r="AJ31" t="str">
            <v/>
          </cell>
          <cell r="AL31" t="str">
            <v/>
          </cell>
          <cell r="AN31" t="str">
            <v/>
          </cell>
          <cell r="AP31" t="str">
            <v/>
          </cell>
          <cell r="AR31" t="str">
            <v/>
          </cell>
          <cell r="AT31" t="str">
            <v/>
          </cell>
          <cell r="AV31" t="str">
            <v/>
          </cell>
          <cell r="AX31" t="str">
            <v/>
          </cell>
          <cell r="AZ31" t="str">
            <v/>
          </cell>
          <cell r="BB31" t="str">
            <v/>
          </cell>
          <cell r="BD31" t="str">
            <v/>
          </cell>
          <cell r="BF31" t="str">
            <v/>
          </cell>
          <cell r="BH31" t="str">
            <v/>
          </cell>
        </row>
        <row r="33">
          <cell r="B33">
            <v>20.059999999999999</v>
          </cell>
          <cell r="C33">
            <v>44.41984056687334</v>
          </cell>
          <cell r="D33">
            <v>21.73</v>
          </cell>
          <cell r="E33">
            <v>42.375195007800308</v>
          </cell>
          <cell r="F33">
            <v>18.03</v>
          </cell>
          <cell r="G33">
            <v>38.908070781182566</v>
          </cell>
          <cell r="H33">
            <v>21.87</v>
          </cell>
          <cell r="I33">
            <v>43.453208821776279</v>
          </cell>
          <cell r="J33">
            <v>18.600000000000001</v>
          </cell>
          <cell r="K33">
            <v>39.675767918088738</v>
          </cell>
          <cell r="L33">
            <v>21.6</v>
          </cell>
          <cell r="M33">
            <v>41.135021900590367</v>
          </cell>
          <cell r="N33">
            <v>20.72</v>
          </cell>
          <cell r="O33">
            <v>40.723270440251568</v>
          </cell>
          <cell r="P33">
            <v>21.48</v>
          </cell>
          <cell r="Q33">
            <v>42.788844621513945</v>
          </cell>
          <cell r="R33">
            <v>21.48</v>
          </cell>
          <cell r="S33">
            <v>44.215726636475914</v>
          </cell>
          <cell r="T33"/>
          <cell r="U33" t="str">
            <v/>
          </cell>
          <cell r="V33"/>
          <cell r="W33" t="str">
            <v/>
          </cell>
          <cell r="X33"/>
          <cell r="Y33" t="str">
            <v/>
          </cell>
          <cell r="Z33"/>
          <cell r="AA33" t="str">
            <v/>
          </cell>
          <cell r="AB33"/>
          <cell r="AC33" t="str">
            <v/>
          </cell>
          <cell r="AD33"/>
          <cell r="AE33" t="str">
            <v/>
          </cell>
          <cell r="AF33"/>
          <cell r="AG33" t="str">
            <v/>
          </cell>
          <cell r="AH33"/>
          <cell r="AI33" t="str">
            <v/>
          </cell>
          <cell r="AJ33"/>
          <cell r="AK33" t="str">
            <v/>
          </cell>
          <cell r="AL33"/>
          <cell r="AM33" t="str">
            <v/>
          </cell>
          <cell r="AN33"/>
          <cell r="AO33" t="str">
            <v/>
          </cell>
          <cell r="AP33"/>
          <cell r="AQ33" t="str">
            <v/>
          </cell>
          <cell r="AR33"/>
          <cell r="AS33" t="str">
            <v/>
          </cell>
          <cell r="AT33"/>
          <cell r="AU33" t="str">
            <v/>
          </cell>
          <cell r="AV33"/>
          <cell r="AW33" t="str">
            <v/>
          </cell>
          <cell r="AX33"/>
          <cell r="AY33" t="str">
            <v/>
          </cell>
          <cell r="AZ33"/>
          <cell r="BA33" t="str">
            <v/>
          </cell>
          <cell r="BB33"/>
          <cell r="BC33" t="str">
            <v/>
          </cell>
          <cell r="BD33"/>
          <cell r="BE33" t="str">
            <v/>
          </cell>
          <cell r="BF33"/>
          <cell r="BG33" t="str">
            <v/>
          </cell>
          <cell r="BH33"/>
          <cell r="BI33" t="str">
            <v/>
          </cell>
        </row>
        <row r="34">
          <cell r="B34">
            <v>15.54</v>
          </cell>
          <cell r="C34">
            <v>34.410983170947738</v>
          </cell>
          <cell r="D34">
            <v>18.899999999999999</v>
          </cell>
          <cell r="E34">
            <v>36.856474258970358</v>
          </cell>
          <cell r="F34">
            <v>15.09</v>
          </cell>
          <cell r="G34">
            <v>32.563659905049633</v>
          </cell>
          <cell r="H34">
            <v>16.73</v>
          </cell>
          <cell r="I34">
            <v>33.240611961057027</v>
          </cell>
          <cell r="J34">
            <v>16.829999999999998</v>
          </cell>
          <cell r="K34">
            <v>35.900170648464155</v>
          </cell>
          <cell r="L34">
            <v>18.25</v>
          </cell>
          <cell r="M34">
            <v>34.755284707674726</v>
          </cell>
          <cell r="N34">
            <v>16.05</v>
          </cell>
          <cell r="O34">
            <v>31.544811320754718</v>
          </cell>
          <cell r="P34">
            <v>17.78</v>
          </cell>
          <cell r="Q34">
            <v>35.418326693227094</v>
          </cell>
          <cell r="R34">
            <v>16.71</v>
          </cell>
          <cell r="S34">
            <v>34.396871140386992</v>
          </cell>
          <cell r="T34"/>
          <cell r="U34" t="str">
            <v/>
          </cell>
          <cell r="V34"/>
          <cell r="W34" t="str">
            <v/>
          </cell>
          <cell r="X34"/>
          <cell r="Y34" t="str">
            <v/>
          </cell>
          <cell r="Z34"/>
          <cell r="AA34" t="str">
            <v/>
          </cell>
          <cell r="AB34"/>
          <cell r="AC34" t="str">
            <v/>
          </cell>
          <cell r="AD34"/>
          <cell r="AE34" t="str">
            <v/>
          </cell>
          <cell r="AF34"/>
          <cell r="AG34" t="str">
            <v/>
          </cell>
          <cell r="AH34"/>
          <cell r="AI34" t="str">
            <v/>
          </cell>
          <cell r="AJ34"/>
          <cell r="AK34" t="str">
            <v/>
          </cell>
          <cell r="AL34"/>
          <cell r="AM34" t="str">
            <v/>
          </cell>
          <cell r="AN34"/>
          <cell r="AO34" t="str">
            <v/>
          </cell>
          <cell r="AP34"/>
          <cell r="AQ34" t="str">
            <v/>
          </cell>
          <cell r="AR34"/>
          <cell r="AS34" t="str">
            <v/>
          </cell>
          <cell r="AT34"/>
          <cell r="AU34" t="str">
            <v/>
          </cell>
          <cell r="AV34"/>
          <cell r="AW34" t="str">
            <v/>
          </cell>
          <cell r="AX34"/>
          <cell r="AY34" t="str">
            <v/>
          </cell>
          <cell r="AZ34"/>
          <cell r="BA34" t="str">
            <v/>
          </cell>
          <cell r="BB34"/>
          <cell r="BC34" t="str">
            <v/>
          </cell>
          <cell r="BD34"/>
          <cell r="BE34" t="str">
            <v/>
          </cell>
          <cell r="BF34"/>
          <cell r="BG34" t="str">
            <v/>
          </cell>
          <cell r="BH34"/>
          <cell r="BI34" t="str">
            <v/>
          </cell>
        </row>
        <row r="35">
          <cell r="B35">
            <v>4.67</v>
          </cell>
          <cell r="C35">
            <v>10.341009743135519</v>
          </cell>
          <cell r="D35">
            <v>5.2</v>
          </cell>
          <cell r="E35">
            <v>10.140405616224649</v>
          </cell>
          <cell r="F35">
            <v>6.37</v>
          </cell>
          <cell r="G35">
            <v>13.746223564954683</v>
          </cell>
          <cell r="H35">
            <v>5.68</v>
          </cell>
          <cell r="I35">
            <v>11.285515597059408</v>
          </cell>
          <cell r="J35">
            <v>5.39</v>
          </cell>
          <cell r="K35">
            <v>11.497440273037542</v>
          </cell>
          <cell r="L35">
            <v>6.49</v>
          </cell>
          <cell r="M35">
            <v>12.359550561797754</v>
          </cell>
          <cell r="N35">
            <v>4.45</v>
          </cell>
          <cell r="O35">
            <v>8.7460691823899381</v>
          </cell>
          <cell r="P35">
            <v>4.84</v>
          </cell>
          <cell r="Q35">
            <v>9.6414342629482057</v>
          </cell>
          <cell r="R35">
            <v>6.09</v>
          </cell>
          <cell r="S35">
            <v>12.536023054755043</v>
          </cell>
          <cell r="T35"/>
          <cell r="U35" t="str">
            <v/>
          </cell>
          <cell r="V35"/>
          <cell r="W35" t="str">
            <v/>
          </cell>
          <cell r="X35"/>
          <cell r="Y35" t="str">
            <v/>
          </cell>
          <cell r="Z35"/>
          <cell r="AA35" t="str">
            <v/>
          </cell>
          <cell r="AB35"/>
          <cell r="AC35" t="str">
            <v/>
          </cell>
          <cell r="AD35"/>
          <cell r="AE35" t="str">
            <v/>
          </cell>
          <cell r="AF35"/>
          <cell r="AG35" t="str">
            <v/>
          </cell>
          <cell r="AH35"/>
          <cell r="AI35" t="str">
            <v/>
          </cell>
          <cell r="AJ35"/>
          <cell r="AK35" t="str">
            <v/>
          </cell>
          <cell r="AL35"/>
          <cell r="AM35" t="str">
            <v/>
          </cell>
          <cell r="AN35"/>
          <cell r="AO35" t="str">
            <v/>
          </cell>
          <cell r="AP35"/>
          <cell r="AQ35" t="str">
            <v/>
          </cell>
          <cell r="AR35"/>
          <cell r="AS35" t="str">
            <v/>
          </cell>
          <cell r="AT35"/>
          <cell r="AU35" t="str">
            <v/>
          </cell>
          <cell r="AV35"/>
          <cell r="AW35" t="str">
            <v/>
          </cell>
          <cell r="AX35"/>
          <cell r="AY35" t="str">
            <v/>
          </cell>
          <cell r="AZ35"/>
          <cell r="BA35" t="str">
            <v/>
          </cell>
          <cell r="BB35"/>
          <cell r="BC35" t="str">
            <v/>
          </cell>
          <cell r="BD35"/>
          <cell r="BE35" t="str">
            <v/>
          </cell>
          <cell r="BF35"/>
          <cell r="BG35" t="str">
            <v/>
          </cell>
          <cell r="BH35"/>
          <cell r="BI35" t="str">
            <v/>
          </cell>
        </row>
        <row r="36">
          <cell r="B36">
            <v>0.77467597208374872</v>
          </cell>
          <cell r="D36">
            <v>0.86976530142659914</v>
          </cell>
          <cell r="F36">
            <v>0.83693843594009976</v>
          </cell>
          <cell r="H36">
            <v>0.76497485139460442</v>
          </cell>
          <cell r="J36">
            <v>0.9048387096774192</v>
          </cell>
          <cell r="L36">
            <v>0.84490740740740733</v>
          </cell>
          <cell r="N36">
            <v>0.7746138996138997</v>
          </cell>
          <cell r="P36">
            <v>0.82774674115456237</v>
          </cell>
          <cell r="R36">
            <v>0.77793296089385477</v>
          </cell>
          <cell r="T36" t="str">
            <v/>
          </cell>
          <cell r="V36" t="str">
            <v/>
          </cell>
          <cell r="X36" t="str">
            <v/>
          </cell>
          <cell r="Z36" t="str">
            <v/>
          </cell>
          <cell r="AB36" t="str">
            <v/>
          </cell>
          <cell r="AD36" t="str">
            <v/>
          </cell>
          <cell r="AF36" t="str">
            <v/>
          </cell>
          <cell r="AH36" t="str">
            <v/>
          </cell>
          <cell r="AJ36" t="str">
            <v/>
          </cell>
          <cell r="AL36" t="str">
            <v/>
          </cell>
          <cell r="AN36" t="str">
            <v/>
          </cell>
          <cell r="AP36" t="str">
            <v/>
          </cell>
          <cell r="AR36" t="str">
            <v/>
          </cell>
          <cell r="AT36" t="str">
            <v/>
          </cell>
          <cell r="AV36" t="str">
            <v/>
          </cell>
          <cell r="AX36" t="str">
            <v/>
          </cell>
          <cell r="AZ36" t="str">
            <v/>
          </cell>
          <cell r="BB36" t="str">
            <v/>
          </cell>
          <cell r="BD36" t="str">
            <v/>
          </cell>
          <cell r="BF36" t="str">
            <v/>
          </cell>
          <cell r="BH36" t="str">
            <v/>
          </cell>
        </row>
        <row r="37">
          <cell r="B37">
            <v>19.86</v>
          </cell>
          <cell r="C37">
            <v>43.976970770593447</v>
          </cell>
          <cell r="D37">
            <v>20.87</v>
          </cell>
          <cell r="E37">
            <v>40.698127925117006</v>
          </cell>
          <cell r="F37">
            <v>17.940000000000001</v>
          </cell>
          <cell r="G37">
            <v>38.713854121709105</v>
          </cell>
          <cell r="H37">
            <v>22.8</v>
          </cell>
          <cell r="I37">
            <v>45.301013312139879</v>
          </cell>
          <cell r="J37">
            <v>18.53</v>
          </cell>
          <cell r="K37">
            <v>39.526450511945391</v>
          </cell>
          <cell r="L37">
            <v>20.56</v>
          </cell>
          <cell r="M37">
            <v>39.154446772043421</v>
          </cell>
          <cell r="N37">
            <v>20.88</v>
          </cell>
          <cell r="O37">
            <v>41.037735849056602</v>
          </cell>
          <cell r="P37">
            <v>20.97</v>
          </cell>
          <cell r="Q37">
            <v>41.772908366533862</v>
          </cell>
          <cell r="R37">
            <v>19.18</v>
          </cell>
          <cell r="S37">
            <v>39.481268011527376</v>
          </cell>
          <cell r="T37"/>
          <cell r="U37" t="str">
            <v/>
          </cell>
          <cell r="V37"/>
          <cell r="W37" t="str">
            <v/>
          </cell>
          <cell r="X37"/>
          <cell r="Y37" t="str">
            <v/>
          </cell>
          <cell r="Z37"/>
          <cell r="AA37" t="str">
            <v/>
          </cell>
          <cell r="AB37"/>
          <cell r="AC37" t="str">
            <v/>
          </cell>
          <cell r="AD37"/>
          <cell r="AE37" t="str">
            <v/>
          </cell>
          <cell r="AF37"/>
          <cell r="AG37" t="str">
            <v/>
          </cell>
          <cell r="AH37"/>
          <cell r="AI37" t="str">
            <v/>
          </cell>
          <cell r="AJ37"/>
          <cell r="AK37" t="str">
            <v/>
          </cell>
          <cell r="AL37"/>
          <cell r="AM37" t="str">
            <v/>
          </cell>
          <cell r="AN37"/>
          <cell r="AO37" t="str">
            <v/>
          </cell>
          <cell r="AP37"/>
          <cell r="AQ37" t="str">
            <v/>
          </cell>
          <cell r="AR37"/>
          <cell r="AS37" t="str">
            <v/>
          </cell>
          <cell r="AT37"/>
          <cell r="AU37" t="str">
            <v/>
          </cell>
          <cell r="AV37"/>
          <cell r="AW37" t="str">
            <v/>
          </cell>
          <cell r="AX37"/>
          <cell r="AY37" t="str">
            <v/>
          </cell>
          <cell r="AZ37"/>
          <cell r="BA37" t="str">
            <v/>
          </cell>
          <cell r="BB37"/>
          <cell r="BC37" t="str">
            <v/>
          </cell>
          <cell r="BD37"/>
          <cell r="BE37" t="str">
            <v/>
          </cell>
          <cell r="BF37"/>
          <cell r="BG37" t="str">
            <v/>
          </cell>
          <cell r="BH37"/>
          <cell r="BI37" t="str">
            <v/>
          </cell>
        </row>
        <row r="38">
          <cell r="B38">
            <v>14.91</v>
          </cell>
          <cell r="C38">
            <v>33.015943312666082</v>
          </cell>
          <cell r="D38">
            <v>16.25</v>
          </cell>
          <cell r="E38">
            <v>31.688767550702028</v>
          </cell>
          <cell r="F38">
            <v>14.48</v>
          </cell>
          <cell r="G38">
            <v>31.247302546396199</v>
          </cell>
          <cell r="H38">
            <v>18.66</v>
          </cell>
          <cell r="I38">
            <v>37.075303000198687</v>
          </cell>
          <cell r="J38">
            <v>15.98</v>
          </cell>
          <cell r="K38">
            <v>34.087030716723547</v>
          </cell>
          <cell r="L38">
            <v>18.170000000000002</v>
          </cell>
          <cell r="M38">
            <v>34.602932774709586</v>
          </cell>
          <cell r="N38">
            <v>15.97</v>
          </cell>
          <cell r="O38">
            <v>31.387578616352201</v>
          </cell>
          <cell r="P38">
            <v>17.47</v>
          </cell>
          <cell r="Q38">
            <v>34.800796812748999</v>
          </cell>
          <cell r="R38">
            <v>17.18</v>
          </cell>
          <cell r="S38">
            <v>35.364347468093868</v>
          </cell>
          <cell r="T38"/>
          <cell r="U38" t="str">
            <v/>
          </cell>
          <cell r="V38"/>
          <cell r="W38" t="str">
            <v/>
          </cell>
          <cell r="X38"/>
          <cell r="Y38" t="str">
            <v/>
          </cell>
          <cell r="Z38"/>
          <cell r="AA38" t="str">
            <v/>
          </cell>
          <cell r="AB38"/>
          <cell r="AC38" t="str">
            <v/>
          </cell>
          <cell r="AD38"/>
          <cell r="AE38" t="str">
            <v/>
          </cell>
          <cell r="AF38"/>
          <cell r="AG38" t="str">
            <v/>
          </cell>
          <cell r="AH38"/>
          <cell r="AI38" t="str">
            <v/>
          </cell>
          <cell r="AJ38"/>
          <cell r="AK38" t="str">
            <v/>
          </cell>
          <cell r="AL38"/>
          <cell r="AM38" t="str">
            <v/>
          </cell>
          <cell r="AN38"/>
          <cell r="AO38" t="str">
            <v/>
          </cell>
          <cell r="AP38"/>
          <cell r="AQ38" t="str">
            <v/>
          </cell>
          <cell r="AR38"/>
          <cell r="AS38" t="str">
            <v/>
          </cell>
          <cell r="AT38"/>
          <cell r="AU38" t="str">
            <v/>
          </cell>
          <cell r="AV38"/>
          <cell r="AW38" t="str">
            <v/>
          </cell>
          <cell r="AX38"/>
          <cell r="AY38" t="str">
            <v/>
          </cell>
          <cell r="AZ38"/>
          <cell r="BA38" t="str">
            <v/>
          </cell>
          <cell r="BB38"/>
          <cell r="BC38" t="str">
            <v/>
          </cell>
          <cell r="BD38"/>
          <cell r="BE38" t="str">
            <v/>
          </cell>
          <cell r="BF38"/>
          <cell r="BG38" t="str">
            <v/>
          </cell>
          <cell r="BH38"/>
          <cell r="BI38" t="str">
            <v/>
          </cell>
        </row>
        <row r="39">
          <cell r="B39">
            <v>4.43</v>
          </cell>
          <cell r="C39">
            <v>9.8095659875996457</v>
          </cell>
          <cell r="D39">
            <v>5.72</v>
          </cell>
          <cell r="E39">
            <v>11.154446177847113</v>
          </cell>
          <cell r="F39">
            <v>5.58</v>
          </cell>
          <cell r="G39">
            <v>12.041432887354336</v>
          </cell>
          <cell r="H39">
            <v>4.7699999999999996</v>
          </cell>
          <cell r="I39">
            <v>9.4774488376713677</v>
          </cell>
          <cell r="J39">
            <v>4.8899999999999997</v>
          </cell>
          <cell r="K39">
            <v>10.43088737201365</v>
          </cell>
          <cell r="L39">
            <v>6.53</v>
          </cell>
          <cell r="M39">
            <v>12.435726528280329</v>
          </cell>
          <cell r="N39">
            <v>5.44</v>
          </cell>
          <cell r="O39">
            <v>10.691823899371069</v>
          </cell>
          <cell r="P39">
            <v>5.46</v>
          </cell>
          <cell r="Q39">
            <v>10.876494023904382</v>
          </cell>
          <cell r="R39">
            <v>6.75</v>
          </cell>
          <cell r="S39">
            <v>13.894606834088103</v>
          </cell>
          <cell r="T39"/>
          <cell r="U39" t="str">
            <v/>
          </cell>
          <cell r="V39"/>
          <cell r="W39" t="str">
            <v/>
          </cell>
          <cell r="X39"/>
          <cell r="Y39" t="str">
            <v/>
          </cell>
          <cell r="Z39"/>
          <cell r="AA39" t="str">
            <v/>
          </cell>
          <cell r="AB39"/>
          <cell r="AC39" t="str">
            <v/>
          </cell>
          <cell r="AD39"/>
          <cell r="AE39" t="str">
            <v/>
          </cell>
          <cell r="AF39"/>
          <cell r="AG39" t="str">
            <v/>
          </cell>
          <cell r="AH39"/>
          <cell r="AI39" t="str">
            <v/>
          </cell>
          <cell r="AJ39"/>
          <cell r="AK39" t="str">
            <v/>
          </cell>
          <cell r="AL39"/>
          <cell r="AM39" t="str">
            <v/>
          </cell>
          <cell r="AN39"/>
          <cell r="AO39" t="str">
            <v/>
          </cell>
          <cell r="AP39"/>
          <cell r="AQ39" t="str">
            <v/>
          </cell>
          <cell r="AR39"/>
          <cell r="AS39" t="str">
            <v/>
          </cell>
          <cell r="AT39"/>
          <cell r="AU39" t="str">
            <v/>
          </cell>
          <cell r="AV39"/>
          <cell r="AW39" t="str">
            <v/>
          </cell>
          <cell r="AX39"/>
          <cell r="AY39" t="str">
            <v/>
          </cell>
          <cell r="AZ39"/>
          <cell r="BA39" t="str">
            <v/>
          </cell>
          <cell r="BB39"/>
          <cell r="BC39" t="str">
            <v/>
          </cell>
          <cell r="BD39"/>
          <cell r="BE39" t="str">
            <v/>
          </cell>
          <cell r="BF39"/>
          <cell r="BG39" t="str">
            <v/>
          </cell>
          <cell r="BH39"/>
          <cell r="BI39" t="str">
            <v/>
          </cell>
        </row>
        <row r="40">
          <cell r="B40">
            <v>0.75075528700906347</v>
          </cell>
          <cell r="D40">
            <v>0.77862961188308577</v>
          </cell>
          <cell r="F40">
            <v>0.80713489409141581</v>
          </cell>
          <cell r="H40">
            <v>0.81842105263157894</v>
          </cell>
          <cell r="J40">
            <v>0.86238532110091737</v>
          </cell>
          <cell r="L40">
            <v>0.88375486381322976</v>
          </cell>
          <cell r="N40">
            <v>0.76484674329501923</v>
          </cell>
          <cell r="P40">
            <v>0.83309489747257992</v>
          </cell>
          <cell r="R40">
            <v>0.89572471324296143</v>
          </cell>
          <cell r="T40" t="str">
            <v/>
          </cell>
          <cell r="V40" t="str">
            <v/>
          </cell>
          <cell r="X40" t="str">
            <v/>
          </cell>
          <cell r="Z40" t="str">
            <v/>
          </cell>
          <cell r="AB40" t="str">
            <v/>
          </cell>
          <cell r="AD40" t="str">
            <v/>
          </cell>
          <cell r="AF40" t="str">
            <v/>
          </cell>
          <cell r="AH40" t="str">
            <v/>
          </cell>
          <cell r="AJ40" t="str">
            <v/>
          </cell>
          <cell r="AL40" t="str">
            <v/>
          </cell>
          <cell r="AN40" t="str">
            <v/>
          </cell>
          <cell r="AP40" t="str">
            <v/>
          </cell>
          <cell r="AR40" t="str">
            <v/>
          </cell>
          <cell r="AT40" t="str">
            <v/>
          </cell>
          <cell r="AV40" t="str">
            <v/>
          </cell>
          <cell r="AX40" t="str">
            <v/>
          </cell>
          <cell r="AZ40" t="str">
            <v/>
          </cell>
          <cell r="BB40" t="str">
            <v/>
          </cell>
          <cell r="BD40" t="str">
            <v/>
          </cell>
          <cell r="BF40" t="str">
            <v/>
          </cell>
          <cell r="BH40" t="str">
            <v/>
          </cell>
        </row>
        <row r="42">
          <cell r="B42"/>
          <cell r="C42" t="str">
            <v/>
          </cell>
          <cell r="D42">
            <v>24.92</v>
          </cell>
          <cell r="E42">
            <v>48.595943837753516</v>
          </cell>
          <cell r="F42">
            <v>21.1</v>
          </cell>
          <cell r="G42">
            <v>45.533016832110491</v>
          </cell>
          <cell r="H42">
            <v>24.66</v>
          </cell>
          <cell r="I42">
            <v>48.99662229286708</v>
          </cell>
          <cell r="J42">
            <v>25.63</v>
          </cell>
          <cell r="K42">
            <v>54.671501706484641</v>
          </cell>
          <cell r="L42">
            <v>29.01</v>
          </cell>
          <cell r="M42">
            <v>55.246619691487339</v>
          </cell>
          <cell r="N42">
            <v>24.94</v>
          </cell>
          <cell r="O42">
            <v>49.017295597484278</v>
          </cell>
          <cell r="P42">
            <v>27.92</v>
          </cell>
          <cell r="Q42">
            <v>55.617529880478088</v>
          </cell>
          <cell r="R42">
            <v>25.39</v>
          </cell>
          <cell r="S42">
            <v>52.264306298888428</v>
          </cell>
          <cell r="T42"/>
          <cell r="U42" t="str">
            <v/>
          </cell>
          <cell r="V42"/>
          <cell r="W42" t="str">
            <v/>
          </cell>
          <cell r="X42"/>
          <cell r="Y42" t="str">
            <v/>
          </cell>
          <cell r="Z42"/>
          <cell r="AA42" t="str">
            <v/>
          </cell>
          <cell r="AB42"/>
          <cell r="AC42" t="str">
            <v/>
          </cell>
          <cell r="AD42"/>
          <cell r="AE42" t="str">
            <v/>
          </cell>
          <cell r="AF42"/>
          <cell r="AG42" t="str">
            <v/>
          </cell>
          <cell r="AH42"/>
          <cell r="AI42" t="str">
            <v/>
          </cell>
          <cell r="AJ42"/>
          <cell r="AK42" t="str">
            <v/>
          </cell>
          <cell r="AL42"/>
          <cell r="AM42" t="str">
            <v/>
          </cell>
          <cell r="AN42"/>
          <cell r="AO42" t="str">
            <v/>
          </cell>
          <cell r="AP42"/>
          <cell r="AQ42" t="str">
            <v/>
          </cell>
          <cell r="AR42"/>
          <cell r="AS42" t="str">
            <v/>
          </cell>
          <cell r="AT42"/>
          <cell r="AU42" t="str">
            <v/>
          </cell>
          <cell r="AV42"/>
          <cell r="AW42" t="str">
            <v/>
          </cell>
          <cell r="AX42"/>
          <cell r="AY42" t="str">
            <v/>
          </cell>
          <cell r="AZ42"/>
          <cell r="BA42" t="str">
            <v/>
          </cell>
          <cell r="BB42"/>
          <cell r="BC42" t="str">
            <v/>
          </cell>
          <cell r="BD42"/>
          <cell r="BE42" t="str">
            <v/>
          </cell>
          <cell r="BF42"/>
          <cell r="BG42" t="str">
            <v/>
          </cell>
          <cell r="BH42"/>
          <cell r="BI42" t="str">
            <v/>
          </cell>
        </row>
        <row r="43">
          <cell r="B43"/>
          <cell r="C43" t="str">
            <v/>
          </cell>
          <cell r="D43">
            <v>18.600000000000001</v>
          </cell>
          <cell r="E43">
            <v>36.271450858034321</v>
          </cell>
          <cell r="F43">
            <v>17.54</v>
          </cell>
          <cell r="G43">
            <v>37.850668968493736</v>
          </cell>
          <cell r="H43">
            <v>17.32</v>
          </cell>
          <cell r="I43">
            <v>34.412875024836083</v>
          </cell>
          <cell r="J43">
            <v>16.260000000000002</v>
          </cell>
          <cell r="K43">
            <v>34.684300341296932</v>
          </cell>
          <cell r="L43">
            <v>19.399999999999999</v>
          </cell>
          <cell r="M43">
            <v>36.945343744048756</v>
          </cell>
          <cell r="N43">
            <v>18.53</v>
          </cell>
          <cell r="O43">
            <v>36.419025157232703</v>
          </cell>
          <cell r="P43">
            <v>16.86</v>
          </cell>
          <cell r="Q43">
            <v>33.585657370517922</v>
          </cell>
          <cell r="R43">
            <v>17.440000000000001</v>
          </cell>
          <cell r="S43">
            <v>35.899547138740232</v>
          </cell>
          <cell r="T43"/>
          <cell r="U43" t="str">
            <v/>
          </cell>
          <cell r="V43"/>
          <cell r="W43" t="str">
            <v/>
          </cell>
          <cell r="X43"/>
          <cell r="Y43" t="str">
            <v/>
          </cell>
          <cell r="Z43"/>
          <cell r="AA43" t="str">
            <v/>
          </cell>
          <cell r="AB43"/>
          <cell r="AC43" t="str">
            <v/>
          </cell>
          <cell r="AD43"/>
          <cell r="AE43" t="str">
            <v/>
          </cell>
          <cell r="AF43"/>
          <cell r="AG43" t="str">
            <v/>
          </cell>
          <cell r="AH43"/>
          <cell r="AI43" t="str">
            <v/>
          </cell>
          <cell r="AJ43"/>
          <cell r="AK43" t="str">
            <v/>
          </cell>
          <cell r="AL43"/>
          <cell r="AM43" t="str">
            <v/>
          </cell>
          <cell r="AN43"/>
          <cell r="AO43" t="str">
            <v/>
          </cell>
          <cell r="AP43"/>
          <cell r="AQ43" t="str">
            <v/>
          </cell>
          <cell r="AR43"/>
          <cell r="AS43" t="str">
            <v/>
          </cell>
          <cell r="AT43"/>
          <cell r="AU43" t="str">
            <v/>
          </cell>
          <cell r="AV43"/>
          <cell r="AW43" t="str">
            <v/>
          </cell>
          <cell r="AX43"/>
          <cell r="AY43" t="str">
            <v/>
          </cell>
          <cell r="AZ43"/>
          <cell r="BA43" t="str">
            <v/>
          </cell>
          <cell r="BB43"/>
          <cell r="BC43" t="str">
            <v/>
          </cell>
          <cell r="BD43"/>
          <cell r="BE43" t="str">
            <v/>
          </cell>
          <cell r="BF43"/>
          <cell r="BG43" t="str">
            <v/>
          </cell>
          <cell r="BH43"/>
          <cell r="BI43" t="str">
            <v/>
          </cell>
        </row>
        <row r="44">
          <cell r="B44"/>
          <cell r="C44" t="str">
            <v/>
          </cell>
          <cell r="D44">
            <v>6.83</v>
          </cell>
          <cell r="E44">
            <v>13.319032761310451</v>
          </cell>
          <cell r="F44">
            <v>5.98</v>
          </cell>
          <cell r="G44">
            <v>12.904618040569702</v>
          </cell>
          <cell r="H44">
            <v>7.11</v>
          </cell>
          <cell r="I44">
            <v>14.126763361812042</v>
          </cell>
          <cell r="J44">
            <v>6.55</v>
          </cell>
          <cell r="K44">
            <v>13.971843003412967</v>
          </cell>
          <cell r="L44">
            <v>6.97</v>
          </cell>
          <cell r="M44">
            <v>13.27366215958865</v>
          </cell>
          <cell r="N44">
            <v>7.65</v>
          </cell>
          <cell r="O44">
            <v>15.035377358490564</v>
          </cell>
          <cell r="P44">
            <v>5.91</v>
          </cell>
          <cell r="Q44">
            <v>11.772908366533864</v>
          </cell>
          <cell r="R44">
            <v>5.59</v>
          </cell>
          <cell r="S44">
            <v>11.506792918896664</v>
          </cell>
          <cell r="T44"/>
          <cell r="U44" t="str">
            <v/>
          </cell>
          <cell r="V44"/>
          <cell r="W44" t="str">
            <v/>
          </cell>
          <cell r="X44"/>
          <cell r="Y44" t="str">
            <v/>
          </cell>
          <cell r="Z44"/>
          <cell r="AA44" t="str">
            <v/>
          </cell>
          <cell r="AB44"/>
          <cell r="AC44" t="str">
            <v/>
          </cell>
          <cell r="AD44"/>
          <cell r="AE44" t="str">
            <v/>
          </cell>
          <cell r="AF44"/>
          <cell r="AG44" t="str">
            <v/>
          </cell>
          <cell r="AH44"/>
          <cell r="AI44" t="str">
            <v/>
          </cell>
          <cell r="AJ44"/>
          <cell r="AK44" t="str">
            <v/>
          </cell>
          <cell r="AL44"/>
          <cell r="AM44" t="str">
            <v/>
          </cell>
          <cell r="AN44"/>
          <cell r="AO44" t="str">
            <v/>
          </cell>
          <cell r="AP44"/>
          <cell r="AQ44" t="str">
            <v/>
          </cell>
          <cell r="AR44"/>
          <cell r="AS44" t="str">
            <v/>
          </cell>
          <cell r="AT44"/>
          <cell r="AU44" t="str">
            <v/>
          </cell>
          <cell r="AV44"/>
          <cell r="AW44" t="str">
            <v/>
          </cell>
          <cell r="AX44"/>
          <cell r="AY44" t="str">
            <v/>
          </cell>
          <cell r="AZ44"/>
          <cell r="BA44" t="str">
            <v/>
          </cell>
          <cell r="BB44"/>
          <cell r="BC44" t="str">
            <v/>
          </cell>
          <cell r="BD44"/>
          <cell r="BE44" t="str">
            <v/>
          </cell>
          <cell r="BF44"/>
          <cell r="BG44" t="str">
            <v/>
          </cell>
          <cell r="BH44"/>
          <cell r="BI44" t="str">
            <v/>
          </cell>
        </row>
        <row r="45">
          <cell r="B45" t="str">
            <v/>
          </cell>
          <cell r="D45">
            <v>0.7463884430176565</v>
          </cell>
          <cell r="F45">
            <v>0.83127962085308049</v>
          </cell>
          <cell r="H45">
            <v>0.70235198702351986</v>
          </cell>
          <cell r="J45">
            <v>0.63441279750292634</v>
          </cell>
          <cell r="L45">
            <v>0.6687349189934505</v>
          </cell>
          <cell r="N45">
            <v>0.74298315958299921</v>
          </cell>
          <cell r="P45">
            <v>0.60386819484240684</v>
          </cell>
          <cell r="R45">
            <v>0.68688460023631359</v>
          </cell>
          <cell r="T45" t="str">
            <v/>
          </cell>
          <cell r="V45" t="str">
            <v/>
          </cell>
          <cell r="X45" t="str">
            <v/>
          </cell>
          <cell r="Z45" t="str">
            <v/>
          </cell>
          <cell r="AB45" t="str">
            <v/>
          </cell>
          <cell r="AD45" t="str">
            <v/>
          </cell>
          <cell r="AF45" t="str">
            <v/>
          </cell>
          <cell r="AH45" t="str">
            <v/>
          </cell>
          <cell r="AJ45" t="str">
            <v/>
          </cell>
          <cell r="AL45" t="str">
            <v/>
          </cell>
          <cell r="AN45" t="str">
            <v/>
          </cell>
          <cell r="AP45" t="str">
            <v/>
          </cell>
          <cell r="AR45" t="str">
            <v/>
          </cell>
          <cell r="AT45" t="str">
            <v/>
          </cell>
          <cell r="AV45" t="str">
            <v/>
          </cell>
          <cell r="AX45" t="str">
            <v/>
          </cell>
          <cell r="AZ45" t="str">
            <v/>
          </cell>
          <cell r="BB45" t="str">
            <v/>
          </cell>
          <cell r="BD45" t="str">
            <v/>
          </cell>
          <cell r="BF45" t="str">
            <v/>
          </cell>
          <cell r="BH45" t="str">
            <v/>
          </cell>
        </row>
        <row r="46">
          <cell r="B46"/>
          <cell r="C46" t="str">
            <v/>
          </cell>
          <cell r="D46">
            <v>27.13</v>
          </cell>
          <cell r="E46">
            <v>52.905616224648988</v>
          </cell>
          <cell r="F46">
            <v>22.7</v>
          </cell>
          <cell r="G46">
            <v>48.985757444971938</v>
          </cell>
          <cell r="H46">
            <v>25.48</v>
          </cell>
          <cell r="I46">
            <v>50.625869262865095</v>
          </cell>
          <cell r="J46">
            <v>26.11</v>
          </cell>
          <cell r="K46">
            <v>55.69539249146758</v>
          </cell>
          <cell r="L46">
            <v>30.37</v>
          </cell>
          <cell r="M46">
            <v>57.836602551894877</v>
          </cell>
          <cell r="N46">
            <v>25.93</v>
          </cell>
          <cell r="O46">
            <v>50.963050314465406</v>
          </cell>
          <cell r="P46">
            <v>27.69</v>
          </cell>
          <cell r="Q46">
            <v>55.159362549800797</v>
          </cell>
          <cell r="R46">
            <v>26.12</v>
          </cell>
          <cell r="S46">
            <v>53.766982297241675</v>
          </cell>
          <cell r="T46"/>
          <cell r="U46" t="str">
            <v/>
          </cell>
          <cell r="V46"/>
          <cell r="W46" t="str">
            <v/>
          </cell>
          <cell r="X46"/>
          <cell r="Y46" t="str">
            <v/>
          </cell>
          <cell r="Z46"/>
          <cell r="AA46" t="str">
            <v/>
          </cell>
          <cell r="AB46"/>
          <cell r="AC46" t="str">
            <v/>
          </cell>
          <cell r="AD46"/>
          <cell r="AE46" t="str">
            <v/>
          </cell>
          <cell r="AF46"/>
          <cell r="AG46" t="str">
            <v/>
          </cell>
          <cell r="AH46"/>
          <cell r="AI46" t="str">
            <v/>
          </cell>
          <cell r="AJ46"/>
          <cell r="AK46" t="str">
            <v/>
          </cell>
          <cell r="AL46"/>
          <cell r="AM46" t="str">
            <v/>
          </cell>
          <cell r="AN46"/>
          <cell r="AO46" t="str">
            <v/>
          </cell>
          <cell r="AP46"/>
          <cell r="AQ46" t="str">
            <v/>
          </cell>
          <cell r="AR46"/>
          <cell r="AS46" t="str">
            <v/>
          </cell>
          <cell r="AT46"/>
          <cell r="AU46" t="str">
            <v/>
          </cell>
          <cell r="AV46"/>
          <cell r="AW46" t="str">
            <v/>
          </cell>
          <cell r="AX46"/>
          <cell r="AY46" t="str">
            <v/>
          </cell>
          <cell r="AZ46"/>
          <cell r="BA46" t="str">
            <v/>
          </cell>
          <cell r="BB46"/>
          <cell r="BC46" t="str">
            <v/>
          </cell>
          <cell r="BD46"/>
          <cell r="BE46" t="str">
            <v/>
          </cell>
          <cell r="BF46"/>
          <cell r="BG46" t="str">
            <v/>
          </cell>
          <cell r="BH46"/>
          <cell r="BI46" t="str">
            <v/>
          </cell>
        </row>
        <row r="47">
          <cell r="B47"/>
          <cell r="C47" t="str">
            <v/>
          </cell>
          <cell r="D47">
            <v>20.99</v>
          </cell>
          <cell r="E47">
            <v>40.932137285491415</v>
          </cell>
          <cell r="F47">
            <v>17.940000000000001</v>
          </cell>
          <cell r="G47">
            <v>38.713854121709105</v>
          </cell>
          <cell r="H47">
            <v>17.940000000000001</v>
          </cell>
          <cell r="I47">
            <v>35.644744685078486</v>
          </cell>
          <cell r="J47">
            <v>18.03</v>
          </cell>
          <cell r="K47">
            <v>38.459897610921502</v>
          </cell>
          <cell r="L47">
            <v>21.64</v>
          </cell>
          <cell r="M47">
            <v>41.21119786707294</v>
          </cell>
          <cell r="N47">
            <v>21.98</v>
          </cell>
          <cell r="O47">
            <v>43.19968553459119</v>
          </cell>
          <cell r="P47">
            <v>19.46</v>
          </cell>
          <cell r="Q47">
            <v>38.764940239043824</v>
          </cell>
          <cell r="R47">
            <v>18.690000000000001</v>
          </cell>
          <cell r="S47">
            <v>38.472622478386171</v>
          </cell>
          <cell r="T47"/>
          <cell r="U47" t="str">
            <v/>
          </cell>
          <cell r="V47"/>
          <cell r="W47" t="str">
            <v/>
          </cell>
          <cell r="X47"/>
          <cell r="Y47" t="str">
            <v/>
          </cell>
          <cell r="Z47"/>
          <cell r="AA47" t="str">
            <v/>
          </cell>
          <cell r="AB47"/>
          <cell r="AC47" t="str">
            <v/>
          </cell>
          <cell r="AD47"/>
          <cell r="AE47" t="str">
            <v/>
          </cell>
          <cell r="AF47"/>
          <cell r="AG47" t="str">
            <v/>
          </cell>
          <cell r="AH47"/>
          <cell r="AI47" t="str">
            <v/>
          </cell>
          <cell r="AJ47"/>
          <cell r="AK47" t="str">
            <v/>
          </cell>
          <cell r="AL47"/>
          <cell r="AM47" t="str">
            <v/>
          </cell>
          <cell r="AN47"/>
          <cell r="AO47" t="str">
            <v/>
          </cell>
          <cell r="AP47"/>
          <cell r="AQ47" t="str">
            <v/>
          </cell>
          <cell r="AR47"/>
          <cell r="AS47" t="str">
            <v/>
          </cell>
          <cell r="AT47"/>
          <cell r="AU47" t="str">
            <v/>
          </cell>
          <cell r="AV47"/>
          <cell r="AW47" t="str">
            <v/>
          </cell>
          <cell r="AX47"/>
          <cell r="AY47" t="str">
            <v/>
          </cell>
          <cell r="AZ47"/>
          <cell r="BA47" t="str">
            <v/>
          </cell>
          <cell r="BB47"/>
          <cell r="BC47" t="str">
            <v/>
          </cell>
          <cell r="BD47"/>
          <cell r="BE47" t="str">
            <v/>
          </cell>
          <cell r="BF47"/>
          <cell r="BG47" t="str">
            <v/>
          </cell>
          <cell r="BH47"/>
          <cell r="BI47" t="str">
            <v/>
          </cell>
        </row>
        <row r="48">
          <cell r="B48"/>
          <cell r="C48" t="str">
            <v/>
          </cell>
          <cell r="D48">
            <v>6.39</v>
          </cell>
          <cell r="E48">
            <v>12.460998439937597</v>
          </cell>
          <cell r="F48">
            <v>6.07</v>
          </cell>
          <cell r="G48">
            <v>13.098834700043158</v>
          </cell>
          <cell r="H48">
            <v>6.83</v>
          </cell>
          <cell r="I48">
            <v>13.570435128154182</v>
          </cell>
          <cell r="J48">
            <v>5.9</v>
          </cell>
          <cell r="K48">
            <v>12.585324232081913</v>
          </cell>
          <cell r="L48">
            <v>6.43</v>
          </cell>
          <cell r="M48">
            <v>12.24528661207389</v>
          </cell>
          <cell r="N48">
            <v>8.43</v>
          </cell>
          <cell r="O48">
            <v>16.568396226415093</v>
          </cell>
          <cell r="P48">
            <v>6.41</v>
          </cell>
          <cell r="Q48">
            <v>12.768924302788845</v>
          </cell>
          <cell r="R48">
            <v>5.24</v>
          </cell>
          <cell r="S48">
            <v>10.786331823795802</v>
          </cell>
          <cell r="T48"/>
          <cell r="U48" t="str">
            <v/>
          </cell>
          <cell r="V48"/>
          <cell r="W48" t="str">
            <v/>
          </cell>
          <cell r="X48"/>
          <cell r="Y48" t="str">
            <v/>
          </cell>
          <cell r="Z48"/>
          <cell r="AA48" t="str">
            <v/>
          </cell>
          <cell r="AB48"/>
          <cell r="AC48" t="str">
            <v/>
          </cell>
          <cell r="AD48"/>
          <cell r="AE48" t="str">
            <v/>
          </cell>
          <cell r="AF48"/>
          <cell r="AG48" t="str">
            <v/>
          </cell>
          <cell r="AH48"/>
          <cell r="AI48" t="str">
            <v/>
          </cell>
          <cell r="AJ48"/>
          <cell r="AK48" t="str">
            <v/>
          </cell>
          <cell r="AL48"/>
          <cell r="AM48" t="str">
            <v/>
          </cell>
          <cell r="AN48"/>
          <cell r="AO48" t="str">
            <v/>
          </cell>
          <cell r="AP48"/>
          <cell r="AQ48" t="str">
            <v/>
          </cell>
          <cell r="AR48"/>
          <cell r="AS48" t="str">
            <v/>
          </cell>
          <cell r="AT48"/>
          <cell r="AU48" t="str">
            <v/>
          </cell>
          <cell r="AV48"/>
          <cell r="AW48" t="str">
            <v/>
          </cell>
          <cell r="AX48"/>
          <cell r="AY48" t="str">
            <v/>
          </cell>
          <cell r="AZ48"/>
          <cell r="BA48" t="str">
            <v/>
          </cell>
          <cell r="BB48"/>
          <cell r="BC48" t="str">
            <v/>
          </cell>
          <cell r="BD48"/>
          <cell r="BE48" t="str">
            <v/>
          </cell>
          <cell r="BF48"/>
          <cell r="BG48" t="str">
            <v/>
          </cell>
          <cell r="BH48"/>
          <cell r="BI48" t="str">
            <v/>
          </cell>
        </row>
        <row r="49">
          <cell r="B49" t="str">
            <v/>
          </cell>
          <cell r="D49">
            <v>0.77368227054920746</v>
          </cell>
          <cell r="F49">
            <v>0.79030837004405297</v>
          </cell>
          <cell r="H49">
            <v>0.70408163265306123</v>
          </cell>
          <cell r="J49">
            <v>0.6905400229797013</v>
          </cell>
          <cell r="L49">
            <v>0.71254527494237729</v>
          </cell>
          <cell r="N49">
            <v>0.84766679521789434</v>
          </cell>
          <cell r="P49">
            <v>0.70278078728782956</v>
          </cell>
          <cell r="R49">
            <v>0.71554364471669218</v>
          </cell>
          <cell r="T49" t="str">
            <v/>
          </cell>
          <cell r="V49" t="str">
            <v/>
          </cell>
          <cell r="X49" t="str">
            <v/>
          </cell>
          <cell r="Z49" t="str">
            <v/>
          </cell>
          <cell r="AB49" t="str">
            <v/>
          </cell>
          <cell r="AD49" t="str">
            <v/>
          </cell>
          <cell r="AF49" t="str">
            <v/>
          </cell>
          <cell r="AH49" t="str">
            <v/>
          </cell>
          <cell r="AJ49" t="str">
            <v/>
          </cell>
          <cell r="AL49" t="str">
            <v/>
          </cell>
          <cell r="AN49" t="str">
            <v/>
          </cell>
          <cell r="AP49" t="str">
            <v/>
          </cell>
          <cell r="AR49" t="str">
            <v/>
          </cell>
          <cell r="AT49" t="str">
            <v/>
          </cell>
          <cell r="AV49" t="str">
            <v/>
          </cell>
          <cell r="AX49" t="str">
            <v/>
          </cell>
          <cell r="AZ49" t="str">
            <v/>
          </cell>
          <cell r="BB49" t="str">
            <v/>
          </cell>
          <cell r="BD49" t="str">
            <v/>
          </cell>
          <cell r="BF49" t="str">
            <v/>
          </cell>
          <cell r="BH49" t="str">
            <v/>
          </cell>
        </row>
      </sheetData>
      <sheetData sheetId="4">
        <row r="2">
          <cell r="A2" t="str">
            <v>Genus species</v>
          </cell>
          <cell r="B2" t="str">
            <v>Country.sample</v>
          </cell>
        </row>
      </sheetData>
      <sheetData sheetId="5"/>
      <sheetData sheetId="6"/>
      <sheetData sheetId="7"/>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Apochela%20ver.%201.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C11"/>
  <sheetViews>
    <sheetView workbookViewId="0">
      <selection activeCell="B2" sqref="B2:C2"/>
    </sheetView>
  </sheetViews>
  <sheetFormatPr defaultRowHeight="12.75"/>
  <cols>
    <col min="1" max="1" width="3" customWidth="1"/>
    <col min="2" max="2" width="3.7109375" style="44" customWidth="1"/>
    <col min="3" max="3" width="115.7109375" customWidth="1"/>
  </cols>
  <sheetData>
    <row r="1" spans="2:3" ht="13.5" thickBot="1"/>
    <row r="2" spans="2:3" ht="21" thickBot="1">
      <c r="B2" s="123" t="s">
        <v>46</v>
      </c>
      <c r="C2" s="124"/>
    </row>
    <row r="3" spans="2:3" ht="17.25">
      <c r="B3" s="45">
        <v>1</v>
      </c>
      <c r="C3" s="60" t="s">
        <v>49</v>
      </c>
    </row>
    <row r="4" spans="2:3" ht="64.5">
      <c r="B4" s="46">
        <v>2</v>
      </c>
      <c r="C4" s="61" t="s">
        <v>51</v>
      </c>
    </row>
    <row r="5" spans="2:3" ht="51.75">
      <c r="B5" s="45">
        <v>3</v>
      </c>
      <c r="C5" s="61" t="s">
        <v>105</v>
      </c>
    </row>
    <row r="6" spans="2:3" ht="69">
      <c r="B6" s="46">
        <v>4</v>
      </c>
      <c r="C6" s="61" t="s">
        <v>53</v>
      </c>
    </row>
    <row r="7" spans="2:3" ht="33">
      <c r="B7" s="45">
        <v>5</v>
      </c>
      <c r="C7" s="61" t="s">
        <v>52</v>
      </c>
    </row>
    <row r="8" spans="2:3" ht="34.5">
      <c r="B8" s="46">
        <v>6</v>
      </c>
      <c r="C8" s="61" t="s">
        <v>47</v>
      </c>
    </row>
    <row r="9" spans="2:3" ht="33">
      <c r="B9" s="45">
        <v>7</v>
      </c>
      <c r="C9" s="62" t="s">
        <v>50</v>
      </c>
    </row>
    <row r="10" spans="2:3" ht="80.25">
      <c r="B10" s="48">
        <v>8</v>
      </c>
      <c r="C10" s="63" t="s">
        <v>85</v>
      </c>
    </row>
    <row r="11" spans="2:3" ht="18" thickBot="1">
      <c r="B11" s="47">
        <v>9</v>
      </c>
      <c r="C11" s="64" t="s">
        <v>48</v>
      </c>
    </row>
  </sheetData>
  <mergeCells count="1">
    <mergeCell ref="B2:C2"/>
  </mergeCells>
  <phoneticPr fontId="24" type="noConversion"/>
  <hyperlinks>
    <hyperlink ref="C11" r:id="rId1" xr:uid="{00000000-0004-0000-0000-000000000000}"/>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B2:D7"/>
  <sheetViews>
    <sheetView zoomScale="205" zoomScaleNormal="205" workbookViewId="0">
      <selection activeCell="D2" sqref="D2"/>
    </sheetView>
  </sheetViews>
  <sheetFormatPr defaultColWidth="8.85546875" defaultRowHeight="20.25"/>
  <cols>
    <col min="1" max="1" width="3.7109375" style="74" customWidth="1"/>
    <col min="2" max="2" width="20.42578125" style="74" bestFit="1" customWidth="1"/>
    <col min="3" max="3" width="3.7109375" style="74" customWidth="1"/>
    <col min="4" max="4" width="55.85546875" style="74" customWidth="1"/>
    <col min="5" max="16384" width="8.85546875" style="74"/>
  </cols>
  <sheetData>
    <row r="2" spans="2:4">
      <c r="B2" s="73" t="s">
        <v>54</v>
      </c>
      <c r="D2" s="75" t="s">
        <v>45</v>
      </c>
    </row>
    <row r="3" spans="2:4">
      <c r="B3" s="73" t="s">
        <v>55</v>
      </c>
      <c r="D3" s="76" t="s">
        <v>98</v>
      </c>
    </row>
    <row r="4" spans="2:4">
      <c r="B4" s="73" t="s">
        <v>99</v>
      </c>
      <c r="D4" s="76" t="s">
        <v>100</v>
      </c>
    </row>
    <row r="5" spans="2:4">
      <c r="B5" s="77"/>
      <c r="D5" s="78"/>
    </row>
    <row r="6" spans="2:4">
      <c r="B6" s="73" t="s">
        <v>101</v>
      </c>
      <c r="D6" s="76" t="s">
        <v>102</v>
      </c>
    </row>
    <row r="7" spans="2:4">
      <c r="B7" s="73" t="s">
        <v>103</v>
      </c>
      <c r="D7" s="76" t="s">
        <v>104</v>
      </c>
    </row>
  </sheetData>
  <phoneticPr fontId="24" type="noConversion"/>
  <pageMargins left="0.7" right="0.7" top="0.75" bottom="0.75" header="0.3" footer="0.3"/>
  <pageSetup paperSize="9"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Z67"/>
  <sheetViews>
    <sheetView tabSelected="1" zoomScaleNormal="100" workbookViewId="0">
      <pane xSplit="1" ySplit="2" topLeftCell="B3" activePane="bottomRight" state="frozen"/>
      <selection pane="topRight" activeCell="B1" sqref="B1"/>
      <selection pane="bottomLeft" activeCell="A3" sqref="A3"/>
      <selection pane="bottomRight" activeCell="R1" sqref="R1:S1"/>
    </sheetView>
  </sheetViews>
  <sheetFormatPr defaultColWidth="9.140625" defaultRowHeight="13.5"/>
  <cols>
    <col min="1" max="1" width="38.85546875" style="12" bestFit="1" customWidth="1"/>
    <col min="2" max="41" width="6.7109375" style="12" customWidth="1"/>
    <col min="42" max="43" width="6.7109375" style="86" customWidth="1"/>
    <col min="44" max="61" width="6.7109375" style="12" customWidth="1"/>
    <col min="62" max="62" width="2.85546875" style="12" customWidth="1"/>
    <col min="63" max="63" width="30.28515625" style="12" bestFit="1" customWidth="1"/>
    <col min="64" max="64" width="3.140625" style="12" bestFit="1" customWidth="1"/>
    <col min="65" max="65" width="7" style="12" bestFit="1" customWidth="1"/>
    <col min="66" max="66" width="2.42578125" style="12" customWidth="1"/>
    <col min="67" max="67" width="7" style="12" bestFit="1" customWidth="1"/>
    <col min="68" max="68" width="7.7109375" style="12" bestFit="1" customWidth="1"/>
    <col min="69" max="69" width="2.42578125" style="26" customWidth="1"/>
    <col min="70" max="71" width="7.7109375" style="12" bestFit="1" customWidth="1"/>
    <col min="72" max="72" width="7.7109375" style="26" bestFit="1" customWidth="1"/>
    <col min="73" max="73" width="7.7109375" style="12" bestFit="1" customWidth="1"/>
    <col min="74" max="74" width="7.42578125" style="26" bestFit="1" customWidth="1"/>
    <col min="75" max="75" width="5.7109375" style="12" bestFit="1" customWidth="1"/>
    <col min="76" max="76" width="7.42578125" style="12" bestFit="1" customWidth="1"/>
    <col min="77" max="16384" width="9.140625" style="12"/>
  </cols>
  <sheetData>
    <row r="1" spans="1:78">
      <c r="A1" s="13" t="s">
        <v>6</v>
      </c>
      <c r="B1" s="140" t="s">
        <v>106</v>
      </c>
      <c r="C1" s="141"/>
      <c r="D1" s="140">
        <v>2</v>
      </c>
      <c r="E1" s="141"/>
      <c r="F1" s="140">
        <v>3</v>
      </c>
      <c r="G1" s="141"/>
      <c r="H1" s="140">
        <v>4</v>
      </c>
      <c r="I1" s="141"/>
      <c r="J1" s="140">
        <v>5</v>
      </c>
      <c r="K1" s="141"/>
      <c r="L1" s="140">
        <v>6</v>
      </c>
      <c r="M1" s="141"/>
      <c r="N1" s="140">
        <v>7</v>
      </c>
      <c r="O1" s="141"/>
      <c r="P1" s="140">
        <v>8</v>
      </c>
      <c r="Q1" s="141"/>
      <c r="R1" s="140" t="s">
        <v>118</v>
      </c>
      <c r="S1" s="141"/>
      <c r="T1" s="140" t="s">
        <v>119</v>
      </c>
      <c r="U1" s="141"/>
      <c r="V1" s="140">
        <v>11</v>
      </c>
      <c r="W1" s="141"/>
      <c r="X1" s="140">
        <v>12</v>
      </c>
      <c r="Y1" s="141"/>
      <c r="Z1" s="140">
        <v>13</v>
      </c>
      <c r="AA1" s="141"/>
      <c r="AB1" s="140">
        <v>14</v>
      </c>
      <c r="AC1" s="141"/>
      <c r="AD1" s="140">
        <v>15</v>
      </c>
      <c r="AE1" s="141"/>
      <c r="AF1" s="140">
        <v>16</v>
      </c>
      <c r="AG1" s="141"/>
      <c r="AH1" s="140">
        <v>17</v>
      </c>
      <c r="AI1" s="141"/>
      <c r="AJ1" s="140">
        <v>18</v>
      </c>
      <c r="AK1" s="141"/>
      <c r="AL1" s="140">
        <v>19</v>
      </c>
      <c r="AM1" s="141"/>
      <c r="AN1" s="140">
        <v>20</v>
      </c>
      <c r="AO1" s="141"/>
      <c r="AP1" s="140">
        <v>21</v>
      </c>
      <c r="AQ1" s="141"/>
      <c r="AR1" s="140">
        <v>22</v>
      </c>
      <c r="AS1" s="141"/>
      <c r="AT1" s="142"/>
      <c r="AU1" s="142"/>
      <c r="AV1" s="142"/>
      <c r="AW1" s="142"/>
      <c r="AX1" s="142"/>
      <c r="AY1" s="142"/>
      <c r="AZ1" s="142"/>
      <c r="BA1" s="142"/>
      <c r="BB1" s="142"/>
      <c r="BC1" s="142"/>
      <c r="BD1" s="142"/>
      <c r="BE1" s="142"/>
      <c r="BF1" s="142"/>
      <c r="BG1" s="142"/>
      <c r="BH1" s="142"/>
      <c r="BI1" s="142"/>
      <c r="BK1" s="135" t="s">
        <v>7</v>
      </c>
      <c r="BL1" s="137" t="s">
        <v>2</v>
      </c>
      <c r="BM1" s="126" t="s">
        <v>8</v>
      </c>
      <c r="BN1" s="126"/>
      <c r="BO1" s="126"/>
      <c r="BP1" s="126"/>
      <c r="BQ1" s="126"/>
      <c r="BR1" s="131"/>
      <c r="BS1" s="132" t="s">
        <v>0</v>
      </c>
      <c r="BT1" s="133"/>
      <c r="BU1" s="126" t="s">
        <v>1</v>
      </c>
      <c r="BV1" s="127"/>
      <c r="BW1" s="126" t="s">
        <v>9</v>
      </c>
      <c r="BX1" s="126"/>
    </row>
    <row r="2" spans="1:78">
      <c r="A2" s="143" t="s">
        <v>7</v>
      </c>
      <c r="B2" s="144" t="s">
        <v>4</v>
      </c>
      <c r="C2" s="145" t="s">
        <v>3</v>
      </c>
      <c r="D2" s="144" t="s">
        <v>4</v>
      </c>
      <c r="E2" s="145" t="s">
        <v>3</v>
      </c>
      <c r="F2" s="144" t="s">
        <v>4</v>
      </c>
      <c r="G2" s="145" t="s">
        <v>3</v>
      </c>
      <c r="H2" s="144" t="s">
        <v>4</v>
      </c>
      <c r="I2" s="145" t="s">
        <v>3</v>
      </c>
      <c r="J2" s="144" t="s">
        <v>4</v>
      </c>
      <c r="K2" s="145" t="s">
        <v>3</v>
      </c>
      <c r="L2" s="144" t="s">
        <v>4</v>
      </c>
      <c r="M2" s="145" t="s">
        <v>3</v>
      </c>
      <c r="N2" s="144" t="s">
        <v>4</v>
      </c>
      <c r="O2" s="145" t="s">
        <v>3</v>
      </c>
      <c r="P2" s="144" t="s">
        <v>4</v>
      </c>
      <c r="Q2" s="145" t="s">
        <v>3</v>
      </c>
      <c r="R2" s="144" t="s">
        <v>4</v>
      </c>
      <c r="S2" s="145" t="s">
        <v>3</v>
      </c>
      <c r="T2" s="144" t="s">
        <v>4</v>
      </c>
      <c r="U2" s="145" t="s">
        <v>3</v>
      </c>
      <c r="V2" s="144" t="s">
        <v>4</v>
      </c>
      <c r="W2" s="145" t="s">
        <v>3</v>
      </c>
      <c r="X2" s="144" t="s">
        <v>4</v>
      </c>
      <c r="Y2" s="145" t="s">
        <v>3</v>
      </c>
      <c r="Z2" s="144" t="s">
        <v>4</v>
      </c>
      <c r="AA2" s="145" t="s">
        <v>3</v>
      </c>
      <c r="AB2" s="144" t="s">
        <v>4</v>
      </c>
      <c r="AC2" s="145" t="s">
        <v>3</v>
      </c>
      <c r="AD2" s="144" t="s">
        <v>4</v>
      </c>
      <c r="AE2" s="145" t="s">
        <v>3</v>
      </c>
      <c r="AF2" s="144" t="s">
        <v>4</v>
      </c>
      <c r="AG2" s="145" t="s">
        <v>3</v>
      </c>
      <c r="AH2" s="144" t="s">
        <v>4</v>
      </c>
      <c r="AI2" s="145" t="s">
        <v>3</v>
      </c>
      <c r="AJ2" s="144" t="s">
        <v>4</v>
      </c>
      <c r="AK2" s="145" t="s">
        <v>3</v>
      </c>
      <c r="AL2" s="144" t="s">
        <v>4</v>
      </c>
      <c r="AM2" s="145" t="s">
        <v>3</v>
      </c>
      <c r="AN2" s="144" t="s">
        <v>4</v>
      </c>
      <c r="AO2" s="145" t="s">
        <v>3</v>
      </c>
      <c r="AP2" s="144" t="s">
        <v>4</v>
      </c>
      <c r="AQ2" s="145" t="s">
        <v>3</v>
      </c>
      <c r="AR2" s="144" t="s">
        <v>4</v>
      </c>
      <c r="AS2" s="145" t="s">
        <v>3</v>
      </c>
      <c r="AT2" s="144" t="s">
        <v>4</v>
      </c>
      <c r="AU2" s="145" t="s">
        <v>3</v>
      </c>
      <c r="AV2" s="144" t="s">
        <v>4</v>
      </c>
      <c r="AW2" s="145" t="s">
        <v>3</v>
      </c>
      <c r="AX2" s="144" t="s">
        <v>4</v>
      </c>
      <c r="AY2" s="145" t="s">
        <v>3</v>
      </c>
      <c r="AZ2" s="144" t="s">
        <v>4</v>
      </c>
      <c r="BA2" s="145" t="s">
        <v>3</v>
      </c>
      <c r="BB2" s="144" t="s">
        <v>4</v>
      </c>
      <c r="BC2" s="145" t="s">
        <v>3</v>
      </c>
      <c r="BD2" s="144" t="s">
        <v>4</v>
      </c>
      <c r="BE2" s="145" t="s">
        <v>3</v>
      </c>
      <c r="BF2" s="144" t="s">
        <v>4</v>
      </c>
      <c r="BG2" s="145" t="s">
        <v>3</v>
      </c>
      <c r="BH2" s="144" t="s">
        <v>4</v>
      </c>
      <c r="BI2" s="145" t="s">
        <v>3</v>
      </c>
      <c r="BK2" s="136"/>
      <c r="BL2" s="138"/>
      <c r="BM2" s="128" t="s">
        <v>4</v>
      </c>
      <c r="BN2" s="128"/>
      <c r="BO2" s="128"/>
      <c r="BP2" s="129" t="s">
        <v>3</v>
      </c>
      <c r="BQ2" s="129"/>
      <c r="BR2" s="130"/>
      <c r="BS2" s="27" t="s">
        <v>4</v>
      </c>
      <c r="BT2" s="25" t="s">
        <v>3</v>
      </c>
      <c r="BU2" s="1" t="s">
        <v>4</v>
      </c>
      <c r="BV2" s="2" t="s">
        <v>3</v>
      </c>
      <c r="BW2" s="1" t="s">
        <v>4</v>
      </c>
      <c r="BX2" s="3" t="s">
        <v>3</v>
      </c>
    </row>
    <row r="3" spans="1:78">
      <c r="A3" s="146" t="s">
        <v>10</v>
      </c>
      <c r="B3" s="147">
        <v>858.94</v>
      </c>
      <c r="C3" s="148">
        <f>IF(AND((B3&gt;0),(B$7&gt;0)),(B3/B$7*100),"")</f>
        <v>1353.3007720182763</v>
      </c>
      <c r="D3" s="147">
        <v>809.68</v>
      </c>
      <c r="E3" s="148">
        <f>IF(AND((D3&gt;0),(D$7&gt;0)),(D3/D$7*100),"")</f>
        <v>1231.0779990877299</v>
      </c>
      <c r="F3" s="147">
        <v>875.43</v>
      </c>
      <c r="G3" s="148">
        <f>IF(AND((F3&gt;0),(F$7&gt;0)),(F3/F$7*100),"")</f>
        <v>1349.3064118372381</v>
      </c>
      <c r="H3" s="147">
        <v>787.37</v>
      </c>
      <c r="I3" s="148">
        <f>IF(AND((H3&gt;0),(H$7&gt;0)),(H3/H$7*100),"")</f>
        <v>1319.7619845792826</v>
      </c>
      <c r="J3" s="147">
        <v>752.92</v>
      </c>
      <c r="K3" s="148">
        <f>IF(AND((J3&gt;0),(J$7&gt;0)),(J3/J$7*100),"")</f>
        <v>1264.9865591397847</v>
      </c>
      <c r="L3" s="147">
        <v>762.87</v>
      </c>
      <c r="M3" s="148">
        <f>IF(AND((L3&gt;0),(L$7&gt;0)),(L3/L$7*100),"")</f>
        <v>1087.1740059854637</v>
      </c>
      <c r="N3" s="147">
        <v>717.23</v>
      </c>
      <c r="O3" s="148">
        <f>IF(AND((N3&gt;0),(N$7&gt;0)),(N3/N$7*100),"")</f>
        <v>1158.1301469400937</v>
      </c>
      <c r="P3" s="147">
        <v>755.97</v>
      </c>
      <c r="Q3" s="148">
        <f>IF(AND((P3&gt;0),(P$7&gt;0)),(P3/P$7*100),"")</f>
        <v>1239.0919521389937</v>
      </c>
      <c r="R3" s="147">
        <v>780.06</v>
      </c>
      <c r="S3" s="148">
        <f>IF(AND((R3&gt;0),(R$7&gt;0)),(R3/R$7*100),"")</f>
        <v>1284.0493827160494</v>
      </c>
      <c r="T3" s="147">
        <v>783.5</v>
      </c>
      <c r="U3" s="148">
        <f>IF(AND((T3&gt;0),(T$7&gt;0)),(T3/T$7*100),"")</f>
        <v>1266.3649587845484</v>
      </c>
      <c r="V3" s="147">
        <v>734.63</v>
      </c>
      <c r="W3" s="148">
        <f>IF(AND((V3&gt;0),(V$7&gt;0)),(V3/V$7*100),"")</f>
        <v>1095.1550387596899</v>
      </c>
      <c r="X3" s="147">
        <v>743.07</v>
      </c>
      <c r="Y3" s="148">
        <f>IF(AND((X3&gt;0),(X$7&gt;0)),(X3/X$7*100),"")</f>
        <v>1168.1653828014464</v>
      </c>
      <c r="Z3" s="147">
        <v>657.58</v>
      </c>
      <c r="AA3" s="148">
        <f>IF(AND((Z3&gt;0),(Z$7&gt;0)),(Z3/Z$7*100),"")</f>
        <v>1145.8093744554801</v>
      </c>
      <c r="AB3" s="147">
        <v>710.23</v>
      </c>
      <c r="AC3" s="148">
        <f>IF(AND((AB3&gt;0),(AB$7&gt;0)),(AB3/AB$7*100),"")</f>
        <v>1246.2361817862784</v>
      </c>
      <c r="AD3" s="147">
        <v>706.44</v>
      </c>
      <c r="AE3" s="148">
        <f>IF(AND((AD3&gt;0),(AD$7&gt;0)),(AD3/AD$7*100),"")</f>
        <v>1082.3349165006896</v>
      </c>
      <c r="AF3" s="147">
        <v>816.89</v>
      </c>
      <c r="AG3" s="148">
        <f>IF(AND((AF3&gt;0),(AF$7&gt;0)),(AF3/AF$7*100),"")</f>
        <v>1249.8317013463891</v>
      </c>
      <c r="AH3" s="147">
        <v>656.52</v>
      </c>
      <c r="AI3" s="148">
        <f>IF(AND((AH3&gt;0),(AH$7&gt;0)),(AH3/AH$7*100),"")</f>
        <v>1115.961244263131</v>
      </c>
      <c r="AJ3" s="147">
        <v>719.83</v>
      </c>
      <c r="AK3" s="148">
        <f>IF(AND((AJ3&gt;0),(AJ$7&gt;0)),(AJ3/AJ$7*100),"")</f>
        <v>1244.5193637621023</v>
      </c>
      <c r="AL3" s="147">
        <v>807.59</v>
      </c>
      <c r="AM3" s="148">
        <f>IF(AND((AL3&gt;0),(AL$7&gt;0)),(AL3/AL$7*100),"")</f>
        <v>1278.4391324996043</v>
      </c>
      <c r="AN3" s="147">
        <v>678.22</v>
      </c>
      <c r="AO3" s="148">
        <f>IF(AND((AN3&gt;0),(AN$7&gt;0)),(AN3/AN$7*100),"")</f>
        <v>1207.011923829863</v>
      </c>
      <c r="AP3" s="147">
        <v>741.79</v>
      </c>
      <c r="AQ3" s="148">
        <f>IF(AND((AP3&gt;0),(AP$7&gt;0)),(AP3/AP$7*100),"")</f>
        <v>1222.0593080724875</v>
      </c>
      <c r="AR3" s="147">
        <v>694.21</v>
      </c>
      <c r="AS3" s="148">
        <f>IF(AND((AR3&gt;0),(AR$7&gt;0)),(AR3/AR$7*100),"")</f>
        <v>1216.8448729184927</v>
      </c>
      <c r="AT3" s="147"/>
      <c r="AU3" s="148" t="str">
        <f>IF(AND((AT3&gt;0),(AT$7&gt;0)),(AT3/AT$7*100),"")</f>
        <v/>
      </c>
      <c r="AV3" s="147"/>
      <c r="AW3" s="148" t="str">
        <f>IF(AND((AV3&gt;0),(AV$7&gt;0)),(AV3/AV$7*100),"")</f>
        <v/>
      </c>
      <c r="AX3" s="147"/>
      <c r="AY3" s="148" t="str">
        <f>IF(AND((AX3&gt;0),(AX$7&gt;0)),(AX3/AX$7*100),"")</f>
        <v/>
      </c>
      <c r="AZ3" s="147"/>
      <c r="BA3" s="148" t="str">
        <f>IF(AND((AZ3&gt;0),(AZ$7&gt;0)),(AZ3/AZ$7*100),"")</f>
        <v/>
      </c>
      <c r="BB3" s="147"/>
      <c r="BC3" s="148" t="str">
        <f>IF(AND((BB3&gt;0),(BB$7&gt;0)),(BB3/BB$7*100),"")</f>
        <v/>
      </c>
      <c r="BD3" s="147"/>
      <c r="BE3" s="148" t="str">
        <f>IF(AND((BD3&gt;0),(BD$7&gt;0)),(BD3/BD$7*100),"")</f>
        <v/>
      </c>
      <c r="BF3" s="147"/>
      <c r="BG3" s="148" t="str">
        <f>IF(AND((BF3&gt;0),(BF$7&gt;0)),(BF3/BF$7*100),"")</f>
        <v/>
      </c>
      <c r="BH3" s="147"/>
      <c r="BI3" s="148" t="str">
        <f>IF(AND((BH3&gt;0),(BH$7&gt;0)),(BH3/BH$7*100),"")</f>
        <v/>
      </c>
      <c r="BJ3" s="21"/>
      <c r="BK3" s="22" t="str">
        <f>A3</f>
        <v>Body length</v>
      </c>
      <c r="BL3" s="23">
        <f>COUNT(B3,D3,F3,H3,J3,L3,N3,P3,R3,T3,V3,X3,Z3,AB3,AD3,AF3,AH3,AJ3,AL3,AN3,AP3,AR3,AT3,AV3,AX3,AZ3,BB3,BD3,BF3,BH3)</f>
        <v>22</v>
      </c>
      <c r="BM3" s="4">
        <f>IF(SUM(B3,D3,F3,H3,J3,L3,N3,P3,R3,T3,V3,X3,Z3,AB3,AD3,AF3,AH3,AJ3,AL3,AN3,AP3,AR3,AT3,AV3,AX3,AZ3,BB3,BD3,BF3,BH3)&gt;0,MIN(B3,D3,F3,H3,J3,L3,N3,P3,R3,T3,V3,X3,Z3,AB3,AD3,AF3,AH3,AJ3,AL3,AN3,AP3,AR3,AT3,AV3,AX3,AZ3,BB3,BD3,BF3,BH3),"")</f>
        <v>656.52</v>
      </c>
      <c r="BN3" s="5" t="str">
        <f>IF(COUNT(BM3)&gt;0,"–","?")</f>
        <v>–</v>
      </c>
      <c r="BO3" s="6">
        <f>IF(SUM(B3,D3,F3,H3,J3,L3,N3,P3,R3,T3,V3,X3,Z3,AB3,AD3,AF3,AH3,AJ3,AL3,AN3,AP3,AR3,AT3,AV3,AX3,AZ3,BB3,BD3,BF3,BH3)&gt;0,MAX(B3,D3,F3,H3,J3,L3,N3,P3,R3,T3,V3,X3,Z3,AB3,AD3,AF3,AH3,AJ3,AL3,AN3,AP3,AR3,AT3,AV3,AX3,AZ3,BB3,BD3,BF3,BH3),"")</f>
        <v>875.43</v>
      </c>
      <c r="BP3" s="32">
        <f>IF(SUM(C3,E3,G3,I3,K3,M3,O3,Q3,S3,U3,W3,Y3,AA3,AC3,AE3,AG3,AI3,AK3,AM3,AO3,AQ3,AS3,AU3,AW3,AY3,BA3,BC3,BE3,BG3,BI3)&gt;0,MIN(C3,E3,G3,I3,K3,M3,O3,Q3,S3,U3,W3,Y3,AA3,AC3,AE3,AG3,AI3,AK3,AM3,AO3,AQ3,AS3,AU3,AW3,AY3,BA3,BC3,BE3,BG3,BI3),"")</f>
        <v>1082.3349165006896</v>
      </c>
      <c r="BQ3" s="7" t="str">
        <f>IF(COUNT(BP3)&gt;0,"–","?")</f>
        <v>–</v>
      </c>
      <c r="BR3" s="33">
        <f>IF(SUM(C3,E3,G3,I3,K3,M3,O3,Q3,S3,U3,W3,Y3,AA3,AC3,AE3,AG3,AI3,AK3,AM3,AO3,AQ3,AS3,AU3,AW3,AY3,BA3,BC3,BE3,BG3,BI3)&gt;0,MAX(C3,E3,G3,I3,K3,M3,O3,Q3,S3,U3,W3,Y3,AA3,AC3,AE3,AG3,AI3,AK3,AM3,AO3,AQ3,AS3,AU3,AW3,AY3,BA3,BC3,BE3,BG3,BI3),"")</f>
        <v>1353.3007720182763</v>
      </c>
      <c r="BS3" s="28">
        <f>IF(SUM(B3,D3,F3,H3,J3,L3,N3,P3,R3,T3,V3,X3,Z3,AB3,AD3,AF3,AH3,AJ3,AL3,AN3,AP3,AR3,AT3,AV3,AX3,AZ3,BB3,BD3,BF3,BH3)&gt;0,AVERAGE(B3,D3,F3,H3,J3,L3,N3,P3,R3,T3,V3,X3,Z3,AB3,AD3,AF3,AH3,AJ3,AL3,AN3,AP3,AR3,AT3,AV3,AX3,AZ3,BB3,BD3,BF3,BH3),"?")</f>
        <v>752.31681818181812</v>
      </c>
      <c r="BT3" s="8">
        <f>IF(SUM(C3,E3,G3,I3,K3,M3,O3,Q3,S3,U3,W3,Y3,AA3,AC3,AE3,AG3,AI3,AK3,AM3,AO3,AQ3,AS3,AU3,AW3,AY3,BA3,BC3,BE3,BG3,BI3)&gt;0,AVERAGE(C3,E3,G3,I3,K3,M3,O3,Q3,S3,U3,W3,Y3,AA3,AC3,AE3,AG3,AI3,AK3,AM3,AO3,AQ3,AS3,AU3,AW3,AY3,BA3,BC3,BE3,BG3,BI3),"?")</f>
        <v>1219.3460279192323</v>
      </c>
      <c r="BU3" s="5">
        <f>IF(COUNT(B3,D3,F3,H3,J3,L3,N3,P3,R3,T3,V3,X3,Z3,AB3,AD3,AF3,AH3,AJ3,AL3,AN3,AP3,AR3,AT3,AV3,AX3,AZ3,BB3,BD3,BF3,BH3)&gt;1,STDEV(B3,D3,F3,H3,J3,L3,N3,P3,R3,T3,V3,X3,Z3,AB3,AD3,AF3,AH3,AJ3,AL3,AN3,AP3,AR3,AT3,AV3,AX3,AZ3,BB3,BD3,BF3,BH3),"?")</f>
        <v>59.292266851939104</v>
      </c>
      <c r="BV3" s="9">
        <f>IF(COUNT(C3,E3,G3,I3,K3,M3,O3,Q3,S3,U3,W3,Y3,AA3,AC3,AE3,AG3,AI3,AK3,AM3,AO3,AQ3,AS3,AU3,AW3,AY3,BA3,BC3,BE3,BG3,BI3)&gt;1,STDEV(C3,E3,G3,I3,K3,M3,O3,Q3,S3,U3,W3,Y3,AA3,AC3,AE3,AG3,AI3,AK3,AM3,AO3,AQ3,AS3,AU3,AW3,AY3,BA3,BC3,BE3,BG3,BI3),"?")</f>
        <v>79.879827443305359</v>
      </c>
      <c r="BW3" s="24">
        <f>IF(COUNT(B3)&gt;0,B3,"?")</f>
        <v>858.94</v>
      </c>
      <c r="BX3" s="20">
        <f>IF(COUNT(C3)&gt;0,C3,"?")</f>
        <v>1353.3007720182763</v>
      </c>
      <c r="BZ3" s="15"/>
    </row>
    <row r="4" spans="1:78">
      <c r="A4" s="146" t="s">
        <v>11</v>
      </c>
      <c r="B4" s="149">
        <v>15.97</v>
      </c>
      <c r="C4" s="150">
        <f>IF(AND((B4&gt;0),(B$7&gt;0)),(B4/B$7*100),"")</f>
        <v>25.161493619032615</v>
      </c>
      <c r="D4" s="149">
        <v>15.9</v>
      </c>
      <c r="E4" s="150">
        <f>IF(AND((D4&gt;0),(D$7&gt;0)),(D4/D$7*100),"")</f>
        <v>24.175155846130455</v>
      </c>
      <c r="F4" s="149">
        <v>14.61</v>
      </c>
      <c r="G4" s="150">
        <f>IF(AND((F4&gt;0),(F$7&gt;0)),(F4/F$7*100),"")</f>
        <v>22.518495684340319</v>
      </c>
      <c r="H4" s="149">
        <v>14.08</v>
      </c>
      <c r="I4" s="150">
        <f>IF(AND((H4&gt;0),(H$7&gt;0)),(H4/H$7*100),"")</f>
        <v>23.600402279584312</v>
      </c>
      <c r="J4" s="149">
        <v>15.08</v>
      </c>
      <c r="K4" s="150">
        <f>IF(AND((J4&gt;0),(J$7&gt;0)),(J4/J$7*100),"")</f>
        <v>25.336021505376344</v>
      </c>
      <c r="L4" s="149">
        <v>14.32</v>
      </c>
      <c r="M4" s="150">
        <f>IF(AND((L4&gt;0),(L$7&gt;0)),(L4/L$7*100),"")</f>
        <v>20.407581587573038</v>
      </c>
      <c r="N4" s="149">
        <v>15.41</v>
      </c>
      <c r="O4" s="150">
        <f>IF(AND((N4&gt;0),(N$7&gt;0)),(N4/N$7*100),"")</f>
        <v>24.882932342967866</v>
      </c>
      <c r="P4" s="149">
        <v>17.89</v>
      </c>
      <c r="Q4" s="150">
        <f>IF(AND((P4&gt;0),(P$7&gt;0)),(P4/P$7*100),"")</f>
        <v>29.323061793148664</v>
      </c>
      <c r="R4" s="149">
        <v>14.77</v>
      </c>
      <c r="S4" s="150">
        <f>IF(AND((R4&gt;0),(R$7&gt;0)),(R4/R$7*100),"")</f>
        <v>24.31275720164609</v>
      </c>
      <c r="T4" s="149">
        <v>16.7</v>
      </c>
      <c r="U4" s="150">
        <f>IF(AND((T4&gt;0),(T$7&gt;0)),(T4/T$7*100),"")</f>
        <v>26.99208016809439</v>
      </c>
      <c r="V4" s="149">
        <v>12.13</v>
      </c>
      <c r="W4" s="150">
        <f>IF(AND((V4&gt;0),(V$7&gt;0)),(V4/V$7*100),"")</f>
        <v>18.08288610614192</v>
      </c>
      <c r="X4" s="149">
        <v>14.52</v>
      </c>
      <c r="Y4" s="150">
        <f>IF(AND((X4&gt;0),(X$7&gt;0)),(X4/X$7*100),"")</f>
        <v>22.826599591259235</v>
      </c>
      <c r="Z4" s="149">
        <v>11.53</v>
      </c>
      <c r="AA4" s="150">
        <f>IF(AND((Z4&gt;0),(Z$7&gt;0)),(Z4/Z$7*100),"")</f>
        <v>20.090608119881512</v>
      </c>
      <c r="AB4" s="149">
        <v>13.88</v>
      </c>
      <c r="AC4" s="150">
        <f>IF(AND((AB4&gt;0),(AB$7&gt;0)),(AB4/AB$7*100),"")</f>
        <v>24.355150026320409</v>
      </c>
      <c r="AD4" s="149">
        <v>17.32</v>
      </c>
      <c r="AE4" s="150">
        <f>IF(AND((AD4&gt;0),(AD$7&gt;0)),(AD4/AD$7*100),"")</f>
        <v>26.535927685000772</v>
      </c>
      <c r="AF4" s="149">
        <v>14.52</v>
      </c>
      <c r="AG4" s="150">
        <f>IF(AND((AF4&gt;0),(AF$7&gt;0)),(AF4/AF$7*100),"")</f>
        <v>22.215422276621787</v>
      </c>
      <c r="AH4" s="149">
        <v>13.84</v>
      </c>
      <c r="AI4" s="150">
        <f>IF(AND((AH4&gt;0),(AH$7&gt;0)),(AH4/AH$7*100),"")</f>
        <v>23.525412204657489</v>
      </c>
      <c r="AJ4" s="149">
        <v>12.58</v>
      </c>
      <c r="AK4" s="150">
        <f>IF(AND((AJ4&gt;0),(AJ$7&gt;0)),(AJ4/AJ$7*100),"")</f>
        <v>21.749654218533884</v>
      </c>
      <c r="AL4" s="149">
        <v>14.53</v>
      </c>
      <c r="AM4" s="150">
        <f>IF(AND((AL4&gt;0),(AL$7&gt;0)),(AL4/AL$7*100),"")</f>
        <v>23.00142472692734</v>
      </c>
      <c r="AN4" s="149">
        <v>11.21</v>
      </c>
      <c r="AO4" s="150">
        <f>IF(AND((AN4&gt;0),(AN$7&gt;0)),(AN4/AN$7*100),"")</f>
        <v>19.950169069229403</v>
      </c>
      <c r="AP4" s="149">
        <v>14.44</v>
      </c>
      <c r="AQ4" s="150">
        <f>IF(AND((AP4&gt;0),(AP$7&gt;0)),(AP4/AP$7*100),"")</f>
        <v>23.789126853377262</v>
      </c>
      <c r="AR4" s="149">
        <v>10.210000000000001</v>
      </c>
      <c r="AS4" s="150">
        <f>IF(AND((AR4&gt;0),(AR$7&gt;0)),(AR4/AR$7*100),"")</f>
        <v>17.896581945661701</v>
      </c>
      <c r="AT4" s="149"/>
      <c r="AU4" s="150" t="str">
        <f>IF(AND((AT4&gt;0),(AT$7&gt;0)),(AT4/AT$7*100),"")</f>
        <v/>
      </c>
      <c r="AV4" s="149"/>
      <c r="AW4" s="150" t="str">
        <f>IF(AND((AV4&gt;0),(AV$7&gt;0)),(AV4/AV$7*100),"")</f>
        <v/>
      </c>
      <c r="AX4" s="149"/>
      <c r="AY4" s="150" t="str">
        <f>IF(AND((AX4&gt;0),(AX$7&gt;0)),(AX4/AX$7*100),"")</f>
        <v/>
      </c>
      <c r="AZ4" s="149"/>
      <c r="BA4" s="150" t="str">
        <f>IF(AND((AZ4&gt;0),(AZ$7&gt;0)),(AZ4/AZ$7*100),"")</f>
        <v/>
      </c>
      <c r="BB4" s="149"/>
      <c r="BC4" s="150" t="str">
        <f>IF(AND((BB4&gt;0),(BB$7&gt;0)),(BB4/BB$7*100),"")</f>
        <v/>
      </c>
      <c r="BD4" s="149"/>
      <c r="BE4" s="150" t="str">
        <f>IF(AND((BD4&gt;0),(BD$7&gt;0)),(BD4/BD$7*100),"")</f>
        <v/>
      </c>
      <c r="BF4" s="149"/>
      <c r="BG4" s="150" t="str">
        <f>IF(AND((BF4&gt;0),(BF$7&gt;0)),(BF4/BF$7*100),"")</f>
        <v/>
      </c>
      <c r="BH4" s="149"/>
      <c r="BI4" s="150" t="str">
        <f>IF(AND((BH4&gt;0),(BH$7&gt;0)),(BH4/BH$7*100),"")</f>
        <v/>
      </c>
      <c r="BK4" s="14" t="str">
        <f t="shared" ref="BK4:BK46" si="0">A4</f>
        <v>Peribuccal papillae length</v>
      </c>
      <c r="BL4" s="11">
        <f t="shared" ref="BL4:BL49" si="1">COUNT(B4,D4,F4,H4,J4,L4,N4,P4,R4,T4,V4,X4,Z4,AB4,AD4,AF4,AH4,AJ4,AL4,AN4,AP4,AR4,AT4,AV4,AX4,AZ4,BB4,BD4,BF4,BH4)</f>
        <v>22</v>
      </c>
      <c r="BM4" s="4">
        <f t="shared" ref="BM4:BM49" si="2">IF(SUM(B4,D4,F4,H4,J4,L4,N4,P4,R4,T4,V4,X4,Z4,AB4,AD4,AF4,AH4,AJ4,AL4,AN4,AP4,AR4,AT4,AV4,AX4,AZ4,BB4,BD4,BF4,BH4)&gt;0,MIN(B4,D4,F4,H4,J4,L4,N4,P4,R4,T4,V4,X4,Z4,AB4,AD4,AF4,AH4,AJ4,AL4,AN4,AP4,AR4,AT4,AV4,AX4,AZ4,BB4,BD4,BF4,BH4),"")</f>
        <v>10.210000000000001</v>
      </c>
      <c r="BN4" s="24" t="str">
        <f t="shared" ref="BN4:BN49" si="3">IF(COUNT(BM4)&gt;0,"–","?")</f>
        <v>–</v>
      </c>
      <c r="BO4" s="6">
        <f t="shared" ref="BO4:BO49" si="4">IF(SUM(B4,D4,F4,H4,J4,L4,N4,P4,R4,T4,V4,X4,Z4,AB4,AD4,AF4,AH4,AJ4,AL4,AN4,AP4,AR4,AT4,AV4,AX4,AZ4,BB4,BD4,BF4,BH4)&gt;0,MAX(B4,D4,F4,H4,J4,L4,N4,P4,R4,T4,V4,X4,Z4,AB4,AD4,AF4,AH4,AJ4,AL4,AN4,AP4,AR4,AT4,AV4,AX4,AZ4,BB4,BD4,BF4,BH4),"")</f>
        <v>17.89</v>
      </c>
      <c r="BP4" s="32">
        <f t="shared" ref="BP4:BP49" si="5">IF(SUM(C4,E4,G4,I4,K4,M4,O4,Q4,S4,U4,W4,Y4,AA4,AC4,AE4,AG4,AI4,AK4,AM4,AO4,AQ4,AS4,AU4,AW4,AY4,BA4,BC4,BE4,BG4,BI4)&gt;0,MIN(C4,E4,G4,I4,K4,M4,O4,Q4,S4,U4,W4,Y4,AA4,AC4,AE4,AG4,AI4,AK4,AM4,AO4,AQ4,AS4,AU4,AW4,AY4,BA4,BC4,BE4,BG4,BI4),"")</f>
        <v>17.896581945661701</v>
      </c>
      <c r="BQ4" s="7" t="str">
        <f t="shared" ref="BQ4:BQ48" si="6">IF(COUNT(BP4)&gt;0,"–","?")</f>
        <v>–</v>
      </c>
      <c r="BR4" s="33">
        <f t="shared" ref="BR4:BR49" si="7">IF(SUM(C4,E4,G4,I4,K4,M4,O4,Q4,S4,U4,W4,Y4,AA4,AC4,AE4,AG4,AI4,AK4,AM4,AO4,AQ4,AS4,AU4,AW4,AY4,BA4,BC4,BE4,BG4,BI4)&gt;0,MAX(C4,E4,G4,I4,K4,M4,O4,Q4,S4,U4,W4,Y4,AA4,AC4,AE4,AG4,AI4,AK4,AM4,AO4,AQ4,AS4,AU4,AW4,AY4,BA4,BC4,BE4,BG4,BI4),"")</f>
        <v>29.323061793148664</v>
      </c>
      <c r="BS4" s="28">
        <f t="shared" ref="BS4:BS49" si="8">IF(SUM(B4,D4,F4,H4,J4,L4,N4,P4,R4,T4,V4,X4,Z4,AB4,AD4,AF4,AH4,AJ4,AL4,AN4,AP4,AR4,AT4,AV4,AX4,AZ4,BB4,BD4,BF4,BH4)&gt;0,AVERAGE(B4,D4,F4,H4,J4,L4,N4,P4,R4,T4,V4,X4,Z4,AB4,AD4,AF4,AH4,AJ4,AL4,AN4,AP4,AR4,AT4,AV4,AX4,AZ4,BB4,BD4,BF4,BH4),"?")</f>
        <v>14.338181818181816</v>
      </c>
      <c r="BT4" s="8">
        <f t="shared" ref="BT4:BT48" si="9">IF(SUM(C4,E4,G4,I4,K4,M4,O4,Q4,S4,U4,W4,Y4,AA4,AC4,AE4,AG4,AI4,AK4,AM4,AO4,AQ4,AS4,AU4,AW4,AY4,BA4,BC4,BE4,BG4,BI4)&gt;0,AVERAGE(C4,E4,G4,I4,K4,M4,O4,Q4,S4,U4,W4,Y4,AA4,AC4,AE4,AG4,AI4,AK4,AM4,AO4,AQ4,AS4,AU4,AW4,AY4,BA4,BC4,BE4,BG4,BI4),"?")</f>
        <v>23.214952038704851</v>
      </c>
      <c r="BU4" s="5">
        <f t="shared" ref="BU4:BU49" si="10">IF(COUNT(B4,D4,F4,H4,J4,L4,N4,P4,R4,T4,V4,X4,Z4,AB4,AD4,AF4,AH4,AJ4,AL4,AN4,AP4,AR4,AT4,AV4,AX4,AZ4,BB4,BD4,BF4,BH4)&gt;1,STDEV(B4,D4,F4,H4,J4,L4,N4,P4,R4,T4,V4,X4,Z4,AB4,AD4,AF4,AH4,AJ4,AL4,AN4,AP4,AR4,AT4,AV4,AX4,AZ4,BB4,BD4,BF4,BH4),"?")</f>
        <v>1.9206314347696058</v>
      </c>
      <c r="BV4" s="9">
        <f t="shared" ref="BV4:BV48" si="11">IF(COUNT(C4,E4,G4,I4,K4,M4,O4,Q4,S4,U4,W4,Y4,AA4,AC4,AE4,AG4,AI4,AK4,AM4,AO4,AQ4,AS4,AU4,AW4,AY4,BA4,BC4,BE4,BG4,BI4)&gt;1,STDEV(C4,E4,G4,I4,K4,M4,O4,Q4,S4,U4,W4,Y4,AA4,AC4,AE4,AG4,AI4,AK4,AM4,AO4,AQ4,AS4,AU4,AW4,AY4,BA4,BC4,BE4,BG4,BI4),"?")</f>
        <v>2.7982051675422737</v>
      </c>
      <c r="BW4" s="5">
        <f t="shared" ref="BW4:BW49" si="12">IF(COUNT(B4)&gt;0,B4,"?")</f>
        <v>15.97</v>
      </c>
      <c r="BX4" s="7">
        <f t="shared" ref="BX4:BX48" si="13">IF(COUNT(C4)&gt;0,C4,"?")</f>
        <v>25.161493619032615</v>
      </c>
    </row>
    <row r="5" spans="1:78">
      <c r="A5" s="146" t="s">
        <v>12</v>
      </c>
      <c r="B5" s="149">
        <v>12.52</v>
      </c>
      <c r="C5" s="150">
        <f>IF(AND((B5&gt;0),(B$7&gt;0)),(B5/B$7*100),"")</f>
        <v>19.725854734520247</v>
      </c>
      <c r="D5" s="149">
        <v>14.47</v>
      </c>
      <c r="E5" s="150">
        <f>IF(AND((D5&gt;0),(D$7&gt;0)),(D5/D$7*100),"")</f>
        <v>22.000912270031929</v>
      </c>
      <c r="F5" s="149">
        <v>12.28</v>
      </c>
      <c r="G5" s="150">
        <f>IF(AND((F5&gt;0),(F$7&gt;0)),(F5/F$7*100),"")</f>
        <v>18.927250308261407</v>
      </c>
      <c r="H5" s="149">
        <v>12.7</v>
      </c>
      <c r="I5" s="150">
        <f>IF(AND((H5&gt;0),(H$7&gt;0)),(H5/H$7*100),"")</f>
        <v>21.287294669795507</v>
      </c>
      <c r="J5" s="149">
        <v>11.31</v>
      </c>
      <c r="K5" s="150">
        <f>IF(AND((J5&gt;0),(J$7&gt;0)),(J5/J$7*100),"")</f>
        <v>19.00201612903226</v>
      </c>
      <c r="L5" s="149">
        <v>14.88</v>
      </c>
      <c r="M5" s="150">
        <f>IF(AND((L5&gt;0),(L$7&gt;0)),(L5/L$7*100),"")</f>
        <v>21.205643437366398</v>
      </c>
      <c r="N5" s="149">
        <v>11.59</v>
      </c>
      <c r="O5" s="150">
        <f>IF(AND((N5&gt;0),(N$7&gt;0)),(N5/N$7*100),"")</f>
        <v>18.714677862102373</v>
      </c>
      <c r="P5" s="149">
        <v>13.39</v>
      </c>
      <c r="Q5" s="150">
        <f>IF(AND((P5&gt;0),(P$7&gt;0)),(P5/P$7*100),"")</f>
        <v>21.947221766923459</v>
      </c>
      <c r="R5" s="149">
        <v>13.23</v>
      </c>
      <c r="S5" s="150">
        <f>IF(AND((R5&gt;0),(R$7&gt;0)),(R5/R$7*100),"")</f>
        <v>21.777777777777779</v>
      </c>
      <c r="T5" s="149">
        <v>15.09</v>
      </c>
      <c r="U5" s="150">
        <f>IF(AND((T5&gt;0),(T$7&gt;0)),(T5/T$7*100),"")</f>
        <v>24.389849684823016</v>
      </c>
      <c r="V5" s="149">
        <v>10.48</v>
      </c>
      <c r="W5" s="150">
        <f>IF(AND((V5&gt;0),(V$7&gt;0)),(V5/V$7*100),"")</f>
        <v>15.623136553369113</v>
      </c>
      <c r="X5" s="149">
        <v>12.21</v>
      </c>
      <c r="Y5" s="150">
        <f>IF(AND((X5&gt;0),(X$7&gt;0)),(X5/X$7*100),"")</f>
        <v>19.19509511083163</v>
      </c>
      <c r="Z5" s="149">
        <v>9.35</v>
      </c>
      <c r="AA5" s="150">
        <f>IF(AND((Z5&gt;0),(Z$7&gt;0)),(Z5/Z$7*100),"")</f>
        <v>16.292036940233491</v>
      </c>
      <c r="AB5" s="149">
        <v>11.36</v>
      </c>
      <c r="AC5" s="150">
        <f>IF(AND((AB5&gt;0),(AB$7&gt;0)),(AB5/AB$7*100),"")</f>
        <v>19.933321635374625</v>
      </c>
      <c r="AD5" s="149">
        <v>13.59</v>
      </c>
      <c r="AE5" s="150">
        <f>IF(AND((AD5&gt;0),(AD$7&gt;0)),(AD5/AD$7*100),"")</f>
        <v>20.82120422858894</v>
      </c>
      <c r="AF5" s="149">
        <v>14.33</v>
      </c>
      <c r="AG5" s="150">
        <f>IF(AND((AF5&gt;0),(AF$7&gt;0)),(AF5/AF$7*100),"")</f>
        <v>21.924724602203185</v>
      </c>
      <c r="AH5" s="149">
        <v>10.87</v>
      </c>
      <c r="AI5" s="150">
        <f>IF(AND((AH5&gt;0),(AH$7&gt;0)),(AH5/AH$7*100),"")</f>
        <v>18.476967533571305</v>
      </c>
      <c r="AJ5" s="149">
        <v>10.27</v>
      </c>
      <c r="AK5" s="150">
        <f>IF(AND((AJ5&gt;0),(AJ$7&gt;0)),(AJ5/AJ$7*100),"")</f>
        <v>17.755878284923927</v>
      </c>
      <c r="AL5" s="149">
        <v>15.06</v>
      </c>
      <c r="AM5" s="150">
        <f>IF(AND((AL5&gt;0),(AL$7&gt;0)),(AL5/AL$7*100),"")</f>
        <v>23.840430584138041</v>
      </c>
      <c r="AN5" s="149">
        <v>11.02</v>
      </c>
      <c r="AO5" s="150">
        <f>IF(AND((AN5&gt;0),(AN$7&gt;0)),(AN5/AN$7*100),"")</f>
        <v>19.612030610428903</v>
      </c>
      <c r="AP5" s="149">
        <v>11.04</v>
      </c>
      <c r="AQ5" s="150">
        <f>IF(AND((AP5&gt;0),(AP$7&gt;0)),(AP5/AP$7*100),"")</f>
        <v>18.187808896210871</v>
      </c>
      <c r="AR5" s="149">
        <v>10.64</v>
      </c>
      <c r="AS5" s="150">
        <f>IF(AND((AR5&gt;0),(AR$7&gt;0)),(AR5/AR$7*100),"")</f>
        <v>18.650306748466257</v>
      </c>
      <c r="AT5" s="149"/>
      <c r="AU5" s="150" t="str">
        <f>IF(AND((AT5&gt;0),(AT$7&gt;0)),(AT5/AT$7*100),"")</f>
        <v/>
      </c>
      <c r="AV5" s="149"/>
      <c r="AW5" s="150" t="str">
        <f>IF(AND((AV5&gt;0),(AV$7&gt;0)),(AV5/AV$7*100),"")</f>
        <v/>
      </c>
      <c r="AX5" s="149"/>
      <c r="AY5" s="150" t="str">
        <f>IF(AND((AX5&gt;0),(AX$7&gt;0)),(AX5/AX$7*100),"")</f>
        <v/>
      </c>
      <c r="AZ5" s="149"/>
      <c r="BA5" s="150" t="str">
        <f>IF(AND((AZ5&gt;0),(AZ$7&gt;0)),(AZ5/AZ$7*100),"")</f>
        <v/>
      </c>
      <c r="BB5" s="149"/>
      <c r="BC5" s="150" t="str">
        <f>IF(AND((BB5&gt;0),(BB$7&gt;0)),(BB5/BB$7*100),"")</f>
        <v/>
      </c>
      <c r="BD5" s="149"/>
      <c r="BE5" s="150" t="str">
        <f>IF(AND((BD5&gt;0),(BD$7&gt;0)),(BD5/BD$7*100),"")</f>
        <v/>
      </c>
      <c r="BF5" s="149"/>
      <c r="BG5" s="150" t="str">
        <f>IF(AND((BF5&gt;0),(BF$7&gt;0)),(BF5/BF$7*100),"")</f>
        <v/>
      </c>
      <c r="BH5" s="149"/>
      <c r="BI5" s="150" t="str">
        <f>IF(AND((BH5&gt;0),(BH$7&gt;0)),(BH5/BH$7*100),"")</f>
        <v/>
      </c>
      <c r="BK5" s="14" t="str">
        <f t="shared" si="0"/>
        <v>Lateral papillae length</v>
      </c>
      <c r="BL5" s="11">
        <f t="shared" si="1"/>
        <v>22</v>
      </c>
      <c r="BM5" s="4">
        <f t="shared" si="2"/>
        <v>9.35</v>
      </c>
      <c r="BN5" s="24" t="str">
        <f t="shared" si="3"/>
        <v>–</v>
      </c>
      <c r="BO5" s="6">
        <f t="shared" si="4"/>
        <v>15.09</v>
      </c>
      <c r="BP5" s="32">
        <f t="shared" si="5"/>
        <v>15.623136553369113</v>
      </c>
      <c r="BQ5" s="7" t="str">
        <f t="shared" si="6"/>
        <v>–</v>
      </c>
      <c r="BR5" s="33">
        <f t="shared" si="7"/>
        <v>24.389849684823016</v>
      </c>
      <c r="BS5" s="28">
        <f t="shared" si="8"/>
        <v>12.349090909090911</v>
      </c>
      <c r="BT5" s="8">
        <f t="shared" si="9"/>
        <v>19.967792744044306</v>
      </c>
      <c r="BU5" s="5">
        <f t="shared" si="10"/>
        <v>1.7085078677603649</v>
      </c>
      <c r="BV5" s="9">
        <f t="shared" si="11"/>
        <v>2.2091420500417587</v>
      </c>
      <c r="BW5" s="5">
        <f t="shared" si="12"/>
        <v>12.52</v>
      </c>
      <c r="BX5" s="7">
        <f t="shared" si="13"/>
        <v>19.725854734520247</v>
      </c>
    </row>
    <row r="6" spans="1:78">
      <c r="A6" s="146" t="s">
        <v>13</v>
      </c>
      <c r="B6" s="151"/>
      <c r="C6" s="151"/>
      <c r="D6" s="151"/>
      <c r="E6" s="151"/>
      <c r="F6" s="151"/>
      <c r="G6" s="151"/>
      <c r="H6" s="151"/>
      <c r="I6" s="151"/>
      <c r="J6" s="151"/>
      <c r="K6" s="151"/>
      <c r="L6" s="152"/>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3"/>
      <c r="BK6" s="14" t="str">
        <f t="shared" si="0"/>
        <v>Buccal tube</v>
      </c>
      <c r="BL6" s="11"/>
      <c r="BM6" s="4"/>
      <c r="BN6" s="24"/>
      <c r="BO6" s="6"/>
      <c r="BP6" s="32"/>
      <c r="BQ6" s="7"/>
      <c r="BR6" s="33"/>
      <c r="BS6" s="28"/>
      <c r="BT6" s="8"/>
      <c r="BU6" s="5"/>
      <c r="BV6" s="9"/>
      <c r="BW6" s="5"/>
      <c r="BX6" s="7"/>
    </row>
    <row r="7" spans="1:78">
      <c r="A7" s="154" t="s">
        <v>14</v>
      </c>
      <c r="B7" s="149">
        <v>63.47</v>
      </c>
      <c r="C7" s="150" t="s">
        <v>5</v>
      </c>
      <c r="D7" s="149">
        <v>65.77</v>
      </c>
      <c r="E7" s="150" t="s">
        <v>5</v>
      </c>
      <c r="F7" s="149">
        <v>64.88</v>
      </c>
      <c r="G7" s="150" t="s">
        <v>5</v>
      </c>
      <c r="H7" s="149">
        <v>59.66</v>
      </c>
      <c r="I7" s="150" t="s">
        <v>5</v>
      </c>
      <c r="J7" s="149">
        <v>59.52</v>
      </c>
      <c r="K7" s="150" t="s">
        <v>5</v>
      </c>
      <c r="L7" s="149">
        <v>70.17</v>
      </c>
      <c r="M7" s="150" t="s">
        <v>5</v>
      </c>
      <c r="N7" s="149">
        <v>61.93</v>
      </c>
      <c r="O7" s="150" t="s">
        <v>5</v>
      </c>
      <c r="P7" s="149">
        <v>61.01</v>
      </c>
      <c r="Q7" s="150" t="s">
        <v>5</v>
      </c>
      <c r="R7" s="149">
        <v>60.75</v>
      </c>
      <c r="S7" s="150" t="s">
        <v>5</v>
      </c>
      <c r="T7" s="149">
        <v>61.87</v>
      </c>
      <c r="U7" s="150" t="s">
        <v>5</v>
      </c>
      <c r="V7" s="149">
        <v>67.08</v>
      </c>
      <c r="W7" s="150" t="s">
        <v>5</v>
      </c>
      <c r="X7" s="149">
        <v>63.61</v>
      </c>
      <c r="Y7" s="150" t="s">
        <v>5</v>
      </c>
      <c r="Z7" s="149">
        <v>57.39</v>
      </c>
      <c r="AA7" s="150" t="s">
        <v>5</v>
      </c>
      <c r="AB7" s="149">
        <v>56.99</v>
      </c>
      <c r="AC7" s="150" t="s">
        <v>5</v>
      </c>
      <c r="AD7" s="149">
        <v>65.27</v>
      </c>
      <c r="AE7" s="150" t="s">
        <v>5</v>
      </c>
      <c r="AF7" s="149">
        <v>65.36</v>
      </c>
      <c r="AG7" s="150" t="s">
        <v>5</v>
      </c>
      <c r="AH7" s="149">
        <v>58.83</v>
      </c>
      <c r="AI7" s="150" t="s">
        <v>5</v>
      </c>
      <c r="AJ7" s="149">
        <v>57.84</v>
      </c>
      <c r="AK7" s="150" t="s">
        <v>5</v>
      </c>
      <c r="AL7" s="149">
        <v>63.17</v>
      </c>
      <c r="AM7" s="150" t="s">
        <v>5</v>
      </c>
      <c r="AN7" s="149">
        <v>56.19</v>
      </c>
      <c r="AO7" s="150" t="s">
        <v>5</v>
      </c>
      <c r="AP7" s="149">
        <v>60.7</v>
      </c>
      <c r="AQ7" s="150" t="s">
        <v>5</v>
      </c>
      <c r="AR7" s="149">
        <v>57.05</v>
      </c>
      <c r="AS7" s="150" t="s">
        <v>5</v>
      </c>
      <c r="AT7" s="149"/>
      <c r="AU7" s="150" t="s">
        <v>5</v>
      </c>
      <c r="AV7" s="149"/>
      <c r="AW7" s="150" t="s">
        <v>5</v>
      </c>
      <c r="AX7" s="149"/>
      <c r="AY7" s="150" t="s">
        <v>5</v>
      </c>
      <c r="AZ7" s="149"/>
      <c r="BA7" s="150" t="s">
        <v>5</v>
      </c>
      <c r="BB7" s="149"/>
      <c r="BC7" s="150" t="s">
        <v>5</v>
      </c>
      <c r="BD7" s="149"/>
      <c r="BE7" s="150" t="s">
        <v>5</v>
      </c>
      <c r="BF7" s="149"/>
      <c r="BG7" s="150" t="s">
        <v>5</v>
      </c>
      <c r="BH7" s="149"/>
      <c r="BI7" s="150" t="s">
        <v>5</v>
      </c>
      <c r="BK7" s="14" t="str">
        <f t="shared" si="0"/>
        <v xml:space="preserve">     Length</v>
      </c>
      <c r="BL7" s="11">
        <f t="shared" si="1"/>
        <v>22</v>
      </c>
      <c r="BM7" s="4">
        <f t="shared" si="2"/>
        <v>56.19</v>
      </c>
      <c r="BN7" s="24" t="str">
        <f t="shared" si="3"/>
        <v>–</v>
      </c>
      <c r="BO7" s="6">
        <f t="shared" si="4"/>
        <v>70.17</v>
      </c>
      <c r="BP7" s="32" t="str">
        <f t="shared" si="5"/>
        <v/>
      </c>
      <c r="BQ7" s="7" t="s">
        <v>5</v>
      </c>
      <c r="BR7" s="33" t="str">
        <f t="shared" si="7"/>
        <v/>
      </c>
      <c r="BS7" s="28">
        <f t="shared" si="8"/>
        <v>61.750454545454552</v>
      </c>
      <c r="BT7" s="8" t="s">
        <v>5</v>
      </c>
      <c r="BU7" s="5">
        <f t="shared" si="10"/>
        <v>3.7138267740107782</v>
      </c>
      <c r="BV7" s="9" t="s">
        <v>5</v>
      </c>
      <c r="BW7" s="5">
        <f t="shared" si="12"/>
        <v>63.47</v>
      </c>
      <c r="BX7" s="7" t="s">
        <v>5</v>
      </c>
      <c r="BZ7" s="7"/>
    </row>
    <row r="8" spans="1:78">
      <c r="A8" s="154" t="s">
        <v>15</v>
      </c>
      <c r="B8" s="149">
        <v>41.77</v>
      </c>
      <c r="C8" s="150">
        <f>IF(AND((B8&gt;0),(B$7&gt;0)),(B8/B$7*100),"")</f>
        <v>65.81061919016858</v>
      </c>
      <c r="D8" s="149">
        <v>40.64</v>
      </c>
      <c r="E8" s="150">
        <f>IF(AND((D8&gt;0),(D$7&gt;0)),(D8/D$7*100),"")</f>
        <v>61.791090162688157</v>
      </c>
      <c r="F8" s="149">
        <v>39.89</v>
      </c>
      <c r="G8" s="150">
        <f>IF(AND((F8&gt;0),(F$7&gt;0)),(F8/F$7*100),"")</f>
        <v>61.482737361282368</v>
      </c>
      <c r="H8" s="149">
        <v>38.630000000000003</v>
      </c>
      <c r="I8" s="150">
        <f>IF(AND((H8&gt;0),(H$7&gt;0)),(H8/H$7*100),"")</f>
        <v>64.750251424740199</v>
      </c>
      <c r="J8" s="149">
        <v>37.369999999999997</v>
      </c>
      <c r="K8" s="150">
        <f>IF(AND((J8&gt;0),(J$7&gt;0)),(J8/J$7*100),"")</f>
        <v>62.785618279569889</v>
      </c>
      <c r="L8" s="149">
        <v>42.68</v>
      </c>
      <c r="M8" s="150">
        <f>IF(AND((L8&gt;0),(L$7&gt;0)),(L8/L$7*100),"")</f>
        <v>60.823713837822424</v>
      </c>
      <c r="N8" s="149">
        <v>39.090000000000003</v>
      </c>
      <c r="O8" s="150">
        <f>IF(AND((N8&gt;0),(N$7&gt;0)),(N8/N$7*100),"")</f>
        <v>63.119651219118367</v>
      </c>
      <c r="P8" s="149">
        <v>40.93</v>
      </c>
      <c r="Q8" s="150">
        <f>IF(AND((P8&gt;0),(P$7&gt;0)),(P8/P$7*100),"")</f>
        <v>67.087362727421734</v>
      </c>
      <c r="R8" s="149">
        <v>40.11</v>
      </c>
      <c r="S8" s="150">
        <f>IF(AND((R8&gt;0),(R$7&gt;0)),(R8/R$7*100),"")</f>
        <v>66.024691358024683</v>
      </c>
      <c r="T8" s="149">
        <v>37.94</v>
      </c>
      <c r="U8" s="150">
        <f>IF(AND((T8&gt;0),(T$7&gt;0)),(T8/T$7*100),"")</f>
        <v>61.32212704056893</v>
      </c>
      <c r="V8" s="149">
        <v>44.29</v>
      </c>
      <c r="W8" s="150">
        <f>IF(AND((V8&gt;0),(V$7&gt;0)),(V8/V$7*100),"")</f>
        <v>66.025641025641022</v>
      </c>
      <c r="X8" s="149">
        <v>40.89</v>
      </c>
      <c r="Y8" s="150">
        <f>IF(AND((X8&gt;0),(X$7&gt;0)),(X8/X$7*100),"")</f>
        <v>64.282345543153596</v>
      </c>
      <c r="Z8" s="149">
        <v>37.67</v>
      </c>
      <c r="AA8" s="150">
        <f>IF(AND((Z8&gt;0),(Z$7&gt;0)),(Z8/Z$7*100),"")</f>
        <v>65.638612998780275</v>
      </c>
      <c r="AB8" s="149">
        <v>39.26</v>
      </c>
      <c r="AC8" s="150">
        <f>IF(AND((AB8&gt;0),(AB$7&gt;0)),(AB8/AB$7*100),"")</f>
        <v>68.88927882084576</v>
      </c>
      <c r="AD8" s="149">
        <v>37.69</v>
      </c>
      <c r="AE8" s="150">
        <f>IF(AND((AD8&gt;0),(AD$7&gt;0)),(AD8/AD$7*100),"")</f>
        <v>57.744752566263216</v>
      </c>
      <c r="AF8" s="149">
        <v>39.6</v>
      </c>
      <c r="AG8" s="150">
        <f>IF(AND((AF8&gt;0),(AF$7&gt;0)),(AF8/AF$7*100),"")</f>
        <v>60.587515299877602</v>
      </c>
      <c r="AH8" s="149">
        <v>39.33</v>
      </c>
      <c r="AI8" s="150">
        <f>IF(AND((AH8&gt;0),(AH$7&gt;0)),(AH8/AH$7*100),"")</f>
        <v>66.853646098929119</v>
      </c>
      <c r="AJ8" s="149">
        <v>40.21</v>
      </c>
      <c r="AK8" s="150">
        <f>IF(AND((AJ8&gt;0),(AJ$7&gt;0)),(AJ8/AJ$7*100),"")</f>
        <v>69.519363762102344</v>
      </c>
      <c r="AL8" s="149">
        <v>39</v>
      </c>
      <c r="AM8" s="150">
        <f>IF(AND((AL8&gt;0),(AL$7&gt;0)),(AL8/AL$7*100),"")</f>
        <v>61.73816685135349</v>
      </c>
      <c r="AN8" s="149">
        <v>37.03</v>
      </c>
      <c r="AO8" s="150">
        <f>IF(AND((AN8&gt;0),(AN$7&gt;0)),(AN8/AN$7*100),"")</f>
        <v>65.901405944118181</v>
      </c>
      <c r="AP8" s="149">
        <v>42.32</v>
      </c>
      <c r="AQ8" s="150">
        <f>IF(AND((AP8&gt;0),(AP$7&gt;0)),(AP8/AP$7*100),"")</f>
        <v>69.719934102141679</v>
      </c>
      <c r="AR8" s="149">
        <v>35.299999999999997</v>
      </c>
      <c r="AS8" s="150">
        <f>IF(AND((AR8&gt;0),(AR$7&gt;0)),(AR8/AR$7*100),"")</f>
        <v>61.875547765118313</v>
      </c>
      <c r="AT8" s="149"/>
      <c r="AU8" s="150" t="str">
        <f>IF(AND((AT8&gt;0),(AT$7&gt;0)),(AT8/AT$7*100),"")</f>
        <v/>
      </c>
      <c r="AV8" s="149"/>
      <c r="AW8" s="150" t="str">
        <f>IF(AND((AV8&gt;0),(AV$7&gt;0)),(AV8/AV$7*100),"")</f>
        <v/>
      </c>
      <c r="AX8" s="149"/>
      <c r="AY8" s="150" t="str">
        <f>IF(AND((AX8&gt;0),(AX$7&gt;0)),(AX8/AX$7*100),"")</f>
        <v/>
      </c>
      <c r="AZ8" s="149"/>
      <c r="BA8" s="150" t="str">
        <f>IF(AND((AZ8&gt;0),(AZ$7&gt;0)),(AZ8/AZ$7*100),"")</f>
        <v/>
      </c>
      <c r="BB8" s="149"/>
      <c r="BC8" s="150" t="str">
        <f>IF(AND((BB8&gt;0),(BB$7&gt;0)),(BB8/BB$7*100),"")</f>
        <v/>
      </c>
      <c r="BD8" s="149"/>
      <c r="BE8" s="150" t="str">
        <f>IF(AND((BD8&gt;0),(BD$7&gt;0)),(BD8/BD$7*100),"")</f>
        <v/>
      </c>
      <c r="BF8" s="149"/>
      <c r="BG8" s="150" t="str">
        <f>IF(AND((BF8&gt;0),(BF$7&gt;0)),(BF8/BF$7*100),"")</f>
        <v/>
      </c>
      <c r="BH8" s="149"/>
      <c r="BI8" s="150" t="str">
        <f>IF(AND((BH8&gt;0),(BH$7&gt;0)),(BH8/BH$7*100),"")</f>
        <v/>
      </c>
      <c r="BK8" s="14" t="str">
        <f t="shared" si="0"/>
        <v xml:space="preserve">     Stylet support insertion point</v>
      </c>
      <c r="BL8" s="11">
        <f t="shared" si="1"/>
        <v>22</v>
      </c>
      <c r="BM8" s="4">
        <f t="shared" si="2"/>
        <v>35.299999999999997</v>
      </c>
      <c r="BN8" s="24" t="str">
        <f t="shared" si="3"/>
        <v>–</v>
      </c>
      <c r="BO8" s="6">
        <f t="shared" si="4"/>
        <v>44.29</v>
      </c>
      <c r="BP8" s="32">
        <f t="shared" si="5"/>
        <v>57.744752566263216</v>
      </c>
      <c r="BQ8" s="7" t="str">
        <f t="shared" si="6"/>
        <v>–</v>
      </c>
      <c r="BR8" s="33">
        <f t="shared" si="7"/>
        <v>69.719934102141679</v>
      </c>
      <c r="BS8" s="28">
        <f t="shared" si="8"/>
        <v>39.620000000000012</v>
      </c>
      <c r="BT8" s="8">
        <f t="shared" si="9"/>
        <v>64.262457880896818</v>
      </c>
      <c r="BU8" s="5">
        <f t="shared" si="10"/>
        <v>2.0788939366884502</v>
      </c>
      <c r="BV8" s="9">
        <f t="shared" si="11"/>
        <v>3.1832705722136239</v>
      </c>
      <c r="BW8" s="5">
        <f t="shared" si="12"/>
        <v>41.77</v>
      </c>
      <c r="BX8" s="7">
        <f t="shared" si="13"/>
        <v>65.81061919016858</v>
      </c>
    </row>
    <row r="9" spans="1:78">
      <c r="A9" s="154" t="s">
        <v>16</v>
      </c>
      <c r="B9" s="149">
        <v>50.19</v>
      </c>
      <c r="C9" s="150">
        <f>IF(AND((B9&gt;0),(B$7&gt;0)),(B9/B$7*100),"")</f>
        <v>79.076729163384272</v>
      </c>
      <c r="D9" s="149">
        <v>40.93</v>
      </c>
      <c r="E9" s="150">
        <f>IF(AND((D9&gt;0),(D$7&gt;0)),(D9/D$7*100),"")</f>
        <v>62.232020678120726</v>
      </c>
      <c r="F9" s="149">
        <v>44.41</v>
      </c>
      <c r="G9" s="150">
        <f>IF(AND((F9&gt;0),(F$7&gt;0)),(F9/F$7*100),"")</f>
        <v>68.449445129469794</v>
      </c>
      <c r="H9" s="149">
        <v>41.3</v>
      </c>
      <c r="I9" s="150">
        <f>IF(AND((H9&gt;0),(H$7&gt;0)),(H9/H$7*100),"")</f>
        <v>69.225611800201136</v>
      </c>
      <c r="J9" s="149">
        <v>44.21</v>
      </c>
      <c r="K9" s="150">
        <f>IF(AND((J9&gt;0),(J$7&gt;0)),(J9/J$7*100),"")</f>
        <v>74.277553763440864</v>
      </c>
      <c r="L9" s="149">
        <v>42.15</v>
      </c>
      <c r="M9" s="150">
        <f>IF(AND((L9&gt;0),(L$7&gt;0)),(L9/L$7*100),"")</f>
        <v>60.068405301410856</v>
      </c>
      <c r="N9" s="149">
        <v>39.369999999999997</v>
      </c>
      <c r="O9" s="150">
        <f>IF(AND((N9&gt;0),(N$7&gt;0)),(N9/N$7*100),"")</f>
        <v>63.571774584207972</v>
      </c>
      <c r="P9" s="149">
        <v>41.34</v>
      </c>
      <c r="Q9" s="150">
        <f>IF(AND((P9&gt;0),(P$7&gt;0)),(P9/P$7*100),"")</f>
        <v>67.759383707588924</v>
      </c>
      <c r="R9" s="149">
        <v>46.76</v>
      </c>
      <c r="S9" s="150">
        <f>IF(AND((R9&gt;0),(R$7&gt;0)),(R9/R$7*100),"")</f>
        <v>76.971193415637856</v>
      </c>
      <c r="T9" s="149">
        <v>45.13</v>
      </c>
      <c r="U9" s="150">
        <f>IF(AND((T9&gt;0),(T$7&gt;0)),(T9/T$7*100),"")</f>
        <v>72.943268142880243</v>
      </c>
      <c r="V9" s="149">
        <v>43.19</v>
      </c>
      <c r="W9" s="150">
        <f>IF(AND((V9&gt;0),(V$7&gt;0)),(V9/V$7*100),"")</f>
        <v>64.385807990459156</v>
      </c>
      <c r="X9" s="149">
        <v>46.83</v>
      </c>
      <c r="Y9" s="150">
        <f>IF(AND((X9&gt;0),(X$7&gt;0)),(X9/X$7*100),"")</f>
        <v>73.620499921396004</v>
      </c>
      <c r="Z9" s="149">
        <v>31.24</v>
      </c>
      <c r="AA9" s="150">
        <f>IF(AND((Z9&gt;0),(Z$7&gt;0)),(Z9/Z$7*100),"")</f>
        <v>54.43457048266248</v>
      </c>
      <c r="AB9" s="149">
        <v>36.840000000000003</v>
      </c>
      <c r="AC9" s="150">
        <f>IF(AND((AB9&gt;0),(AB$7&gt;0)),(AB9/AB$7*100),"")</f>
        <v>64.642919810493069</v>
      </c>
      <c r="AD9" s="149">
        <v>39.76</v>
      </c>
      <c r="AE9" s="150">
        <f>IF(AND((AD9&gt;0),(AD$7&gt;0)),(AD9/AD$7*100),"")</f>
        <v>60.916194269955568</v>
      </c>
      <c r="AF9" s="149">
        <v>40.78</v>
      </c>
      <c r="AG9" s="150">
        <f>IF(AND((AF9&gt;0),(AF$7&gt;0)),(AF9/AF$7*100),"")</f>
        <v>62.39290085679314</v>
      </c>
      <c r="AH9" s="149">
        <v>31.74</v>
      </c>
      <c r="AI9" s="150">
        <f>IF(AND((AH9&gt;0),(AH$7&gt;0)),(AH9/AH$7*100),"")</f>
        <v>53.952065272819993</v>
      </c>
      <c r="AJ9" s="149">
        <v>34.17</v>
      </c>
      <c r="AK9" s="150">
        <f>IF(AND((AJ9&gt;0),(AJ$7&gt;0)),(AJ9/AJ$7*100),"")</f>
        <v>59.07676348547718</v>
      </c>
      <c r="AL9" s="149">
        <v>41.53</v>
      </c>
      <c r="AM9" s="150">
        <f>IF(AND((AL9&gt;0),(AL$7&gt;0)),(AL9/AL$7*100),"")</f>
        <v>65.743232547095147</v>
      </c>
      <c r="AN9" s="149">
        <v>25.9</v>
      </c>
      <c r="AO9" s="150">
        <f>IF(AND((AN9&gt;0),(AN$7&gt;0)),(AN9/AN$7*100),"")</f>
        <v>46.093610962804767</v>
      </c>
      <c r="AP9" s="149">
        <v>37.61</v>
      </c>
      <c r="AQ9" s="150">
        <f>IF(AND((AP9&gt;0),(AP$7&gt;0)),(AP9/AP$7*100),"")</f>
        <v>61.960461285008229</v>
      </c>
      <c r="AR9" s="149">
        <v>32.06</v>
      </c>
      <c r="AS9" s="150">
        <f>IF(AND((AR9&gt;0),(AR$7&gt;0)),(AR9/AR$7*100),"")</f>
        <v>56.196319018404914</v>
      </c>
      <c r="AT9" s="149"/>
      <c r="AU9" s="150" t="str">
        <f>IF(AND((AT9&gt;0),(AT$7&gt;0)),(AT9/AT$7*100),"")</f>
        <v/>
      </c>
      <c r="AV9" s="149"/>
      <c r="AW9" s="150" t="str">
        <f>IF(AND((AV9&gt;0),(AV$7&gt;0)),(AV9/AV$7*100),"")</f>
        <v/>
      </c>
      <c r="AX9" s="149"/>
      <c r="AY9" s="150" t="str">
        <f>IF(AND((AX9&gt;0),(AX$7&gt;0)),(AX9/AX$7*100),"")</f>
        <v/>
      </c>
      <c r="AZ9" s="149"/>
      <c r="BA9" s="150" t="str">
        <f>IF(AND((AZ9&gt;0),(AZ$7&gt;0)),(AZ9/AZ$7*100),"")</f>
        <v/>
      </c>
      <c r="BB9" s="149"/>
      <c r="BC9" s="150" t="str">
        <f>IF(AND((BB9&gt;0),(BB$7&gt;0)),(BB9/BB$7*100),"")</f>
        <v/>
      </c>
      <c r="BD9" s="149"/>
      <c r="BE9" s="150" t="str">
        <f>IF(AND((BD9&gt;0),(BD$7&gt;0)),(BD9/BD$7*100),"")</f>
        <v/>
      </c>
      <c r="BF9" s="149"/>
      <c r="BG9" s="150" t="str">
        <f>IF(AND((BF9&gt;0),(BF$7&gt;0)),(BF9/BF$7*100),"")</f>
        <v/>
      </c>
      <c r="BH9" s="149"/>
      <c r="BI9" s="150" t="str">
        <f>IF(AND((BH9&gt;0),(BH$7&gt;0)),(BH9/BH$7*100),"")</f>
        <v/>
      </c>
      <c r="BK9" s="14" t="str">
        <f t="shared" si="0"/>
        <v xml:space="preserve">     Anterior width</v>
      </c>
      <c r="BL9" s="11">
        <f t="shared" si="1"/>
        <v>22</v>
      </c>
      <c r="BM9" s="4">
        <f t="shared" si="2"/>
        <v>25.9</v>
      </c>
      <c r="BN9" s="24" t="str">
        <f t="shared" si="3"/>
        <v>–</v>
      </c>
      <c r="BO9" s="6">
        <f t="shared" si="4"/>
        <v>50.19</v>
      </c>
      <c r="BP9" s="32">
        <f t="shared" si="5"/>
        <v>46.093610962804767</v>
      </c>
      <c r="BQ9" s="7" t="str">
        <f t="shared" si="6"/>
        <v>–</v>
      </c>
      <c r="BR9" s="33">
        <f t="shared" si="7"/>
        <v>79.076729163384272</v>
      </c>
      <c r="BS9" s="28">
        <f t="shared" si="8"/>
        <v>39.883636363636356</v>
      </c>
      <c r="BT9" s="8">
        <f t="shared" si="9"/>
        <v>64.454124163168729</v>
      </c>
      <c r="BU9" s="5">
        <f t="shared" si="10"/>
        <v>5.9298763702318462</v>
      </c>
      <c r="BV9" s="9">
        <f t="shared" si="11"/>
        <v>8.0689798990783501</v>
      </c>
      <c r="BW9" s="5">
        <f t="shared" si="12"/>
        <v>50.19</v>
      </c>
      <c r="BX9" s="7">
        <f t="shared" si="13"/>
        <v>79.076729163384272</v>
      </c>
    </row>
    <row r="10" spans="1:78">
      <c r="A10" s="154" t="s">
        <v>17</v>
      </c>
      <c r="B10" s="149">
        <v>44.25</v>
      </c>
      <c r="C10" s="150">
        <f>IF(AND((B10&gt;0),(B$7&gt;0)),(B10/B$7*100),"")</f>
        <v>69.71797699700646</v>
      </c>
      <c r="D10" s="149">
        <v>33.83</v>
      </c>
      <c r="E10" s="150">
        <f>IF(AND((D10&gt;0),(D$7&gt;0)),(D10/D$7*100),"")</f>
        <v>51.436825300288888</v>
      </c>
      <c r="F10" s="149">
        <v>40.69</v>
      </c>
      <c r="G10" s="150">
        <f>IF(AND((F10&gt;0),(F$7&gt;0)),(F10/F$7*100),"")</f>
        <v>62.715782983970399</v>
      </c>
      <c r="H10" s="149">
        <v>34.729999999999997</v>
      </c>
      <c r="I10" s="150">
        <f>IF(AND((H10&gt;0),(H$7&gt;0)),(H10/H$7*100),"")</f>
        <v>58.213208179684884</v>
      </c>
      <c r="J10" s="149">
        <v>39.46</v>
      </c>
      <c r="K10" s="150">
        <f>IF(AND((J10&gt;0),(J$7&gt;0)),(J10/J$7*100),"")</f>
        <v>66.297043010752688</v>
      </c>
      <c r="L10" s="149">
        <v>35.549999999999997</v>
      </c>
      <c r="M10" s="150">
        <f>IF(AND((L10&gt;0),(L$7&gt;0)),(L10/L$7*100),"")</f>
        <v>50.662676357417688</v>
      </c>
      <c r="N10" s="149">
        <v>34.39</v>
      </c>
      <c r="O10" s="150">
        <f>IF(AND((N10&gt;0),(N$7&gt;0)),(N10/N$7*100),"")</f>
        <v>55.530437590828349</v>
      </c>
      <c r="P10" s="149">
        <v>35.25</v>
      </c>
      <c r="Q10" s="150">
        <f>IF(AND((P10&gt;0),(P$7&gt;0)),(P10/P$7*100),"")</f>
        <v>57.777413538764144</v>
      </c>
      <c r="R10" s="149">
        <v>39.58</v>
      </c>
      <c r="S10" s="150">
        <f>IF(AND((R10&gt;0),(R$7&gt;0)),(R10/R$7*100),"")</f>
        <v>65.152263374485599</v>
      </c>
      <c r="T10" s="149">
        <v>38.36</v>
      </c>
      <c r="U10" s="150">
        <f>IF(AND((T10&gt;0),(T$7&gt;0)),(T10/T$7*100),"")</f>
        <v>62.000969775335378</v>
      </c>
      <c r="V10" s="149">
        <v>34.96</v>
      </c>
      <c r="W10" s="150">
        <f>IF(AND((V10&gt;0),(V$7&gt;0)),(V10/V$7*100),"")</f>
        <v>52.116875372689329</v>
      </c>
      <c r="X10" s="149">
        <v>40.14</v>
      </c>
      <c r="Y10" s="150">
        <f>IF(AND((X10&gt;0),(X$7&gt;0)),(X10/X$7*100),"")</f>
        <v>63.103285646910869</v>
      </c>
      <c r="Z10" s="149">
        <v>27.12</v>
      </c>
      <c r="AA10" s="150">
        <f>IF(AND((Z10&gt;0),(Z$7&gt;0)),(Z10/Z$7*100),"")</f>
        <v>47.2556194458965</v>
      </c>
      <c r="AB10" s="149">
        <v>32.71</v>
      </c>
      <c r="AC10" s="150">
        <f>IF(AND((AB10&gt;0),(AB$7&gt;0)),(AB10/AB$7*100),"")</f>
        <v>57.396034391998597</v>
      </c>
      <c r="AD10" s="149">
        <v>34.869999999999997</v>
      </c>
      <c r="AE10" s="150">
        <f>IF(AND((AD10&gt;0),(AD$7&gt;0)),(AD10/AD$7*100),"")</f>
        <v>53.424237781522912</v>
      </c>
      <c r="AF10" s="149">
        <v>34.81</v>
      </c>
      <c r="AG10" s="150">
        <f>IF(AND((AF10&gt;0),(AF$7&gt;0)),(AF10/AF$7*100),"")</f>
        <v>53.25887392900858</v>
      </c>
      <c r="AH10" s="149">
        <v>25.75</v>
      </c>
      <c r="AI10" s="150">
        <f>IF(AND((AH10&gt;0),(AH$7&gt;0)),(AH10/AH$7*100),"")</f>
        <v>43.770185279619241</v>
      </c>
      <c r="AJ10" s="149">
        <v>27.47</v>
      </c>
      <c r="AK10" s="150">
        <f>IF(AND((AJ10&gt;0),(AJ$7&gt;0)),(AJ10/AJ$7*100),"")</f>
        <v>47.493084370677728</v>
      </c>
      <c r="AL10" s="149">
        <v>35.369999999999997</v>
      </c>
      <c r="AM10" s="150">
        <f>IF(AND((AL10&gt;0),(AL$7&gt;0)),(AL10/AL$7*100),"")</f>
        <v>55.991768244419816</v>
      </c>
      <c r="AN10" s="149">
        <v>24.55</v>
      </c>
      <c r="AO10" s="150">
        <f>IF(AND((AN10&gt;0),(AN$7&gt;0)),(AN10/AN$7*100),"")</f>
        <v>43.691048229222282</v>
      </c>
      <c r="AP10" s="149">
        <v>31.8</v>
      </c>
      <c r="AQ10" s="150">
        <f>IF(AND((AP10&gt;0),(AP$7&gt;0)),(AP10/AP$7*100),"")</f>
        <v>52.388797364085669</v>
      </c>
      <c r="AR10" s="149">
        <v>29.74</v>
      </c>
      <c r="AS10" s="150">
        <f>IF(AND((AR10&gt;0),(AR$7&gt;0)),(AR10/AR$7*100),"")</f>
        <v>52.129710780017525</v>
      </c>
      <c r="AT10" s="149"/>
      <c r="AU10" s="150" t="str">
        <f>IF(AND((AT10&gt;0),(AT$7&gt;0)),(AT10/AT$7*100),"")</f>
        <v/>
      </c>
      <c r="AV10" s="149"/>
      <c r="AW10" s="150" t="str">
        <f>IF(AND((AV10&gt;0),(AV$7&gt;0)),(AV10/AV$7*100),"")</f>
        <v/>
      </c>
      <c r="AX10" s="149"/>
      <c r="AY10" s="150" t="str">
        <f>IF(AND((AX10&gt;0),(AX$7&gt;0)),(AX10/AX$7*100),"")</f>
        <v/>
      </c>
      <c r="AZ10" s="149"/>
      <c r="BA10" s="150" t="str">
        <f>IF(AND((AZ10&gt;0),(AZ$7&gt;0)),(AZ10/AZ$7*100),"")</f>
        <v/>
      </c>
      <c r="BB10" s="149"/>
      <c r="BC10" s="150" t="str">
        <f>IF(AND((BB10&gt;0),(BB$7&gt;0)),(BB10/BB$7*100),"")</f>
        <v/>
      </c>
      <c r="BD10" s="149"/>
      <c r="BE10" s="150" t="str">
        <f>IF(AND((BD10&gt;0),(BD$7&gt;0)),(BD10/BD$7*100),"")</f>
        <v/>
      </c>
      <c r="BF10" s="149"/>
      <c r="BG10" s="150" t="str">
        <f>IF(AND((BF10&gt;0),(BF$7&gt;0)),(BF10/BF$7*100),"")</f>
        <v/>
      </c>
      <c r="BH10" s="149"/>
      <c r="BI10" s="150" t="str">
        <f>IF(AND((BH10&gt;0),(BH$7&gt;0)),(BH10/BH$7*100),"")</f>
        <v/>
      </c>
      <c r="BK10" s="14" t="str">
        <f t="shared" si="0"/>
        <v xml:space="preserve">     Standard width</v>
      </c>
      <c r="BL10" s="11">
        <f t="shared" si="1"/>
        <v>22</v>
      </c>
      <c r="BM10" s="4">
        <f t="shared" si="2"/>
        <v>24.55</v>
      </c>
      <c r="BN10" s="24" t="str">
        <f t="shared" si="3"/>
        <v>–</v>
      </c>
      <c r="BO10" s="6">
        <f t="shared" si="4"/>
        <v>44.25</v>
      </c>
      <c r="BP10" s="32">
        <f t="shared" si="5"/>
        <v>43.691048229222282</v>
      </c>
      <c r="BQ10" s="7" t="str">
        <f t="shared" si="6"/>
        <v>–</v>
      </c>
      <c r="BR10" s="33">
        <f t="shared" si="7"/>
        <v>69.71797699700646</v>
      </c>
      <c r="BS10" s="28">
        <f t="shared" si="8"/>
        <v>34.335454545454532</v>
      </c>
      <c r="BT10" s="8">
        <f t="shared" si="9"/>
        <v>55.523823542936526</v>
      </c>
      <c r="BU10" s="5">
        <f t="shared" si="10"/>
        <v>5.0984710381062008</v>
      </c>
      <c r="BV10" s="9">
        <f t="shared" si="11"/>
        <v>7.1422668975527328</v>
      </c>
      <c r="BW10" s="5">
        <f t="shared" si="12"/>
        <v>44.25</v>
      </c>
      <c r="BX10" s="7">
        <f t="shared" si="13"/>
        <v>69.71797699700646</v>
      </c>
    </row>
    <row r="11" spans="1:78">
      <c r="A11" s="154" t="s">
        <v>18</v>
      </c>
      <c r="B11" s="149">
        <v>35.58</v>
      </c>
      <c r="C11" s="150">
        <f>IF(AND((B11&gt;0),(B$7&gt;0)),(B11/B$7*100),"")</f>
        <v>56.057980148101464</v>
      </c>
      <c r="D11" s="149">
        <v>27.51</v>
      </c>
      <c r="E11" s="150">
        <f>IF(AND((D11&gt;0),(D$7&gt;0)),(D11/D$7*100),"")</f>
        <v>41.827580963965339</v>
      </c>
      <c r="F11" s="149">
        <v>32.369999999999997</v>
      </c>
      <c r="G11" s="150">
        <f>IF(AND((F11&gt;0),(F$7&gt;0)),(F11/F$7*100),"")</f>
        <v>49.8921085080148</v>
      </c>
      <c r="H11" s="149">
        <v>28.41</v>
      </c>
      <c r="I11" s="150">
        <f>IF(AND((H11&gt;0),(H$7&gt;0)),(H11/H$7*100),"")</f>
        <v>47.619845792826013</v>
      </c>
      <c r="J11" s="149">
        <v>30.21</v>
      </c>
      <c r="K11" s="150">
        <f>IF(AND((J11&gt;0),(J$7&gt;0)),(J11/J$7*100),"")</f>
        <v>50.756048387096776</v>
      </c>
      <c r="L11" s="149">
        <v>24.73</v>
      </c>
      <c r="M11" s="150">
        <f>IF(AND((L11&gt;0),(L$7&gt;0)),(L11/L$7*100),"")</f>
        <v>35.242981331053159</v>
      </c>
      <c r="N11" s="149">
        <v>27.16</v>
      </c>
      <c r="O11" s="150">
        <f>IF(AND((N11&gt;0),(N$7&gt;0)),(N11/N$7*100),"")</f>
        <v>43.855966413692883</v>
      </c>
      <c r="P11" s="149">
        <v>30.07</v>
      </c>
      <c r="Q11" s="150">
        <f>IF(AND((P11&gt;0),(P$7&gt;0)),(P11/P$7*100),"")</f>
        <v>49.287002130798228</v>
      </c>
      <c r="R11" s="149">
        <v>30.34</v>
      </c>
      <c r="S11" s="150">
        <f>IF(AND((R11&gt;0),(R$7&gt;0)),(R11/R$7*100),"")</f>
        <v>49.942386831275719</v>
      </c>
      <c r="T11" s="149">
        <v>27.81</v>
      </c>
      <c r="U11" s="150">
        <f>IF(AND((T11&gt;0),(T$7&gt;0)),(T11/T$7*100),"")</f>
        <v>44.949086794892516</v>
      </c>
      <c r="V11" s="149">
        <v>30.86</v>
      </c>
      <c r="W11" s="150">
        <f>IF(AND((V11&gt;0),(V$7&gt;0)),(V11/V$7*100),"")</f>
        <v>46.004770423375078</v>
      </c>
      <c r="X11" s="149">
        <v>31.54</v>
      </c>
      <c r="Y11" s="150">
        <f>IF(AND((X11&gt;0),(X$7&gt;0)),(X11/X$7*100),"")</f>
        <v>49.583398836660905</v>
      </c>
      <c r="Z11" s="149">
        <v>24.16</v>
      </c>
      <c r="AA11" s="150">
        <f>IF(AND((Z11&gt;0),(Z$7&gt;0)),(Z11/Z$7*100),"")</f>
        <v>42.09792646802579</v>
      </c>
      <c r="AB11" s="149">
        <v>28.45</v>
      </c>
      <c r="AC11" s="150">
        <f>IF(AND((AB11&gt;0),(AB$7&gt;0)),(AB11/AB$7*100),"")</f>
        <v>49.921038778733106</v>
      </c>
      <c r="AD11" s="149">
        <v>27.4</v>
      </c>
      <c r="AE11" s="150">
        <f>IF(AND((AD11&gt;0),(AD$7&gt;0)),(AD11/AD$7*100),"")</f>
        <v>41.979469894285273</v>
      </c>
      <c r="AF11" s="149">
        <v>26.02</v>
      </c>
      <c r="AG11" s="150">
        <f>IF(AND((AF11&gt;0),(AF$7&gt;0)),(AF11/AF$7*100),"")</f>
        <v>39.81028151774786</v>
      </c>
      <c r="AH11" s="149">
        <v>22.27</v>
      </c>
      <c r="AI11" s="150">
        <f>IF(AND((AH11&gt;0),(AH$7&gt;0)),(AH11/AH$7*100),"")</f>
        <v>37.854835968043517</v>
      </c>
      <c r="AJ11" s="149">
        <v>24.86</v>
      </c>
      <c r="AK11" s="150">
        <f>IF(AND((AJ11&gt;0),(AJ$7&gt;0)),(AJ11/AJ$7*100),"")</f>
        <v>42.980636237897649</v>
      </c>
      <c r="AL11" s="149">
        <v>30.25</v>
      </c>
      <c r="AM11" s="150">
        <f>IF(AND((AL11&gt;0),(AL$7&gt;0)),(AL11/AL$7*100),"")</f>
        <v>47.886655057780594</v>
      </c>
      <c r="AN11" s="149">
        <v>19.28</v>
      </c>
      <c r="AO11" s="150">
        <f>IF(AND((AN11&gt;0),(AN$7&gt;0)),(AN11/AN$7*100),"")</f>
        <v>34.312155187755835</v>
      </c>
      <c r="AP11" s="149">
        <v>25.56</v>
      </c>
      <c r="AQ11" s="150">
        <f>IF(AND((AP11&gt;0),(AP$7&gt;0)),(AP11/AP$7*100),"")</f>
        <v>42.108731466227347</v>
      </c>
      <c r="AR11" s="149">
        <v>25.42</v>
      </c>
      <c r="AS11" s="150">
        <f>IF(AND((AR11&gt;0),(AR$7&gt;0)),(AR11/AR$7*100),"")</f>
        <v>44.557405784399656</v>
      </c>
      <c r="AT11" s="149"/>
      <c r="AU11" s="150" t="str">
        <f>IF(AND((AT11&gt;0),(AT$7&gt;0)),(AT11/AT$7*100),"")</f>
        <v/>
      </c>
      <c r="AV11" s="149"/>
      <c r="AW11" s="150" t="str">
        <f>IF(AND((AV11&gt;0),(AV$7&gt;0)),(AV11/AV$7*100),"")</f>
        <v/>
      </c>
      <c r="AX11" s="149"/>
      <c r="AY11" s="150" t="str">
        <f>IF(AND((AX11&gt;0),(AX$7&gt;0)),(AX11/AX$7*100),"")</f>
        <v/>
      </c>
      <c r="AZ11" s="149"/>
      <c r="BA11" s="150" t="str">
        <f>IF(AND((AZ11&gt;0),(AZ$7&gt;0)),(AZ11/AZ$7*100),"")</f>
        <v/>
      </c>
      <c r="BB11" s="149"/>
      <c r="BC11" s="150" t="str">
        <f>IF(AND((BB11&gt;0),(BB$7&gt;0)),(BB11/BB$7*100),"")</f>
        <v/>
      </c>
      <c r="BD11" s="149"/>
      <c r="BE11" s="150" t="str">
        <f>IF(AND((BD11&gt;0),(BD$7&gt;0)),(BD11/BD$7*100),"")</f>
        <v/>
      </c>
      <c r="BF11" s="149"/>
      <c r="BG11" s="150" t="str">
        <f>IF(AND((BF11&gt;0),(BF$7&gt;0)),(BF11/BF$7*100),"")</f>
        <v/>
      </c>
      <c r="BH11" s="149"/>
      <c r="BI11" s="150" t="str">
        <f>IF(AND((BH11&gt;0),(BH$7&gt;0)),(BH11/BH$7*100),"")</f>
        <v/>
      </c>
      <c r="BK11" s="14" t="str">
        <f t="shared" si="0"/>
        <v xml:space="preserve">     Posterior width</v>
      </c>
      <c r="BL11" s="11">
        <f t="shared" si="1"/>
        <v>22</v>
      </c>
      <c r="BM11" s="4">
        <f t="shared" si="2"/>
        <v>19.28</v>
      </c>
      <c r="BN11" s="24" t="str">
        <f t="shared" si="3"/>
        <v>–</v>
      </c>
      <c r="BO11" s="6">
        <f t="shared" si="4"/>
        <v>35.58</v>
      </c>
      <c r="BP11" s="32">
        <f t="shared" si="5"/>
        <v>34.312155187755835</v>
      </c>
      <c r="BQ11" s="7" t="str">
        <f t="shared" si="6"/>
        <v>–</v>
      </c>
      <c r="BR11" s="33">
        <f t="shared" si="7"/>
        <v>56.057980148101464</v>
      </c>
      <c r="BS11" s="28">
        <f t="shared" si="8"/>
        <v>27.739090909090905</v>
      </c>
      <c r="BT11" s="8">
        <f t="shared" si="9"/>
        <v>44.933104223756793</v>
      </c>
      <c r="BU11" s="5">
        <f t="shared" si="10"/>
        <v>3.6376744390717173</v>
      </c>
      <c r="BV11" s="9">
        <f t="shared" si="11"/>
        <v>5.4004029342959923</v>
      </c>
      <c r="BW11" s="5">
        <f t="shared" si="12"/>
        <v>35.58</v>
      </c>
      <c r="BX11" s="7">
        <f t="shared" si="13"/>
        <v>56.057980148101464</v>
      </c>
    </row>
    <row r="12" spans="1:78">
      <c r="A12" s="154" t="s">
        <v>19</v>
      </c>
      <c r="B12" s="155">
        <f>IF(AND((B10&gt;0),(B7&gt;0)),(B10/B7),"")</f>
        <v>0.69717976997006459</v>
      </c>
      <c r="C12" s="150" t="s">
        <v>5</v>
      </c>
      <c r="D12" s="155">
        <f>IF(AND((D10&gt;0),(D7&gt;0)),(D10/D7),"")</f>
        <v>0.51436825300288891</v>
      </c>
      <c r="E12" s="150" t="s">
        <v>5</v>
      </c>
      <c r="F12" s="155">
        <f>IF(AND((F10&gt;0),(F7&gt;0)),(F10/F7),"")</f>
        <v>0.62715782983970403</v>
      </c>
      <c r="G12" s="150" t="s">
        <v>5</v>
      </c>
      <c r="H12" s="155">
        <f>IF(AND((H10&gt;0),(H7&gt;0)),(H10/H7),"")</f>
        <v>0.58213208179684883</v>
      </c>
      <c r="I12" s="150" t="s">
        <v>5</v>
      </c>
      <c r="J12" s="155">
        <f>IF(AND((J10&gt;0),(J7&gt;0)),(J10/J7),"")</f>
        <v>0.66297043010752688</v>
      </c>
      <c r="K12" s="150" t="s">
        <v>5</v>
      </c>
      <c r="L12" s="155">
        <f>IF(AND((L10&gt;0),(L7&gt;0)),(L10/L7),"")</f>
        <v>0.50662676357417691</v>
      </c>
      <c r="M12" s="150" t="s">
        <v>5</v>
      </c>
      <c r="N12" s="155">
        <f>IF(AND((N10&gt;0),(N7&gt;0)),(N10/N7),"")</f>
        <v>0.55530437590828352</v>
      </c>
      <c r="O12" s="150" t="s">
        <v>5</v>
      </c>
      <c r="P12" s="155">
        <f>IF(AND((P10&gt;0),(P7&gt;0)),(P10/P7),"")</f>
        <v>0.57777413538764144</v>
      </c>
      <c r="Q12" s="150" t="s">
        <v>5</v>
      </c>
      <c r="R12" s="155">
        <f>IF(AND((R10&gt;0),(R7&gt;0)),(R10/R7),"")</f>
        <v>0.65152263374485597</v>
      </c>
      <c r="S12" s="150" t="s">
        <v>5</v>
      </c>
      <c r="T12" s="155">
        <f>IF(AND((T10&gt;0),(T7&gt;0)),(T10/T7),"")</f>
        <v>0.62000969775335379</v>
      </c>
      <c r="U12" s="150" t="s">
        <v>5</v>
      </c>
      <c r="V12" s="155">
        <f>IF(AND((V10&gt;0),(V7&gt;0)),(V10/V7),"")</f>
        <v>0.52116875372689331</v>
      </c>
      <c r="W12" s="150" t="s">
        <v>5</v>
      </c>
      <c r="X12" s="155">
        <f>IF(AND((X10&gt;0),(X7&gt;0)),(X10/X7),"")</f>
        <v>0.63103285646910867</v>
      </c>
      <c r="Y12" s="150" t="s">
        <v>5</v>
      </c>
      <c r="Z12" s="155">
        <f>IF(AND((Z10&gt;0),(Z7&gt;0)),(Z10/Z7),"")</f>
        <v>0.47255619445896496</v>
      </c>
      <c r="AA12" s="150" t="s">
        <v>5</v>
      </c>
      <c r="AB12" s="155">
        <f>IF(AND((AB10&gt;0),(AB7&gt;0)),(AB10/AB7),"")</f>
        <v>0.57396034391998596</v>
      </c>
      <c r="AC12" s="150" t="s">
        <v>5</v>
      </c>
      <c r="AD12" s="155">
        <f>IF(AND((AD10&gt;0),(AD7&gt;0)),(AD10/AD7),"")</f>
        <v>0.5342423778152291</v>
      </c>
      <c r="AE12" s="150" t="s">
        <v>5</v>
      </c>
      <c r="AF12" s="155">
        <f>IF(AND((AF10&gt;0),(AF7&gt;0)),(AF10/AF7),"")</f>
        <v>0.53258873929008577</v>
      </c>
      <c r="AG12" s="150" t="s">
        <v>5</v>
      </c>
      <c r="AH12" s="155">
        <f>IF(AND((AH10&gt;0),(AH7&gt;0)),(AH10/AH7),"")</f>
        <v>0.43770185279619245</v>
      </c>
      <c r="AI12" s="150" t="s">
        <v>5</v>
      </c>
      <c r="AJ12" s="155">
        <f>IF(AND((AJ10&gt;0),(AJ7&gt;0)),(AJ10/AJ7),"")</f>
        <v>0.47493084370677729</v>
      </c>
      <c r="AK12" s="150" t="s">
        <v>5</v>
      </c>
      <c r="AL12" s="155">
        <f>IF(AND((AL10&gt;0),(AL7&gt;0)),(AL10/AL7),"")</f>
        <v>0.55991768244419815</v>
      </c>
      <c r="AM12" s="150" t="s">
        <v>5</v>
      </c>
      <c r="AN12" s="155">
        <f>IF(AND((AN10&gt;0),(AN7&gt;0)),(AN10/AN7),"")</f>
        <v>0.43691048229222285</v>
      </c>
      <c r="AO12" s="150" t="s">
        <v>5</v>
      </c>
      <c r="AP12" s="155">
        <f>IF(AND((AP10&gt;0),(AP7&gt;0)),(AP10/AP7),"")</f>
        <v>0.52388797364085671</v>
      </c>
      <c r="AQ12" s="150" t="s">
        <v>5</v>
      </c>
      <c r="AR12" s="155">
        <f>IF(AND((AR10&gt;0),(AR7&gt;0)),(AR10/AR7),"")</f>
        <v>0.52129710780017524</v>
      </c>
      <c r="AS12" s="150" t="s">
        <v>5</v>
      </c>
      <c r="AT12" s="155" t="str">
        <f>IF(AND((AT10&gt;0),(AT7&gt;0)),(AT10/AT7),"")</f>
        <v/>
      </c>
      <c r="AU12" s="150" t="s">
        <v>5</v>
      </c>
      <c r="AV12" s="155" t="str">
        <f>IF(AND((AV10&gt;0),(AV7&gt;0)),(AV10/AV7),"")</f>
        <v/>
      </c>
      <c r="AW12" s="150" t="s">
        <v>5</v>
      </c>
      <c r="AX12" s="155" t="str">
        <f>IF(AND((AX10&gt;0),(AX7&gt;0)),(AX10/AX7),"")</f>
        <v/>
      </c>
      <c r="AY12" s="150" t="s">
        <v>5</v>
      </c>
      <c r="AZ12" s="155" t="str">
        <f>IF(AND((AZ10&gt;0),(AZ7&gt;0)),(AZ10/AZ7),"")</f>
        <v/>
      </c>
      <c r="BA12" s="150" t="s">
        <v>5</v>
      </c>
      <c r="BB12" s="155" t="str">
        <f>IF(AND((BB10&gt;0),(BB7&gt;0)),(BB10/BB7),"")</f>
        <v/>
      </c>
      <c r="BC12" s="150" t="s">
        <v>5</v>
      </c>
      <c r="BD12" s="155" t="str">
        <f>IF(AND((BD10&gt;0),(BD7&gt;0)),(BD10/BD7),"")</f>
        <v/>
      </c>
      <c r="BE12" s="150" t="s">
        <v>5</v>
      </c>
      <c r="BF12" s="155" t="str">
        <f>IF(AND((BF10&gt;0),(BF7&gt;0)),(BF10/BF7),"")</f>
        <v/>
      </c>
      <c r="BG12" s="150" t="s">
        <v>5</v>
      </c>
      <c r="BH12" s="155" t="str">
        <f>IF(AND((BH10&gt;0),(BH7&gt;0)),(BH10/BH7),"")</f>
        <v/>
      </c>
      <c r="BI12" s="150" t="s">
        <v>5</v>
      </c>
      <c r="BK12" s="14" t="str">
        <f t="shared" si="0"/>
        <v xml:space="preserve">     Standard width/length ratio</v>
      </c>
      <c r="BL12" s="11">
        <f t="shared" si="1"/>
        <v>22</v>
      </c>
      <c r="BM12" s="91">
        <f t="shared" si="2"/>
        <v>0.43691048229222285</v>
      </c>
      <c r="BN12" s="92" t="str">
        <f t="shared" si="3"/>
        <v>–</v>
      </c>
      <c r="BO12" s="93">
        <f t="shared" si="4"/>
        <v>0.69717976997006459</v>
      </c>
      <c r="BP12" s="94" t="str">
        <f t="shared" si="5"/>
        <v/>
      </c>
      <c r="BQ12" s="95" t="s">
        <v>5</v>
      </c>
      <c r="BR12" s="96" t="str">
        <f t="shared" si="7"/>
        <v/>
      </c>
      <c r="BS12" s="97">
        <f t="shared" si="8"/>
        <v>0.55523823542936523</v>
      </c>
      <c r="BT12" s="98" t="s">
        <v>5</v>
      </c>
      <c r="BU12" s="99">
        <f t="shared" si="10"/>
        <v>7.1422668975526862E-2</v>
      </c>
      <c r="BV12" s="100" t="s">
        <v>5</v>
      </c>
      <c r="BW12" s="19">
        <f t="shared" si="12"/>
        <v>0.69717976997006459</v>
      </c>
      <c r="BX12" s="7" t="s">
        <v>5</v>
      </c>
    </row>
    <row r="13" spans="1:78">
      <c r="A13" s="154" t="s">
        <v>20</v>
      </c>
      <c r="B13" s="155">
        <f>IF(AND((B11&gt;0),(B9&gt;0)),(B11/B9),"")</f>
        <v>0.70890615660490142</v>
      </c>
      <c r="C13" s="150" t="s">
        <v>5</v>
      </c>
      <c r="D13" s="155">
        <f>IF(AND((D11&gt;0),(D9&gt;0)),(D11/D9),"")</f>
        <v>0.67212313706327886</v>
      </c>
      <c r="E13" s="150" t="s">
        <v>5</v>
      </c>
      <c r="F13" s="155">
        <f>IF(AND((F11&gt;0),(F9&gt;0)),(F11/F9),"")</f>
        <v>0.72888988966448998</v>
      </c>
      <c r="G13" s="150" t="s">
        <v>5</v>
      </c>
      <c r="H13" s="155">
        <f>IF(AND((H11&gt;0),(H9&gt;0)),(H11/H9),"")</f>
        <v>0.68789346246973371</v>
      </c>
      <c r="I13" s="150" t="s">
        <v>5</v>
      </c>
      <c r="J13" s="155">
        <f>IF(AND((J11&gt;0),(J9&gt;0)),(J11/J9),"")</f>
        <v>0.68332956344718387</v>
      </c>
      <c r="K13" s="150" t="s">
        <v>5</v>
      </c>
      <c r="L13" s="155">
        <f>IF(AND((L11&gt;0),(L9&gt;0)),(L11/L9),"")</f>
        <v>0.58671411625148284</v>
      </c>
      <c r="M13" s="150" t="s">
        <v>5</v>
      </c>
      <c r="N13" s="155">
        <f>IF(AND((N11&gt;0),(N9&gt;0)),(N11/N9),"")</f>
        <v>0.68986537973075956</v>
      </c>
      <c r="O13" s="150" t="s">
        <v>5</v>
      </c>
      <c r="P13" s="155">
        <f>IF(AND((P11&gt;0),(P9&gt;0)),(P11/P9),"")</f>
        <v>0.72738268021286889</v>
      </c>
      <c r="Q13" s="150" t="s">
        <v>5</v>
      </c>
      <c r="R13" s="155">
        <f>IF(AND((R11&gt;0),(R9&gt;0)),(R11/R9),"")</f>
        <v>0.64884516680923865</v>
      </c>
      <c r="S13" s="150" t="s">
        <v>5</v>
      </c>
      <c r="T13" s="155">
        <f>IF(AND((T11&gt;0),(T9&gt;0)),(T11/T9),"")</f>
        <v>0.61621980943939725</v>
      </c>
      <c r="U13" s="150" t="s">
        <v>5</v>
      </c>
      <c r="V13" s="155">
        <f>IF(AND((V11&gt;0),(V9&gt;0)),(V11/V9),"")</f>
        <v>0.71451724936327854</v>
      </c>
      <c r="W13" s="150" t="s">
        <v>5</v>
      </c>
      <c r="X13" s="155">
        <f>IF(AND((X11&gt;0),(X9&gt;0)),(X11/X9),"")</f>
        <v>0.67349989323083492</v>
      </c>
      <c r="Y13" s="150" t="s">
        <v>5</v>
      </c>
      <c r="Z13" s="155">
        <f>IF(AND((Z11&gt;0),(Z9&gt;0)),(Z11/Z9),"")</f>
        <v>0.77336747759282976</v>
      </c>
      <c r="AA13" s="150" t="s">
        <v>5</v>
      </c>
      <c r="AB13" s="155">
        <f>IF(AND((AB11&gt;0),(AB9&gt;0)),(AB11/AB9),"")</f>
        <v>0.77225841476655799</v>
      </c>
      <c r="AC13" s="150" t="s">
        <v>5</v>
      </c>
      <c r="AD13" s="155">
        <f>IF(AND((AD11&gt;0),(AD9&gt;0)),(AD11/AD9),"")</f>
        <v>0.68913480885311873</v>
      </c>
      <c r="AE13" s="150" t="s">
        <v>5</v>
      </c>
      <c r="AF13" s="155">
        <f>IF(AND((AF11&gt;0),(AF9&gt;0)),(AF11/AF9),"")</f>
        <v>0.63805787150563997</v>
      </c>
      <c r="AG13" s="150" t="s">
        <v>5</v>
      </c>
      <c r="AH13" s="155">
        <f>IF(AND((AH11&gt;0),(AH9&gt;0)),(AH11/AH9),"")</f>
        <v>0.70163831127914311</v>
      </c>
      <c r="AI13" s="150" t="s">
        <v>5</v>
      </c>
      <c r="AJ13" s="155">
        <f>IF(AND((AJ11&gt;0),(AJ9&gt;0)),(AJ11/AJ9),"")</f>
        <v>0.72753877670471168</v>
      </c>
      <c r="AK13" s="150" t="s">
        <v>5</v>
      </c>
      <c r="AL13" s="155">
        <f>IF(AND((AL11&gt;0),(AL9&gt;0)),(AL11/AL9),"")</f>
        <v>0.72838911630146885</v>
      </c>
      <c r="AM13" s="150" t="s">
        <v>5</v>
      </c>
      <c r="AN13" s="155">
        <f>IF(AND((AN11&gt;0),(AN9&gt;0)),(AN11/AN9),"")</f>
        <v>0.74440154440154449</v>
      </c>
      <c r="AO13" s="150" t="s">
        <v>5</v>
      </c>
      <c r="AP13" s="155">
        <f>IF(AND((AP11&gt;0),(AP9&gt;0)),(AP11/AP9),"")</f>
        <v>0.67960648763626696</v>
      </c>
      <c r="AQ13" s="150" t="s">
        <v>5</v>
      </c>
      <c r="AR13" s="155">
        <f>IF(AND((AR11&gt;0),(AR9&gt;0)),(AR11/AR9),"")</f>
        <v>0.79288833437305051</v>
      </c>
      <c r="AS13" s="150" t="s">
        <v>5</v>
      </c>
      <c r="AT13" s="155" t="str">
        <f>IF(AND((AT11&gt;0),(AT9&gt;0)),(AT11/AT9),"")</f>
        <v/>
      </c>
      <c r="AU13" s="150" t="s">
        <v>5</v>
      </c>
      <c r="AV13" s="155" t="str">
        <f>IF(AND((AV11&gt;0),(AV9&gt;0)),(AV11/AV9),"")</f>
        <v/>
      </c>
      <c r="AW13" s="150" t="s">
        <v>5</v>
      </c>
      <c r="AX13" s="155" t="str">
        <f>IF(AND((AX11&gt;0),(AX9&gt;0)),(AX11/AX9),"")</f>
        <v/>
      </c>
      <c r="AY13" s="150" t="s">
        <v>5</v>
      </c>
      <c r="AZ13" s="155" t="str">
        <f>IF(AND((AZ11&gt;0),(AZ9&gt;0)),(AZ11/AZ9),"")</f>
        <v/>
      </c>
      <c r="BA13" s="150" t="s">
        <v>5</v>
      </c>
      <c r="BB13" s="155" t="str">
        <f>IF(AND((BB11&gt;0),(BB9&gt;0)),(BB11/BB9),"")</f>
        <v/>
      </c>
      <c r="BC13" s="150" t="s">
        <v>5</v>
      </c>
      <c r="BD13" s="155" t="str">
        <f>IF(AND((BD11&gt;0),(BD9&gt;0)),(BD11/BD9),"")</f>
        <v/>
      </c>
      <c r="BE13" s="150" t="s">
        <v>5</v>
      </c>
      <c r="BF13" s="155" t="str">
        <f>IF(AND((BF11&gt;0),(BF9&gt;0)),(BF11/BF9),"")</f>
        <v/>
      </c>
      <c r="BG13" s="150" t="s">
        <v>5</v>
      </c>
      <c r="BH13" s="155" t="str">
        <f>IF(AND((BH11&gt;0),(BH9&gt;0)),(BH11/BH9),"")</f>
        <v/>
      </c>
      <c r="BI13" s="150" t="s">
        <v>5</v>
      </c>
      <c r="BK13" s="14" t="str">
        <f t="shared" si="0"/>
        <v xml:space="preserve">     Posterior/anterior width ratio</v>
      </c>
      <c r="BL13" s="11">
        <f t="shared" si="1"/>
        <v>22</v>
      </c>
      <c r="BM13" s="91">
        <f t="shared" si="2"/>
        <v>0.58671411625148284</v>
      </c>
      <c r="BN13" s="92" t="str">
        <f t="shared" si="3"/>
        <v>–</v>
      </c>
      <c r="BO13" s="93">
        <f t="shared" si="4"/>
        <v>0.79288833437305051</v>
      </c>
      <c r="BP13" s="94" t="str">
        <f t="shared" si="5"/>
        <v/>
      </c>
      <c r="BQ13" s="95" t="s">
        <v>5</v>
      </c>
      <c r="BR13" s="96" t="str">
        <f t="shared" si="7"/>
        <v/>
      </c>
      <c r="BS13" s="97">
        <f t="shared" si="8"/>
        <v>0.69933943853189906</v>
      </c>
      <c r="BT13" s="98" t="s">
        <v>5</v>
      </c>
      <c r="BU13" s="99">
        <f t="shared" si="10"/>
        <v>5.0465775280380355E-2</v>
      </c>
      <c r="BV13" s="100" t="s">
        <v>5</v>
      </c>
      <c r="BW13" s="19">
        <f t="shared" si="12"/>
        <v>0.70890615660490142</v>
      </c>
      <c r="BX13" s="7" t="s">
        <v>5</v>
      </c>
    </row>
    <row r="14" spans="1:78">
      <c r="A14" s="146" t="s">
        <v>21</v>
      </c>
      <c r="B14" s="151"/>
      <c r="C14" s="151"/>
      <c r="D14" s="151"/>
      <c r="E14" s="151"/>
      <c r="F14" s="151"/>
      <c r="G14" s="151"/>
      <c r="H14" s="151"/>
      <c r="I14" s="151"/>
      <c r="J14" s="151"/>
      <c r="K14" s="151"/>
      <c r="L14" s="152"/>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3"/>
      <c r="BK14" s="14" t="str">
        <f t="shared" si="0"/>
        <v>Claw 1 lengths</v>
      </c>
      <c r="BL14" s="11"/>
      <c r="BM14" s="4"/>
      <c r="BN14" s="24"/>
      <c r="BO14" s="6"/>
      <c r="BP14" s="32"/>
      <c r="BQ14" s="7"/>
      <c r="BR14" s="33"/>
      <c r="BS14" s="28"/>
      <c r="BT14" s="8"/>
      <c r="BU14" s="5"/>
      <c r="BV14" s="9"/>
      <c r="BW14" s="5"/>
      <c r="BX14" s="7"/>
    </row>
    <row r="15" spans="1:78">
      <c r="A15" s="154" t="s">
        <v>25</v>
      </c>
      <c r="B15" s="149">
        <v>30.44</v>
      </c>
      <c r="C15" s="150">
        <f t="shared" ref="C15:C17" si="14">IF(AND((B15&gt;0),(B$7&gt;0)),(B15/B$7*100),"")</f>
        <v>47.959665983929419</v>
      </c>
      <c r="D15" s="149">
        <v>31.54</v>
      </c>
      <c r="E15" s="150">
        <f t="shared" ref="E15:E17" si="15">IF(AND((D15&gt;0),(D$7&gt;0)),(D15/D$7*100),"")</f>
        <v>47.954994678424818</v>
      </c>
      <c r="F15" s="149">
        <v>26.86</v>
      </c>
      <c r="G15" s="150">
        <f t="shared" ref="G15:G17" si="16">IF(AND((F15&gt;0),(F$7&gt;0)),(F15/F$7*100),"")</f>
        <v>41.399506781750929</v>
      </c>
      <c r="H15" s="149">
        <v>30.08</v>
      </c>
      <c r="I15" s="150">
        <f t="shared" ref="I15:I17" si="17">IF(AND((H15&gt;0),(H$7&gt;0)),(H15/H$7*100),"")</f>
        <v>50.419041233657389</v>
      </c>
      <c r="J15" s="149">
        <v>27.1</v>
      </c>
      <c r="K15" s="150">
        <f t="shared" ref="K15:K17" si="18">IF(AND((J15&gt;0),(J$7&gt;0)),(J15/J$7*100),"")</f>
        <v>45.530913978494624</v>
      </c>
      <c r="L15" s="149">
        <v>27.81</v>
      </c>
      <c r="M15" s="150">
        <f t="shared" ref="M15:M17" si="19">IF(AND((L15&gt;0),(L$7&gt;0)),(L15/L$7*100),"")</f>
        <v>39.632321504916632</v>
      </c>
      <c r="N15" s="149">
        <v>26.15</v>
      </c>
      <c r="O15" s="150">
        <f t="shared" ref="O15:O17" si="20">IF(AND((N15&gt;0),(N$7&gt;0)),(N15/N$7*100),"")</f>
        <v>42.225092846762472</v>
      </c>
      <c r="P15" s="149">
        <v>29.22</v>
      </c>
      <c r="Q15" s="150">
        <f t="shared" ref="Q15:Q17" si="21">IF(AND((P15&gt;0),(P$7&gt;0)),(P15/P$7*100),"")</f>
        <v>47.893787903622361</v>
      </c>
      <c r="R15" s="149">
        <v>26.16</v>
      </c>
      <c r="S15" s="150">
        <f t="shared" ref="S15:S17" si="22">IF(AND((R15&gt;0),(R$7&gt;0)),(R15/R$7*100),"")</f>
        <v>43.061728395061728</v>
      </c>
      <c r="T15" s="149">
        <v>27.44</v>
      </c>
      <c r="U15" s="150">
        <f t="shared" ref="U15:U17" si="23">IF(AND((T15&gt;0),(T$7&gt;0)),(T15/T$7*100),"")</f>
        <v>44.351058671407792</v>
      </c>
      <c r="V15" s="149">
        <v>26.51</v>
      </c>
      <c r="W15" s="150">
        <f t="shared" ref="W15:W17" si="24">IF(AND((V15&gt;0),(V$7&gt;0)),(V15/V$7*100),"")</f>
        <v>39.519976147883128</v>
      </c>
      <c r="X15" s="149">
        <v>28.24</v>
      </c>
      <c r="Y15" s="150">
        <f t="shared" ref="Y15:Y17" si="25">IF(AND((X15&gt;0),(X$7&gt;0)),(X15/X$7*100),"")</f>
        <v>44.395535293192893</v>
      </c>
      <c r="Z15" s="149">
        <v>25.73</v>
      </c>
      <c r="AA15" s="150">
        <f t="shared" ref="AA15:AA17" si="26">IF(AND((Z15&gt;0),(Z$7&gt;0)),(Z15/Z$7*100),"")</f>
        <v>44.833594702909913</v>
      </c>
      <c r="AB15" s="149">
        <v>26.25</v>
      </c>
      <c r="AC15" s="150">
        <f t="shared" ref="AC15:AC17" si="27">IF(AND((AB15&gt;0),(AB$7&gt;0)),(AB15/AB$7*100),"")</f>
        <v>46.060712405685209</v>
      </c>
      <c r="AD15" s="149">
        <v>26.06</v>
      </c>
      <c r="AE15" s="150">
        <f t="shared" ref="AE15:AE17" si="28">IF(AND((AD15&gt;0),(AD$7&gt;0)),(AD15/AD$7*100),"")</f>
        <v>39.926459322812931</v>
      </c>
      <c r="AF15" s="149">
        <v>27.35</v>
      </c>
      <c r="AG15" s="150">
        <f t="shared" ref="AG15:AG17" si="29">IF(AND((AF15&gt;0),(AF$7&gt;0)),(AF15/AF$7*100),"")</f>
        <v>41.845165238678092</v>
      </c>
      <c r="AH15" s="149">
        <v>21.19</v>
      </c>
      <c r="AI15" s="150">
        <f t="shared" ref="AI15:AI17" si="30">IF(AND((AH15&gt;0),(AH$7&gt;0)),(AH15/AH$7*100),"")</f>
        <v>36.019037905830366</v>
      </c>
      <c r="AJ15" s="149">
        <v>22.6</v>
      </c>
      <c r="AK15" s="150">
        <f t="shared" ref="AK15:AK17" si="31">IF(AND((AJ15&gt;0),(AJ$7&gt;0)),(AJ15/AJ$7*100),"")</f>
        <v>39.073305670816048</v>
      </c>
      <c r="AL15" s="149">
        <v>29.2</v>
      </c>
      <c r="AM15" s="150">
        <f t="shared" ref="AM15:AM17" si="32">IF(AND((AL15&gt;0),(AL$7&gt;0)),(AL15/AL$7*100),"")</f>
        <v>46.224473642551843</v>
      </c>
      <c r="AN15" s="149">
        <v>21.65</v>
      </c>
      <c r="AO15" s="150">
        <f t="shared" ref="AO15:AO17" si="33">IF(AND((AN15&gt;0),(AN$7&gt;0)),(AN15/AN$7*100),"")</f>
        <v>38.529987542267307</v>
      </c>
      <c r="AP15" s="149">
        <v>26.73</v>
      </c>
      <c r="AQ15" s="150">
        <f t="shared" ref="AQ15:AQ17" si="34">IF(AND((AP15&gt;0),(AP$7&gt;0)),(AP15/AP$7*100),"")</f>
        <v>44.036243822075782</v>
      </c>
      <c r="AR15" s="149">
        <v>22.79</v>
      </c>
      <c r="AS15" s="150">
        <f t="shared" ref="AS15:AS17" si="35">IF(AND((AR15&gt;0),(AR$7&gt;0)),(AR15/AR$7*100),"")</f>
        <v>39.94741454864154</v>
      </c>
      <c r="AT15" s="149"/>
      <c r="AU15" s="150" t="str">
        <f t="shared" ref="AU15:AU17" si="36">IF(AND((AT15&gt;0),(AT$7&gt;0)),(AT15/AT$7*100),"")</f>
        <v/>
      </c>
      <c r="AV15" s="149"/>
      <c r="AW15" s="150" t="str">
        <f t="shared" ref="AW15:AW17" si="37">IF(AND((AV15&gt;0),(AV$7&gt;0)),(AV15/AV$7*100),"")</f>
        <v/>
      </c>
      <c r="AX15" s="149"/>
      <c r="AY15" s="150" t="str">
        <f t="shared" ref="AY15:AY17" si="38">IF(AND((AX15&gt;0),(AX$7&gt;0)),(AX15/AX$7*100),"")</f>
        <v/>
      </c>
      <c r="AZ15" s="149"/>
      <c r="BA15" s="150" t="str">
        <f t="shared" ref="BA15:BA17" si="39">IF(AND((AZ15&gt;0),(AZ$7&gt;0)),(AZ15/AZ$7*100),"")</f>
        <v/>
      </c>
      <c r="BB15" s="149"/>
      <c r="BC15" s="150" t="str">
        <f t="shared" ref="BC15:BC17" si="40">IF(AND((BB15&gt;0),(BB$7&gt;0)),(BB15/BB$7*100),"")</f>
        <v/>
      </c>
      <c r="BD15" s="149"/>
      <c r="BE15" s="150" t="str">
        <f t="shared" ref="BE15:BE17" si="41">IF(AND((BD15&gt;0),(BD$7&gt;0)),(BD15/BD$7*100),"")</f>
        <v/>
      </c>
      <c r="BF15" s="149"/>
      <c r="BG15" s="150" t="str">
        <f t="shared" ref="BG15:BG17" si="42">IF(AND((BF15&gt;0),(BF$7&gt;0)),(BF15/BF$7*100),"")</f>
        <v/>
      </c>
      <c r="BH15" s="149"/>
      <c r="BI15" s="150" t="str">
        <f t="shared" ref="BI15:BI17" si="43">IF(AND((BH15&gt;0),(BH$7&gt;0)),(BH15/BH$7*100),"")</f>
        <v/>
      </c>
      <c r="BK15" s="14" t="str">
        <f t="shared" si="0"/>
        <v xml:space="preserve">     External primary branch</v>
      </c>
      <c r="BL15" s="11">
        <f t="shared" si="1"/>
        <v>22</v>
      </c>
      <c r="BM15" s="4">
        <f t="shared" si="2"/>
        <v>21.19</v>
      </c>
      <c r="BN15" s="24" t="str">
        <f t="shared" si="3"/>
        <v>–</v>
      </c>
      <c r="BO15" s="6">
        <f t="shared" si="4"/>
        <v>31.54</v>
      </c>
      <c r="BP15" s="32">
        <f t="shared" si="5"/>
        <v>36.019037905830366</v>
      </c>
      <c r="BQ15" s="7" t="str">
        <f t="shared" si="6"/>
        <v>–</v>
      </c>
      <c r="BR15" s="33">
        <f t="shared" si="7"/>
        <v>50.419041233657389</v>
      </c>
      <c r="BS15" s="28">
        <f t="shared" si="8"/>
        <v>26.686363636363637</v>
      </c>
      <c r="BT15" s="8">
        <f t="shared" si="9"/>
        <v>43.220000828244231</v>
      </c>
      <c r="BU15" s="5">
        <f t="shared" si="10"/>
        <v>2.7284925987570241</v>
      </c>
      <c r="BV15" s="9">
        <f t="shared" si="11"/>
        <v>3.7308641197176033</v>
      </c>
      <c r="BW15" s="5">
        <f t="shared" si="12"/>
        <v>30.44</v>
      </c>
      <c r="BX15" s="7">
        <f t="shared" si="13"/>
        <v>47.959665983929419</v>
      </c>
    </row>
    <row r="16" spans="1:78">
      <c r="A16" s="154" t="s">
        <v>26</v>
      </c>
      <c r="B16" s="149">
        <v>21.95</v>
      </c>
      <c r="C16" s="150">
        <f t="shared" si="14"/>
        <v>34.583267685520717</v>
      </c>
      <c r="D16" s="149">
        <v>22.3</v>
      </c>
      <c r="E16" s="150">
        <f t="shared" si="15"/>
        <v>33.906036186711269</v>
      </c>
      <c r="F16" s="149">
        <v>21.01</v>
      </c>
      <c r="G16" s="150">
        <f t="shared" si="16"/>
        <v>32.382860665844646</v>
      </c>
      <c r="H16" s="149">
        <v>23.31</v>
      </c>
      <c r="I16" s="150">
        <f t="shared" si="17"/>
        <v>39.071404626215219</v>
      </c>
      <c r="J16" s="149">
        <v>21.88</v>
      </c>
      <c r="K16" s="150">
        <f t="shared" si="18"/>
        <v>36.76075268817204</v>
      </c>
      <c r="L16" s="149">
        <v>21.25</v>
      </c>
      <c r="M16" s="150">
        <f t="shared" si="19"/>
        <v>30.283596978765853</v>
      </c>
      <c r="N16" s="149">
        <v>20.46</v>
      </c>
      <c r="O16" s="150">
        <f t="shared" si="20"/>
        <v>33.03730017761989</v>
      </c>
      <c r="P16" s="149">
        <v>22.34</v>
      </c>
      <c r="Q16" s="150">
        <f t="shared" si="21"/>
        <v>36.616948041304703</v>
      </c>
      <c r="R16" s="149">
        <v>22.55</v>
      </c>
      <c r="S16" s="150">
        <f t="shared" si="22"/>
        <v>37.119341563786008</v>
      </c>
      <c r="T16" s="149">
        <v>18.45</v>
      </c>
      <c r="U16" s="150">
        <f t="shared" si="23"/>
        <v>29.820591562954586</v>
      </c>
      <c r="V16" s="149">
        <v>19.73</v>
      </c>
      <c r="W16" s="150">
        <f t="shared" si="24"/>
        <v>29.412641621943948</v>
      </c>
      <c r="X16" s="149">
        <v>22.07</v>
      </c>
      <c r="Y16" s="150">
        <f t="shared" si="25"/>
        <v>34.695802546769379</v>
      </c>
      <c r="Z16" s="149">
        <v>18.420000000000002</v>
      </c>
      <c r="AA16" s="150">
        <f t="shared" si="26"/>
        <v>32.096184004181914</v>
      </c>
      <c r="AB16" s="149">
        <v>20.260000000000002</v>
      </c>
      <c r="AC16" s="150">
        <f t="shared" si="27"/>
        <v>35.550096508159328</v>
      </c>
      <c r="AD16" s="149">
        <v>21.6</v>
      </c>
      <c r="AE16" s="150">
        <f t="shared" si="28"/>
        <v>33.093304734181103</v>
      </c>
      <c r="AF16" s="149">
        <v>20.74</v>
      </c>
      <c r="AG16" s="150">
        <f t="shared" si="29"/>
        <v>31.731946144430843</v>
      </c>
      <c r="AH16" s="149">
        <v>18.73</v>
      </c>
      <c r="AI16" s="150">
        <f t="shared" si="30"/>
        <v>31.837497875233726</v>
      </c>
      <c r="AJ16" s="149">
        <v>16.940000000000001</v>
      </c>
      <c r="AK16" s="150">
        <f t="shared" si="31"/>
        <v>29.287690179806365</v>
      </c>
      <c r="AL16" s="149">
        <v>22.78</v>
      </c>
      <c r="AM16" s="150">
        <f t="shared" si="32"/>
        <v>36.061421560867501</v>
      </c>
      <c r="AN16" s="149">
        <v>18.64</v>
      </c>
      <c r="AO16" s="150">
        <f t="shared" si="33"/>
        <v>33.173162484427834</v>
      </c>
      <c r="AP16" s="149">
        <v>19.05</v>
      </c>
      <c r="AQ16" s="150">
        <f t="shared" si="34"/>
        <v>31.3838550247117</v>
      </c>
      <c r="AR16" s="149">
        <v>18.86</v>
      </c>
      <c r="AS16" s="150">
        <f t="shared" si="35"/>
        <v>33.058720420683613</v>
      </c>
      <c r="AT16" s="149"/>
      <c r="AU16" s="150" t="str">
        <f t="shared" si="36"/>
        <v/>
      </c>
      <c r="AV16" s="149"/>
      <c r="AW16" s="150" t="str">
        <f t="shared" si="37"/>
        <v/>
      </c>
      <c r="AX16" s="149"/>
      <c r="AY16" s="150" t="str">
        <f t="shared" si="38"/>
        <v/>
      </c>
      <c r="AZ16" s="149"/>
      <c r="BA16" s="150" t="str">
        <f t="shared" si="39"/>
        <v/>
      </c>
      <c r="BB16" s="149"/>
      <c r="BC16" s="150" t="str">
        <f t="shared" si="40"/>
        <v/>
      </c>
      <c r="BD16" s="149"/>
      <c r="BE16" s="150" t="str">
        <f t="shared" si="41"/>
        <v/>
      </c>
      <c r="BF16" s="149"/>
      <c r="BG16" s="150" t="str">
        <f t="shared" si="42"/>
        <v/>
      </c>
      <c r="BH16" s="149"/>
      <c r="BI16" s="150" t="str">
        <f t="shared" si="43"/>
        <v/>
      </c>
      <c r="BK16" s="14" t="str">
        <f t="shared" si="0"/>
        <v xml:space="preserve">     External base + secondary branch</v>
      </c>
      <c r="BL16" s="11">
        <f t="shared" si="1"/>
        <v>22</v>
      </c>
      <c r="BM16" s="4">
        <f t="shared" si="2"/>
        <v>16.940000000000001</v>
      </c>
      <c r="BN16" s="24" t="str">
        <f t="shared" si="3"/>
        <v>–</v>
      </c>
      <c r="BO16" s="6">
        <f t="shared" si="4"/>
        <v>23.31</v>
      </c>
      <c r="BP16" s="32">
        <f t="shared" si="5"/>
        <v>29.287690179806365</v>
      </c>
      <c r="BQ16" s="7" t="str">
        <f t="shared" si="6"/>
        <v>–</v>
      </c>
      <c r="BR16" s="33">
        <f t="shared" si="7"/>
        <v>39.071404626215219</v>
      </c>
      <c r="BS16" s="28">
        <f t="shared" si="8"/>
        <v>20.605454545454549</v>
      </c>
      <c r="BT16" s="8">
        <f t="shared" si="9"/>
        <v>33.407473785558736</v>
      </c>
      <c r="BU16" s="5">
        <f t="shared" si="10"/>
        <v>1.7658013890170507</v>
      </c>
      <c r="BV16" s="9">
        <f t="shared" si="11"/>
        <v>2.6764658009634017</v>
      </c>
      <c r="BW16" s="5">
        <f t="shared" si="12"/>
        <v>21.95</v>
      </c>
      <c r="BX16" s="7">
        <f t="shared" si="13"/>
        <v>34.583267685520717</v>
      </c>
    </row>
    <row r="17" spans="1:76">
      <c r="A17" s="154" t="s">
        <v>27</v>
      </c>
      <c r="B17" s="149">
        <v>5.9</v>
      </c>
      <c r="C17" s="150">
        <f t="shared" si="14"/>
        <v>9.2957302662675279</v>
      </c>
      <c r="D17" s="149">
        <v>6.26</v>
      </c>
      <c r="E17" s="150">
        <f t="shared" si="15"/>
        <v>9.5180173331306079</v>
      </c>
      <c r="F17" s="149">
        <v>5.86</v>
      </c>
      <c r="G17" s="150">
        <f t="shared" si="16"/>
        <v>9.0320591861898905</v>
      </c>
      <c r="H17" s="149">
        <v>8.4</v>
      </c>
      <c r="I17" s="150">
        <f t="shared" si="17"/>
        <v>14.079785450888368</v>
      </c>
      <c r="J17" s="149">
        <v>6.22</v>
      </c>
      <c r="K17" s="150">
        <f t="shared" si="18"/>
        <v>10.4502688172043</v>
      </c>
      <c r="L17" s="149">
        <v>7.01</v>
      </c>
      <c r="M17" s="150">
        <f t="shared" si="19"/>
        <v>9.9900242268775816</v>
      </c>
      <c r="N17" s="149">
        <v>6.09</v>
      </c>
      <c r="O17" s="150">
        <f t="shared" si="20"/>
        <v>9.8336831906991762</v>
      </c>
      <c r="P17" s="149">
        <v>6.47</v>
      </c>
      <c r="Q17" s="150">
        <f t="shared" si="21"/>
        <v>10.604818882150466</v>
      </c>
      <c r="R17" s="149">
        <v>7.11</v>
      </c>
      <c r="S17" s="150">
        <f t="shared" si="22"/>
        <v>11.703703703703704</v>
      </c>
      <c r="T17" s="149">
        <v>5.82</v>
      </c>
      <c r="U17" s="150">
        <f t="shared" si="23"/>
        <v>9.4068207531921786</v>
      </c>
      <c r="V17" s="149">
        <v>6.09</v>
      </c>
      <c r="W17" s="150">
        <f t="shared" si="24"/>
        <v>9.0787119856887291</v>
      </c>
      <c r="X17" s="149">
        <v>7.12</v>
      </c>
      <c r="Y17" s="150">
        <f t="shared" si="25"/>
        <v>11.193208614997642</v>
      </c>
      <c r="Z17" s="149">
        <v>6.04</v>
      </c>
      <c r="AA17" s="150">
        <f t="shared" si="26"/>
        <v>10.524481617006447</v>
      </c>
      <c r="AB17" s="149">
        <v>7.03</v>
      </c>
      <c r="AC17" s="150">
        <f t="shared" si="27"/>
        <v>12.335497455693982</v>
      </c>
      <c r="AD17" s="149">
        <v>8.09</v>
      </c>
      <c r="AE17" s="150">
        <f t="shared" si="28"/>
        <v>12.394668300903938</v>
      </c>
      <c r="AF17" s="149">
        <v>6.75</v>
      </c>
      <c r="AG17" s="150">
        <f t="shared" si="29"/>
        <v>10.327417380660956</v>
      </c>
      <c r="AH17" s="149">
        <v>6.97</v>
      </c>
      <c r="AI17" s="150">
        <f t="shared" si="30"/>
        <v>11.84769675335713</v>
      </c>
      <c r="AJ17" s="149">
        <v>6.53</v>
      </c>
      <c r="AK17" s="150">
        <f t="shared" si="31"/>
        <v>11.289764868603044</v>
      </c>
      <c r="AL17" s="149">
        <v>6.46</v>
      </c>
      <c r="AM17" s="150">
        <f t="shared" si="32"/>
        <v>10.226373278454963</v>
      </c>
      <c r="AN17" s="149">
        <v>5.94</v>
      </c>
      <c r="AO17" s="150">
        <f t="shared" si="33"/>
        <v>10.571276027762949</v>
      </c>
      <c r="AP17" s="149">
        <v>6.29</v>
      </c>
      <c r="AQ17" s="150">
        <f t="shared" si="34"/>
        <v>10.362438220757825</v>
      </c>
      <c r="AR17" s="149">
        <v>7.01</v>
      </c>
      <c r="AS17" s="150">
        <f t="shared" si="35"/>
        <v>12.287467134092902</v>
      </c>
      <c r="AT17" s="149"/>
      <c r="AU17" s="150" t="str">
        <f t="shared" si="36"/>
        <v/>
      </c>
      <c r="AV17" s="149"/>
      <c r="AW17" s="150" t="str">
        <f t="shared" si="37"/>
        <v/>
      </c>
      <c r="AX17" s="149"/>
      <c r="AY17" s="150" t="str">
        <f t="shared" si="38"/>
        <v/>
      </c>
      <c r="AZ17" s="149"/>
      <c r="BA17" s="150" t="str">
        <f t="shared" si="39"/>
        <v/>
      </c>
      <c r="BB17" s="149"/>
      <c r="BC17" s="150" t="str">
        <f t="shared" si="40"/>
        <v/>
      </c>
      <c r="BD17" s="149"/>
      <c r="BE17" s="150" t="str">
        <f t="shared" si="41"/>
        <v/>
      </c>
      <c r="BF17" s="149"/>
      <c r="BG17" s="150" t="str">
        <f t="shared" si="42"/>
        <v/>
      </c>
      <c r="BH17" s="149"/>
      <c r="BI17" s="150" t="str">
        <f t="shared" si="43"/>
        <v/>
      </c>
      <c r="BK17" s="14" t="str">
        <f t="shared" si="0"/>
        <v xml:space="preserve">     External spur</v>
      </c>
      <c r="BL17" s="11">
        <f t="shared" si="1"/>
        <v>22</v>
      </c>
      <c r="BM17" s="4">
        <f t="shared" si="2"/>
        <v>5.82</v>
      </c>
      <c r="BN17" s="24" t="str">
        <f t="shared" si="3"/>
        <v>–</v>
      </c>
      <c r="BO17" s="6">
        <f t="shared" si="4"/>
        <v>8.4</v>
      </c>
      <c r="BP17" s="32">
        <f t="shared" si="5"/>
        <v>9.0320591861898905</v>
      </c>
      <c r="BQ17" s="7" t="str">
        <f t="shared" si="6"/>
        <v>–</v>
      </c>
      <c r="BR17" s="33">
        <f t="shared" si="7"/>
        <v>14.079785450888368</v>
      </c>
      <c r="BS17" s="28">
        <f t="shared" si="8"/>
        <v>6.6118181818181805</v>
      </c>
      <c r="BT17" s="8">
        <f t="shared" si="9"/>
        <v>10.743359702194741</v>
      </c>
      <c r="BU17" s="5">
        <f t="shared" si="10"/>
        <v>0.68940717365158199</v>
      </c>
      <c r="BV17" s="9">
        <f t="shared" si="11"/>
        <v>1.2848296097637735</v>
      </c>
      <c r="BW17" s="5">
        <f t="shared" si="12"/>
        <v>5.9</v>
      </c>
      <c r="BX17" s="7">
        <f t="shared" si="13"/>
        <v>9.2957302662675279</v>
      </c>
    </row>
    <row r="18" spans="1:76">
      <c r="A18" s="154" t="s">
        <v>80</v>
      </c>
      <c r="B18" s="155">
        <f t="shared" ref="B18" si="44">IF(AND((B16&gt;0),(B15&gt;0)),(B16/B15),"")</f>
        <v>0.72109067017082784</v>
      </c>
      <c r="C18" s="150" t="s">
        <v>5</v>
      </c>
      <c r="D18" s="155">
        <f t="shared" ref="D18" si="45">IF(AND((D16&gt;0),(D15&gt;0)),(D16/D15),"")</f>
        <v>0.70703868103994927</v>
      </c>
      <c r="E18" s="150" t="s">
        <v>5</v>
      </c>
      <c r="F18" s="155">
        <f t="shared" ref="F18" si="46">IF(AND((F16&gt;0),(F15&gt;0)),(F16/F15),"")</f>
        <v>0.78220402084884599</v>
      </c>
      <c r="G18" s="150" t="s">
        <v>5</v>
      </c>
      <c r="H18" s="155">
        <f t="shared" ref="H18" si="47">IF(AND((H16&gt;0),(H15&gt;0)),(H16/H15),"")</f>
        <v>0.77493351063829785</v>
      </c>
      <c r="I18" s="150" t="s">
        <v>5</v>
      </c>
      <c r="J18" s="155">
        <f t="shared" ref="J18" si="48">IF(AND((J16&gt;0),(J15&gt;0)),(J16/J15),"")</f>
        <v>0.80738007380073795</v>
      </c>
      <c r="K18" s="150" t="s">
        <v>5</v>
      </c>
      <c r="L18" s="155">
        <f>IF(AND((L16&gt;0),(L15&gt;0)),(L16/L15),"")</f>
        <v>0.76411362819129813</v>
      </c>
      <c r="M18" s="150" t="s">
        <v>5</v>
      </c>
      <c r="N18" s="155">
        <f t="shared" ref="N18" si="49">IF(AND((N16&gt;0),(N15&gt;0)),(N16/N15),"")</f>
        <v>0.78240917782026775</v>
      </c>
      <c r="O18" s="150" t="s">
        <v>5</v>
      </c>
      <c r="P18" s="155">
        <f t="shared" ref="P18" si="50">IF(AND((P16&gt;0),(P15&gt;0)),(P16/P15),"")</f>
        <v>0.76454483230663928</v>
      </c>
      <c r="Q18" s="150" t="s">
        <v>5</v>
      </c>
      <c r="R18" s="155">
        <f t="shared" ref="R18" si="51">IF(AND((R16&gt;0),(R15&gt;0)),(R16/R15),"")</f>
        <v>0.86200305810397559</v>
      </c>
      <c r="S18" s="150" t="s">
        <v>5</v>
      </c>
      <c r="T18" s="155">
        <f t="shared" ref="T18" si="52">IF(AND((T16&gt;0),(T15&gt;0)),(T16/T15),"")</f>
        <v>0.67237609329446058</v>
      </c>
      <c r="U18" s="150" t="s">
        <v>5</v>
      </c>
      <c r="V18" s="155">
        <f t="shared" ref="V18" si="53">IF(AND((V16&gt;0),(V15&gt;0)),(V16/V15),"")</f>
        <v>0.7442474537910222</v>
      </c>
      <c r="W18" s="150" t="s">
        <v>5</v>
      </c>
      <c r="X18" s="155">
        <f t="shared" ref="X18" si="54">IF(AND((X16&gt;0),(X15&gt;0)),(X16/X15),"")</f>
        <v>0.78151558073654392</v>
      </c>
      <c r="Y18" s="150" t="s">
        <v>5</v>
      </c>
      <c r="Z18" s="155">
        <f t="shared" ref="Z18" si="55">IF(AND((Z16&gt;0),(Z15&gt;0)),(Z16/Z15),"")</f>
        <v>0.7158958414302371</v>
      </c>
      <c r="AA18" s="150" t="s">
        <v>5</v>
      </c>
      <c r="AB18" s="155">
        <f t="shared" ref="AB18" si="56">IF(AND((AB16&gt;0),(AB15&gt;0)),(AB16/AB15),"")</f>
        <v>0.77180952380952383</v>
      </c>
      <c r="AC18" s="150" t="s">
        <v>5</v>
      </c>
      <c r="AD18" s="155">
        <f t="shared" ref="AD18" si="57">IF(AND((AD16&gt;0),(AD15&gt;0)),(AD16/AD15),"")</f>
        <v>0.82885648503453579</v>
      </c>
      <c r="AE18" s="150" t="s">
        <v>5</v>
      </c>
      <c r="AF18" s="155">
        <f t="shared" ref="AF18" si="58">IF(AND((AF16&gt;0),(AF15&gt;0)),(AF16/AF15),"")</f>
        <v>0.75831809872029243</v>
      </c>
      <c r="AG18" s="150" t="s">
        <v>5</v>
      </c>
      <c r="AH18" s="155">
        <f t="shared" ref="AH18" si="59">IF(AND((AH16&gt;0),(AH15&gt;0)),(AH16/AH15),"")</f>
        <v>0.88390750353940539</v>
      </c>
      <c r="AI18" s="150" t="s">
        <v>5</v>
      </c>
      <c r="AJ18" s="155">
        <f t="shared" ref="AJ18" si="60">IF(AND((AJ16&gt;0),(AJ15&gt;0)),(AJ16/AJ15),"")</f>
        <v>0.74955752212389382</v>
      </c>
      <c r="AK18" s="150" t="s">
        <v>5</v>
      </c>
      <c r="AL18" s="155">
        <f t="shared" ref="AL18" si="61">IF(AND((AL16&gt;0),(AL15&gt;0)),(AL16/AL15),"")</f>
        <v>0.78013698630136996</v>
      </c>
      <c r="AM18" s="150" t="s">
        <v>5</v>
      </c>
      <c r="AN18" s="155">
        <f t="shared" ref="AN18" si="62">IF(AND((AN16&gt;0),(AN15&gt;0)),(AN16/AN15),"")</f>
        <v>0.86096997690531185</v>
      </c>
      <c r="AO18" s="150" t="s">
        <v>5</v>
      </c>
      <c r="AP18" s="155">
        <f t="shared" ref="AP18" si="63">IF(AND((AP16&gt;0),(AP15&gt;0)),(AP16/AP15),"")</f>
        <v>0.71268237934904599</v>
      </c>
      <c r="AQ18" s="150" t="s">
        <v>5</v>
      </c>
      <c r="AR18" s="155">
        <f t="shared" ref="AR18" si="64">IF(AND((AR16&gt;0),(AR15&gt;0)),(AR16/AR15),"")</f>
        <v>0.82755594559017109</v>
      </c>
      <c r="AS18" s="150" t="s">
        <v>5</v>
      </c>
      <c r="AT18" s="155" t="str">
        <f t="shared" ref="AT18" si="65">IF(AND((AT16&gt;0),(AT15&gt;0)),(AT16/AT15),"")</f>
        <v/>
      </c>
      <c r="AU18" s="150" t="s">
        <v>5</v>
      </c>
      <c r="AV18" s="155" t="str">
        <f t="shared" ref="AV18" si="66">IF(AND((AV16&gt;0),(AV15&gt;0)),(AV16/AV15),"")</f>
        <v/>
      </c>
      <c r="AW18" s="150" t="s">
        <v>5</v>
      </c>
      <c r="AX18" s="155" t="str">
        <f t="shared" ref="AX18" si="67">IF(AND((AX16&gt;0),(AX15&gt;0)),(AX16/AX15),"")</f>
        <v/>
      </c>
      <c r="AY18" s="150" t="s">
        <v>5</v>
      </c>
      <c r="AZ18" s="155" t="str">
        <f t="shared" ref="AZ18" si="68">IF(AND((AZ16&gt;0),(AZ15&gt;0)),(AZ16/AZ15),"")</f>
        <v/>
      </c>
      <c r="BA18" s="150" t="s">
        <v>5</v>
      </c>
      <c r="BB18" s="155" t="str">
        <f t="shared" ref="BB18" si="69">IF(AND((BB16&gt;0),(BB15&gt;0)),(BB16/BB15),"")</f>
        <v/>
      </c>
      <c r="BC18" s="150" t="s">
        <v>5</v>
      </c>
      <c r="BD18" s="155" t="str">
        <f t="shared" ref="BD18" si="70">IF(AND((BD16&gt;0),(BD15&gt;0)),(BD16/BD15),"")</f>
        <v/>
      </c>
      <c r="BE18" s="150" t="s">
        <v>5</v>
      </c>
      <c r="BF18" s="155" t="str">
        <f t="shared" ref="BF18" si="71">IF(AND((BF16&gt;0),(BF15&gt;0)),(BF16/BF15),"")</f>
        <v/>
      </c>
      <c r="BG18" s="150" t="s">
        <v>5</v>
      </c>
      <c r="BH18" s="155" t="str">
        <f t="shared" ref="BH18" si="72">IF(AND((BH16&gt;0),(BH15&gt;0)),(BH16/BH15),"")</f>
        <v/>
      </c>
      <c r="BI18" s="150" t="s">
        <v>5</v>
      </c>
      <c r="BK18" s="14" t="str">
        <f t="shared" si="0"/>
        <v xml:space="preserve">     External branches length ratio</v>
      </c>
      <c r="BL18" s="11">
        <f t="shared" si="1"/>
        <v>22</v>
      </c>
      <c r="BM18" s="91">
        <f t="shared" si="2"/>
        <v>0.67237609329446058</v>
      </c>
      <c r="BN18" s="99" t="str">
        <f t="shared" si="3"/>
        <v>–</v>
      </c>
      <c r="BO18" s="93">
        <f t="shared" si="4"/>
        <v>0.88390750353940539</v>
      </c>
      <c r="BP18" s="101" t="str">
        <f t="shared" si="5"/>
        <v/>
      </c>
      <c r="BQ18" s="102" t="s">
        <v>5</v>
      </c>
      <c r="BR18" s="103" t="str">
        <f t="shared" si="7"/>
        <v/>
      </c>
      <c r="BS18" s="97">
        <f t="shared" si="8"/>
        <v>0.7751612292521205</v>
      </c>
      <c r="BT18" s="104" t="s">
        <v>5</v>
      </c>
      <c r="BU18" s="99">
        <f t="shared" si="10"/>
        <v>5.4006232646353736E-2</v>
      </c>
      <c r="BV18" s="105" t="s">
        <v>5</v>
      </c>
      <c r="BW18" s="19">
        <f t="shared" si="12"/>
        <v>0.72109067017082784</v>
      </c>
      <c r="BX18" s="81" t="s">
        <v>5</v>
      </c>
    </row>
    <row r="19" spans="1:76">
      <c r="A19" s="154" t="s">
        <v>28</v>
      </c>
      <c r="B19" s="149">
        <v>29.52</v>
      </c>
      <c r="C19" s="150">
        <f t="shared" ref="C19:C21" si="73">IF(AND((B19&gt;0),(B$7&gt;0)),(B19/B$7*100),"")</f>
        <v>46.510162281392788</v>
      </c>
      <c r="D19" s="149">
        <v>31.41</v>
      </c>
      <c r="E19" s="150">
        <f t="shared" ref="E19:E21" si="74">IF(AND((D19&gt;0),(D$7&gt;0)),(D19/D$7*100),"")</f>
        <v>47.757336171506772</v>
      </c>
      <c r="F19" s="149">
        <v>25.57</v>
      </c>
      <c r="G19" s="150">
        <f t="shared" ref="G19:G21" si="75">IF(AND((F19&gt;0),(F$7&gt;0)),(F19/F$7*100),"")</f>
        <v>39.411220715166465</v>
      </c>
      <c r="H19" s="149">
        <v>28.52</v>
      </c>
      <c r="I19" s="150">
        <f t="shared" ref="I19:I21" si="76">IF(AND((H19&gt;0),(H$7&gt;0)),(H19/H$7*100),"")</f>
        <v>47.804223935635271</v>
      </c>
      <c r="J19" s="149">
        <v>26.51</v>
      </c>
      <c r="K19" s="150">
        <f t="shared" ref="K19:K21" si="77">IF(AND((J19&gt;0),(J$7&gt;0)),(J19/J$7*100),"")</f>
        <v>44.539650537634408</v>
      </c>
      <c r="L19" s="149">
        <v>29.17</v>
      </c>
      <c r="M19" s="150">
        <f t="shared" ref="M19:M21" si="78">IF(AND((L19&gt;0),(L$7&gt;0)),(L19/L$7*100),"")</f>
        <v>41.570471711557651</v>
      </c>
      <c r="N19" s="149">
        <v>26</v>
      </c>
      <c r="O19" s="150">
        <f t="shared" ref="O19:O21" si="79">IF(AND((N19&gt;0),(N$7&gt;0)),(N19/N$7*100),"")</f>
        <v>41.982883901178752</v>
      </c>
      <c r="P19" s="149">
        <v>24.35</v>
      </c>
      <c r="Q19" s="150">
        <f t="shared" ref="Q19:Q21" si="80">IF(AND((P19&gt;0),(P$7&gt;0)),(P19/P$7*100),"")</f>
        <v>39.911489919685302</v>
      </c>
      <c r="R19" s="149">
        <v>26.51</v>
      </c>
      <c r="S19" s="150">
        <f t="shared" ref="S19:S21" si="81">IF(AND((R19&gt;0),(R$7&gt;0)),(R19/R$7*100),"")</f>
        <v>43.637860082304528</v>
      </c>
      <c r="T19" s="149">
        <v>24.59</v>
      </c>
      <c r="U19" s="150">
        <f t="shared" ref="U19:U21" si="82">IF(AND((T19&gt;0),(T$7&gt;0)),(T19/T$7*100),"")</f>
        <v>39.744625828349768</v>
      </c>
      <c r="V19" s="149">
        <v>24.34</v>
      </c>
      <c r="W19" s="150">
        <f t="shared" ref="W19:W21" si="83">IF(AND((V19&gt;0),(V$7&gt;0)),(V19/V$7*100),"")</f>
        <v>36.285032796660701</v>
      </c>
      <c r="X19" s="149">
        <v>26.7</v>
      </c>
      <c r="Y19" s="150">
        <f t="shared" ref="Y19:Y21" si="84">IF(AND((X19&gt;0),(X$7&gt;0)),(X19/X$7*100),"")</f>
        <v>41.974532306241159</v>
      </c>
      <c r="Z19" s="149">
        <v>23.57</v>
      </c>
      <c r="AA19" s="150">
        <f t="shared" ref="AA19:AA21" si="85">IF(AND((Z19&gt;0),(Z$7&gt;0)),(Z19/Z$7*100),"")</f>
        <v>41.069872800139393</v>
      </c>
      <c r="AB19" s="149">
        <v>25.23</v>
      </c>
      <c r="AC19" s="150">
        <f t="shared" ref="AC19:AC21" si="86">IF(AND((AB19&gt;0),(AB$7&gt;0)),(AB19/AB$7*100),"")</f>
        <v>44.270924723635723</v>
      </c>
      <c r="AD19" s="149">
        <v>23.36</v>
      </c>
      <c r="AE19" s="150">
        <f t="shared" ref="AE19:AE21" si="87">IF(AND((AD19&gt;0),(AD$7&gt;0)),(AD19/AD$7*100),"")</f>
        <v>35.789796231040292</v>
      </c>
      <c r="AF19" s="149">
        <v>25.37</v>
      </c>
      <c r="AG19" s="150">
        <f t="shared" ref="AG19:AG21" si="88">IF(AND((AF19&gt;0),(AF$7&gt;0)),(AF19/AF$7*100),"")</f>
        <v>38.815789473684212</v>
      </c>
      <c r="AH19" s="149">
        <v>20.239999999999998</v>
      </c>
      <c r="AI19" s="150">
        <f t="shared" ref="AI19:AI21" si="89">IF(AND((AH19&gt;0),(AH$7&gt;0)),(AH19/AH$7*100),"")</f>
        <v>34.404215536291005</v>
      </c>
      <c r="AJ19" s="149">
        <v>24.08</v>
      </c>
      <c r="AK19" s="150">
        <f t="shared" ref="AK19:AK21" si="90">IF(AND((AJ19&gt;0),(AJ$7&gt;0)),(AJ19/AJ$7*100),"")</f>
        <v>41.632088520055319</v>
      </c>
      <c r="AL19" s="149">
        <v>28.51</v>
      </c>
      <c r="AM19" s="150">
        <f t="shared" ref="AM19:AM21" si="91">IF(AND((AL19&gt;0),(AL$7&gt;0)),(AL19/AL$7*100),"")</f>
        <v>45.132182998258671</v>
      </c>
      <c r="AN19" s="149">
        <v>19.87</v>
      </c>
      <c r="AO19" s="150">
        <f t="shared" ref="AO19:AO21" si="92">IF(AND((AN19&gt;0),(AN$7&gt;0)),(AN19/AN$7*100),"")</f>
        <v>35.362164086136325</v>
      </c>
      <c r="AP19" s="149">
        <v>25.77</v>
      </c>
      <c r="AQ19" s="150">
        <f t="shared" ref="AQ19:AQ21" si="93">IF(AND((AP19&gt;0),(AP$7&gt;0)),(AP19/AP$7*100),"")</f>
        <v>42.45469522240527</v>
      </c>
      <c r="AR19" s="149">
        <v>23.84</v>
      </c>
      <c r="AS19" s="150">
        <f t="shared" ref="AS19:AS21" si="94">IF(AND((AR19&gt;0),(AR$7&gt;0)),(AR19/AR$7*100),"")</f>
        <v>41.787905346187557</v>
      </c>
      <c r="AT19" s="149"/>
      <c r="AU19" s="150" t="str">
        <f t="shared" ref="AU19:AU21" si="95">IF(AND((AT19&gt;0),(AT$7&gt;0)),(AT19/AT$7*100),"")</f>
        <v/>
      </c>
      <c r="AV19" s="149"/>
      <c r="AW19" s="150" t="str">
        <f t="shared" ref="AW19:AW21" si="96">IF(AND((AV19&gt;0),(AV$7&gt;0)),(AV19/AV$7*100),"")</f>
        <v/>
      </c>
      <c r="AX19" s="149"/>
      <c r="AY19" s="150" t="str">
        <f t="shared" ref="AY19:AY21" si="97">IF(AND((AX19&gt;0),(AX$7&gt;0)),(AX19/AX$7*100),"")</f>
        <v/>
      </c>
      <c r="AZ19" s="149"/>
      <c r="BA19" s="150" t="str">
        <f t="shared" ref="BA19:BA21" si="98">IF(AND((AZ19&gt;0),(AZ$7&gt;0)),(AZ19/AZ$7*100),"")</f>
        <v/>
      </c>
      <c r="BB19" s="149"/>
      <c r="BC19" s="150" t="str">
        <f t="shared" ref="BC19:BC21" si="99">IF(AND((BB19&gt;0),(BB$7&gt;0)),(BB19/BB$7*100),"")</f>
        <v/>
      </c>
      <c r="BD19" s="149"/>
      <c r="BE19" s="150" t="str">
        <f t="shared" ref="BE19:BE21" si="100">IF(AND((BD19&gt;0),(BD$7&gt;0)),(BD19/BD$7*100),"")</f>
        <v/>
      </c>
      <c r="BF19" s="149"/>
      <c r="BG19" s="150" t="str">
        <f t="shared" ref="BG19:BG21" si="101">IF(AND((BF19&gt;0),(BF$7&gt;0)),(BF19/BF$7*100),"")</f>
        <v/>
      </c>
      <c r="BH19" s="149"/>
      <c r="BI19" s="150" t="str">
        <f t="shared" ref="BI19:BI21" si="102">IF(AND((BH19&gt;0),(BH$7&gt;0)),(BH19/BH$7*100),"")</f>
        <v/>
      </c>
      <c r="BK19" s="14" t="str">
        <f t="shared" si="0"/>
        <v xml:space="preserve">     Internal primary branch</v>
      </c>
      <c r="BL19" s="11">
        <f t="shared" si="1"/>
        <v>22</v>
      </c>
      <c r="BM19" s="4">
        <f t="shared" si="2"/>
        <v>19.87</v>
      </c>
      <c r="BN19" s="24" t="str">
        <f t="shared" si="3"/>
        <v>–</v>
      </c>
      <c r="BO19" s="6">
        <f t="shared" si="4"/>
        <v>31.41</v>
      </c>
      <c r="BP19" s="32">
        <f t="shared" si="5"/>
        <v>34.404215536291005</v>
      </c>
      <c r="BQ19" s="7" t="str">
        <f t="shared" si="6"/>
        <v>–</v>
      </c>
      <c r="BR19" s="33">
        <f t="shared" si="7"/>
        <v>47.804223935635271</v>
      </c>
      <c r="BS19" s="28">
        <f t="shared" si="8"/>
        <v>25.592272727272725</v>
      </c>
      <c r="BT19" s="8">
        <f t="shared" si="9"/>
        <v>41.447687505688513</v>
      </c>
      <c r="BU19" s="5">
        <f t="shared" si="10"/>
        <v>2.7807637385612503</v>
      </c>
      <c r="BV19" s="9">
        <f t="shared" si="11"/>
        <v>3.8127481189069385</v>
      </c>
      <c r="BW19" s="5">
        <f t="shared" si="12"/>
        <v>29.52</v>
      </c>
      <c r="BX19" s="7">
        <f t="shared" si="13"/>
        <v>46.510162281392788</v>
      </c>
    </row>
    <row r="20" spans="1:76">
      <c r="A20" s="154" t="s">
        <v>29</v>
      </c>
      <c r="B20" s="149">
        <v>18.96</v>
      </c>
      <c r="C20" s="150">
        <f t="shared" si="73"/>
        <v>29.872380652276671</v>
      </c>
      <c r="D20" s="149">
        <v>20.03</v>
      </c>
      <c r="E20" s="150">
        <f t="shared" si="74"/>
        <v>30.454614565911513</v>
      </c>
      <c r="F20" s="149">
        <v>19.18</v>
      </c>
      <c r="G20" s="150">
        <f t="shared" si="75"/>
        <v>29.562268803945745</v>
      </c>
      <c r="H20" s="149">
        <v>21.69</v>
      </c>
      <c r="I20" s="150">
        <f t="shared" si="76"/>
        <v>36.356017432115323</v>
      </c>
      <c r="J20" s="149">
        <v>18.03</v>
      </c>
      <c r="K20" s="150">
        <f t="shared" si="77"/>
        <v>30.29233870967742</v>
      </c>
      <c r="L20" s="149">
        <v>18.760000000000002</v>
      </c>
      <c r="M20" s="150">
        <f t="shared" si="78"/>
        <v>26.735071968077527</v>
      </c>
      <c r="N20" s="149">
        <v>18.559999999999999</v>
      </c>
      <c r="O20" s="150">
        <f t="shared" si="79"/>
        <v>29.969320200226058</v>
      </c>
      <c r="P20" s="149">
        <v>20.72</v>
      </c>
      <c r="Q20" s="150">
        <f t="shared" si="80"/>
        <v>33.961645631863632</v>
      </c>
      <c r="R20" s="149">
        <v>19.91</v>
      </c>
      <c r="S20" s="150">
        <f t="shared" si="81"/>
        <v>32.773662551440331</v>
      </c>
      <c r="T20" s="149">
        <v>16.059999999999999</v>
      </c>
      <c r="U20" s="150">
        <f t="shared" si="82"/>
        <v>25.957653143688379</v>
      </c>
      <c r="V20" s="149">
        <v>19.84</v>
      </c>
      <c r="W20" s="150">
        <f t="shared" si="83"/>
        <v>29.576624925462134</v>
      </c>
      <c r="X20" s="149">
        <v>19.8</v>
      </c>
      <c r="Y20" s="150">
        <f t="shared" si="84"/>
        <v>31.127181260808051</v>
      </c>
      <c r="Z20" s="149">
        <v>17.350000000000001</v>
      </c>
      <c r="AA20" s="150">
        <f t="shared" si="85"/>
        <v>30.231747691235412</v>
      </c>
      <c r="AB20" s="149">
        <v>19.66</v>
      </c>
      <c r="AC20" s="150">
        <f t="shared" si="86"/>
        <v>34.497280224600807</v>
      </c>
      <c r="AD20" s="149">
        <v>20.329999999999998</v>
      </c>
      <c r="AE20" s="150">
        <f t="shared" si="87"/>
        <v>31.147540983606557</v>
      </c>
      <c r="AF20" s="149">
        <v>19.46</v>
      </c>
      <c r="AG20" s="150">
        <f t="shared" si="88"/>
        <v>29.773561811505513</v>
      </c>
      <c r="AH20" s="149">
        <v>16.7</v>
      </c>
      <c r="AI20" s="150">
        <f t="shared" si="89"/>
        <v>28.386877443481218</v>
      </c>
      <c r="AJ20" s="149">
        <v>18.5</v>
      </c>
      <c r="AK20" s="150">
        <f t="shared" si="90"/>
        <v>31.984785615491006</v>
      </c>
      <c r="AL20" s="149">
        <v>16.73</v>
      </c>
      <c r="AM20" s="150">
        <f t="shared" si="91"/>
        <v>26.484090549311386</v>
      </c>
      <c r="AN20" s="149">
        <v>16.23</v>
      </c>
      <c r="AO20" s="150">
        <f t="shared" si="92"/>
        <v>28.884143085958357</v>
      </c>
      <c r="AP20" s="149">
        <v>18.010000000000002</v>
      </c>
      <c r="AQ20" s="150">
        <f t="shared" si="93"/>
        <v>29.670510708401977</v>
      </c>
      <c r="AR20" s="149">
        <v>19.21</v>
      </c>
      <c r="AS20" s="150">
        <f t="shared" si="94"/>
        <v>33.672217353198953</v>
      </c>
      <c r="AT20" s="149"/>
      <c r="AU20" s="150" t="str">
        <f t="shared" si="95"/>
        <v/>
      </c>
      <c r="AV20" s="149"/>
      <c r="AW20" s="150" t="str">
        <f t="shared" si="96"/>
        <v/>
      </c>
      <c r="AX20" s="149"/>
      <c r="AY20" s="150" t="str">
        <f t="shared" si="97"/>
        <v/>
      </c>
      <c r="AZ20" s="149"/>
      <c r="BA20" s="150" t="str">
        <f t="shared" si="98"/>
        <v/>
      </c>
      <c r="BB20" s="149"/>
      <c r="BC20" s="150" t="str">
        <f t="shared" si="99"/>
        <v/>
      </c>
      <c r="BD20" s="149"/>
      <c r="BE20" s="150" t="str">
        <f t="shared" si="100"/>
        <v/>
      </c>
      <c r="BF20" s="149"/>
      <c r="BG20" s="150" t="str">
        <f t="shared" si="101"/>
        <v/>
      </c>
      <c r="BH20" s="149"/>
      <c r="BI20" s="150" t="str">
        <f t="shared" si="102"/>
        <v/>
      </c>
      <c r="BK20" s="14" t="str">
        <f t="shared" si="0"/>
        <v xml:space="preserve">     Internal base + secondary branch</v>
      </c>
      <c r="BL20" s="11">
        <f t="shared" si="1"/>
        <v>22</v>
      </c>
      <c r="BM20" s="4">
        <f t="shared" si="2"/>
        <v>16.059999999999999</v>
      </c>
      <c r="BN20" s="24" t="str">
        <f t="shared" si="3"/>
        <v>–</v>
      </c>
      <c r="BO20" s="6">
        <f t="shared" si="4"/>
        <v>21.69</v>
      </c>
      <c r="BP20" s="32">
        <f t="shared" si="5"/>
        <v>25.957653143688379</v>
      </c>
      <c r="BQ20" s="7" t="str">
        <f t="shared" si="6"/>
        <v>–</v>
      </c>
      <c r="BR20" s="33">
        <f t="shared" si="7"/>
        <v>36.356017432115323</v>
      </c>
      <c r="BS20" s="28">
        <f t="shared" si="8"/>
        <v>18.805454545454545</v>
      </c>
      <c r="BT20" s="8">
        <f t="shared" si="9"/>
        <v>30.516887968740175</v>
      </c>
      <c r="BU20" s="5">
        <f t="shared" si="10"/>
        <v>1.4959428537364061</v>
      </c>
      <c r="BV20" s="9">
        <f t="shared" si="11"/>
        <v>2.6026494435583234</v>
      </c>
      <c r="BW20" s="5">
        <f t="shared" si="12"/>
        <v>18.96</v>
      </c>
      <c r="BX20" s="7">
        <f t="shared" si="13"/>
        <v>29.872380652276671</v>
      </c>
    </row>
    <row r="21" spans="1:76">
      <c r="A21" s="154" t="s">
        <v>30</v>
      </c>
      <c r="B21" s="149">
        <v>6.12</v>
      </c>
      <c r="C21" s="150">
        <f t="shared" si="73"/>
        <v>9.6423507168741143</v>
      </c>
      <c r="D21" s="149">
        <v>6.15</v>
      </c>
      <c r="E21" s="150">
        <f t="shared" si="74"/>
        <v>9.3507678272768757</v>
      </c>
      <c r="F21" s="149">
        <v>6.12</v>
      </c>
      <c r="G21" s="150">
        <f t="shared" si="75"/>
        <v>9.4327990135635034</v>
      </c>
      <c r="H21" s="149">
        <v>6.84</v>
      </c>
      <c r="I21" s="150">
        <f t="shared" si="76"/>
        <v>11.464968152866243</v>
      </c>
      <c r="J21" s="149">
        <v>6.75</v>
      </c>
      <c r="K21" s="150">
        <f t="shared" si="77"/>
        <v>11.340725806451612</v>
      </c>
      <c r="L21" s="149">
        <v>7.04</v>
      </c>
      <c r="M21" s="150">
        <f t="shared" si="78"/>
        <v>10.032777540259371</v>
      </c>
      <c r="N21" s="149">
        <v>6.73</v>
      </c>
      <c r="O21" s="150">
        <f t="shared" si="79"/>
        <v>10.867108025189731</v>
      </c>
      <c r="P21" s="149">
        <v>5.9</v>
      </c>
      <c r="Q21" s="150">
        <f t="shared" si="80"/>
        <v>9.6705458121619419</v>
      </c>
      <c r="R21" s="149">
        <v>6.23</v>
      </c>
      <c r="S21" s="150">
        <f t="shared" si="81"/>
        <v>10.255144032921812</v>
      </c>
      <c r="T21" s="149">
        <v>6.55</v>
      </c>
      <c r="U21" s="150">
        <f t="shared" si="82"/>
        <v>10.586714077905285</v>
      </c>
      <c r="V21" s="149">
        <v>6.63</v>
      </c>
      <c r="W21" s="150">
        <f t="shared" si="83"/>
        <v>9.8837209302325579</v>
      </c>
      <c r="X21" s="149">
        <v>7.33</v>
      </c>
      <c r="Y21" s="150">
        <f t="shared" si="84"/>
        <v>11.523345385945607</v>
      </c>
      <c r="Z21" s="149">
        <v>5.56</v>
      </c>
      <c r="AA21" s="150">
        <f t="shared" si="85"/>
        <v>9.6880989719463315</v>
      </c>
      <c r="AB21" s="149">
        <v>8.0500000000000007</v>
      </c>
      <c r="AC21" s="150">
        <f t="shared" si="86"/>
        <v>14.125285137743465</v>
      </c>
      <c r="AD21" s="149">
        <v>6.97</v>
      </c>
      <c r="AE21" s="150">
        <f t="shared" si="87"/>
        <v>10.678719166538993</v>
      </c>
      <c r="AF21" s="149">
        <v>7.72</v>
      </c>
      <c r="AG21" s="150">
        <f t="shared" si="88"/>
        <v>11.811505507955935</v>
      </c>
      <c r="AH21" s="149">
        <v>6.72</v>
      </c>
      <c r="AI21" s="150">
        <f t="shared" si="89"/>
        <v>11.422743498215196</v>
      </c>
      <c r="AJ21" s="149">
        <v>6.07</v>
      </c>
      <c r="AK21" s="150">
        <f t="shared" si="90"/>
        <v>10.494467496542185</v>
      </c>
      <c r="AL21" s="149">
        <v>8.06</v>
      </c>
      <c r="AM21" s="150">
        <f t="shared" si="91"/>
        <v>12.759221149279723</v>
      </c>
      <c r="AN21" s="149">
        <v>5.73</v>
      </c>
      <c r="AO21" s="150">
        <f t="shared" si="92"/>
        <v>10.197544046983451</v>
      </c>
      <c r="AP21" s="149">
        <v>6.86</v>
      </c>
      <c r="AQ21" s="150">
        <f t="shared" si="93"/>
        <v>11.301482701812191</v>
      </c>
      <c r="AR21" s="149">
        <v>7.33</v>
      </c>
      <c r="AS21" s="150">
        <f t="shared" si="94"/>
        <v>12.84837861524978</v>
      </c>
      <c r="AT21" s="149"/>
      <c r="AU21" s="150" t="str">
        <f t="shared" si="95"/>
        <v/>
      </c>
      <c r="AV21" s="149"/>
      <c r="AW21" s="150" t="str">
        <f t="shared" si="96"/>
        <v/>
      </c>
      <c r="AX21" s="149"/>
      <c r="AY21" s="150" t="str">
        <f t="shared" si="97"/>
        <v/>
      </c>
      <c r="AZ21" s="149"/>
      <c r="BA21" s="150" t="str">
        <f t="shared" si="98"/>
        <v/>
      </c>
      <c r="BB21" s="149"/>
      <c r="BC21" s="150" t="str">
        <f t="shared" si="99"/>
        <v/>
      </c>
      <c r="BD21" s="149"/>
      <c r="BE21" s="150" t="str">
        <f t="shared" si="100"/>
        <v/>
      </c>
      <c r="BF21" s="149"/>
      <c r="BG21" s="150" t="str">
        <f t="shared" si="101"/>
        <v/>
      </c>
      <c r="BH21" s="149"/>
      <c r="BI21" s="150" t="str">
        <f t="shared" si="102"/>
        <v/>
      </c>
      <c r="BK21" s="14" t="str">
        <f t="shared" si="0"/>
        <v xml:space="preserve">     Internal spur</v>
      </c>
      <c r="BL21" s="23">
        <f t="shared" si="1"/>
        <v>22</v>
      </c>
      <c r="BM21" s="4">
        <f t="shared" si="2"/>
        <v>5.56</v>
      </c>
      <c r="BN21" s="5" t="str">
        <f t="shared" si="3"/>
        <v>–</v>
      </c>
      <c r="BO21" s="6">
        <f t="shared" si="4"/>
        <v>8.06</v>
      </c>
      <c r="BP21" s="32">
        <f t="shared" si="5"/>
        <v>9.3507678272768757</v>
      </c>
      <c r="BQ21" s="7" t="str">
        <f t="shared" si="6"/>
        <v>–</v>
      </c>
      <c r="BR21" s="33">
        <f t="shared" si="7"/>
        <v>14.125285137743465</v>
      </c>
      <c r="BS21" s="28">
        <f t="shared" si="8"/>
        <v>6.7027272727272731</v>
      </c>
      <c r="BT21" s="8">
        <f t="shared" si="9"/>
        <v>10.880836982450722</v>
      </c>
      <c r="BU21" s="5">
        <f t="shared" si="10"/>
        <v>0.6984553148482876</v>
      </c>
      <c r="BV21" s="9">
        <f t="shared" si="11"/>
        <v>1.2331941255251058</v>
      </c>
      <c r="BW21" s="5">
        <f t="shared" si="12"/>
        <v>6.12</v>
      </c>
      <c r="BX21" s="7">
        <f t="shared" si="13"/>
        <v>9.6423507168741143</v>
      </c>
    </row>
    <row r="22" spans="1:76">
      <c r="A22" s="154" t="s">
        <v>83</v>
      </c>
      <c r="B22" s="155">
        <f t="shared" ref="B22" si="103">IF(AND((B20&gt;0),(B19&gt;0)),(B20/B19),"")</f>
        <v>0.64227642276422769</v>
      </c>
      <c r="C22" s="150" t="s">
        <v>5</v>
      </c>
      <c r="D22" s="155">
        <f t="shared" ref="D22" si="104">IF(AND((D20&gt;0),(D19&gt;0)),(D20/D19),"")</f>
        <v>0.63769500159184977</v>
      </c>
      <c r="E22" s="150" t="s">
        <v>5</v>
      </c>
      <c r="F22" s="155">
        <f t="shared" ref="F22" si="105">IF(AND((F20&gt;0),(F19&gt;0)),(F20/F19),"")</f>
        <v>0.75009777082518569</v>
      </c>
      <c r="G22" s="150" t="s">
        <v>5</v>
      </c>
      <c r="H22" s="155">
        <f t="shared" ref="H22" si="106">IF(AND((H20&gt;0),(H19&gt;0)),(H20/H19),"")</f>
        <v>0.76051893408134652</v>
      </c>
      <c r="I22" s="150" t="s">
        <v>5</v>
      </c>
      <c r="J22" s="155">
        <f t="shared" ref="J22" si="107">IF(AND((J20&gt;0),(J19&gt;0)),(J20/J19),"")</f>
        <v>0.68012070916635237</v>
      </c>
      <c r="K22" s="150" t="s">
        <v>5</v>
      </c>
      <c r="L22" s="155">
        <f>IF(AND((L20&gt;0),(L19&gt;0)),(L20/L19),"")</f>
        <v>0.64312649982859105</v>
      </c>
      <c r="M22" s="150" t="s">
        <v>5</v>
      </c>
      <c r="N22" s="155">
        <f t="shared" ref="N22" si="108">IF(AND((N20&gt;0),(N19&gt;0)),(N20/N19),"")</f>
        <v>0.7138461538461538</v>
      </c>
      <c r="O22" s="150" t="s">
        <v>5</v>
      </c>
      <c r="P22" s="155">
        <f t="shared" ref="P22" si="109">IF(AND((P20&gt;0),(P19&gt;0)),(P20/P19),"")</f>
        <v>0.85092402464065697</v>
      </c>
      <c r="Q22" s="150" t="s">
        <v>5</v>
      </c>
      <c r="R22" s="155">
        <f t="shared" ref="R22" si="110">IF(AND((R20&gt;0),(R19&gt;0)),(R20/R19),"")</f>
        <v>0.75103734439834025</v>
      </c>
      <c r="S22" s="150" t="s">
        <v>5</v>
      </c>
      <c r="T22" s="155">
        <f t="shared" ref="T22" si="111">IF(AND((T20&gt;0),(T19&gt;0)),(T20/T19),"")</f>
        <v>0.65311102074013827</v>
      </c>
      <c r="U22" s="150" t="s">
        <v>5</v>
      </c>
      <c r="V22" s="155">
        <f t="shared" ref="V22" si="112">IF(AND((V20&gt;0),(V19&gt;0)),(V20/V19),"")</f>
        <v>0.81511914543960562</v>
      </c>
      <c r="W22" s="150" t="s">
        <v>5</v>
      </c>
      <c r="X22" s="155">
        <f t="shared" ref="X22" si="113">IF(AND((X20&gt;0),(X19&gt;0)),(X20/X19),"")</f>
        <v>0.7415730337078652</v>
      </c>
      <c r="Y22" s="150" t="s">
        <v>5</v>
      </c>
      <c r="Z22" s="155">
        <f t="shared" ref="Z22" si="114">IF(AND((Z20&gt;0),(Z19&gt;0)),(Z20/Z19),"")</f>
        <v>0.73610521849809085</v>
      </c>
      <c r="AA22" s="150" t="s">
        <v>5</v>
      </c>
      <c r="AB22" s="155">
        <f t="shared" ref="AB22" si="115">IF(AND((AB20&gt;0),(AB19&gt;0)),(AB20/AB19),"")</f>
        <v>0.77923107411811332</v>
      </c>
      <c r="AC22" s="150" t="s">
        <v>5</v>
      </c>
      <c r="AD22" s="155">
        <f t="shared" ref="AD22" si="116">IF(AND((AD20&gt;0),(AD19&gt;0)),(AD20/AD19),"")</f>
        <v>0.87029109589041087</v>
      </c>
      <c r="AE22" s="150" t="s">
        <v>5</v>
      </c>
      <c r="AF22" s="155">
        <f t="shared" ref="AF22" si="117">IF(AND((AF20&gt;0),(AF19&gt;0)),(AF20/AF19),"")</f>
        <v>0.76704769412692153</v>
      </c>
      <c r="AG22" s="150" t="s">
        <v>5</v>
      </c>
      <c r="AH22" s="155">
        <f t="shared" ref="AH22" si="118">IF(AND((AH20&gt;0),(AH19&gt;0)),(AH20/AH19),"")</f>
        <v>0.82509881422924902</v>
      </c>
      <c r="AI22" s="150" t="s">
        <v>5</v>
      </c>
      <c r="AJ22" s="155">
        <f t="shared" ref="AJ22" si="119">IF(AND((AJ20&gt;0),(AJ19&gt;0)),(AJ20/AJ19),"")</f>
        <v>0.7682724252491695</v>
      </c>
      <c r="AK22" s="150" t="s">
        <v>5</v>
      </c>
      <c r="AL22" s="155">
        <f t="shared" ref="AL22" si="120">IF(AND((AL20&gt;0),(AL19&gt;0)),(AL20/AL19),"")</f>
        <v>0.58681164503682914</v>
      </c>
      <c r="AM22" s="150" t="s">
        <v>5</v>
      </c>
      <c r="AN22" s="155">
        <f t="shared" ref="AN22" si="121">IF(AND((AN20&gt;0),(AN19&gt;0)),(AN20/AN19),"")</f>
        <v>0.81680926019124311</v>
      </c>
      <c r="AO22" s="150" t="s">
        <v>5</v>
      </c>
      <c r="AP22" s="155">
        <f t="shared" ref="AP22" si="122">IF(AND((AP20&gt;0),(AP19&gt;0)),(AP20/AP19),"")</f>
        <v>0.69887466045789681</v>
      </c>
      <c r="AQ22" s="150" t="s">
        <v>5</v>
      </c>
      <c r="AR22" s="155">
        <f t="shared" ref="AR22" si="123">IF(AND((AR20&gt;0),(AR19&gt;0)),(AR20/AR19),"")</f>
        <v>0.80578859060402686</v>
      </c>
      <c r="AS22" s="150" t="s">
        <v>5</v>
      </c>
      <c r="AT22" s="155" t="str">
        <f t="shared" ref="AT22" si="124">IF(AND((AT20&gt;0),(AT19&gt;0)),(AT20/AT19),"")</f>
        <v/>
      </c>
      <c r="AU22" s="150" t="s">
        <v>5</v>
      </c>
      <c r="AV22" s="155" t="str">
        <f t="shared" ref="AV22" si="125">IF(AND((AV20&gt;0),(AV19&gt;0)),(AV20/AV19),"")</f>
        <v/>
      </c>
      <c r="AW22" s="150" t="s">
        <v>5</v>
      </c>
      <c r="AX22" s="155" t="str">
        <f t="shared" ref="AX22" si="126">IF(AND((AX20&gt;0),(AX19&gt;0)),(AX20/AX19),"")</f>
        <v/>
      </c>
      <c r="AY22" s="150" t="s">
        <v>5</v>
      </c>
      <c r="AZ22" s="155" t="str">
        <f t="shared" ref="AZ22" si="127">IF(AND((AZ20&gt;0),(AZ19&gt;0)),(AZ20/AZ19),"")</f>
        <v/>
      </c>
      <c r="BA22" s="150" t="s">
        <v>5</v>
      </c>
      <c r="BB22" s="155" t="str">
        <f t="shared" ref="BB22" si="128">IF(AND((BB20&gt;0),(BB19&gt;0)),(BB20/BB19),"")</f>
        <v/>
      </c>
      <c r="BC22" s="150" t="s">
        <v>5</v>
      </c>
      <c r="BD22" s="155" t="str">
        <f t="shared" ref="BD22" si="129">IF(AND((BD20&gt;0),(BD19&gt;0)),(BD20/BD19),"")</f>
        <v/>
      </c>
      <c r="BE22" s="150" t="s">
        <v>5</v>
      </c>
      <c r="BF22" s="155" t="str">
        <f t="shared" ref="BF22" si="130">IF(AND((BF20&gt;0),(BF19&gt;0)),(BF20/BF19),"")</f>
        <v/>
      </c>
      <c r="BG22" s="150" t="s">
        <v>5</v>
      </c>
      <c r="BH22" s="155" t="str">
        <f t="shared" ref="BH22" si="131">IF(AND((BH20&gt;0),(BH19&gt;0)),(BH20/BH19),"")</f>
        <v/>
      </c>
      <c r="BI22" s="150" t="s">
        <v>5</v>
      </c>
      <c r="BK22" s="14" t="str">
        <f t="shared" si="0"/>
        <v xml:space="preserve">     Internal branches length ratio</v>
      </c>
      <c r="BL22" s="11">
        <f t="shared" si="1"/>
        <v>22</v>
      </c>
      <c r="BM22" s="91">
        <f t="shared" si="2"/>
        <v>0.58681164503682914</v>
      </c>
      <c r="BN22" s="99" t="str">
        <f t="shared" si="3"/>
        <v>–</v>
      </c>
      <c r="BO22" s="93">
        <f t="shared" si="4"/>
        <v>0.87029109589041087</v>
      </c>
      <c r="BP22" s="101" t="str">
        <f t="shared" si="5"/>
        <v/>
      </c>
      <c r="BQ22" s="102" t="s">
        <v>5</v>
      </c>
      <c r="BR22" s="103" t="str">
        <f t="shared" si="7"/>
        <v/>
      </c>
      <c r="BS22" s="97">
        <f t="shared" si="8"/>
        <v>0.74062620633783005</v>
      </c>
      <c r="BT22" s="104" t="s">
        <v>5</v>
      </c>
      <c r="BU22" s="99">
        <f t="shared" si="10"/>
        <v>7.6374428332651206E-2</v>
      </c>
      <c r="BV22" s="105" t="s">
        <v>5</v>
      </c>
      <c r="BW22" s="19">
        <f t="shared" si="12"/>
        <v>0.64227642276422769</v>
      </c>
      <c r="BX22" s="81" t="s">
        <v>5</v>
      </c>
    </row>
    <row r="23" spans="1:76">
      <c r="A23" s="146" t="s">
        <v>22</v>
      </c>
      <c r="B23" s="151"/>
      <c r="C23" s="151"/>
      <c r="D23" s="151"/>
      <c r="E23" s="151"/>
      <c r="F23" s="151"/>
      <c r="G23" s="151"/>
      <c r="H23" s="151"/>
      <c r="I23" s="151"/>
      <c r="J23" s="151"/>
      <c r="K23" s="151"/>
      <c r="L23" s="152"/>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3"/>
      <c r="BK23" s="14" t="str">
        <f t="shared" si="0"/>
        <v>Claw 2 lengths</v>
      </c>
      <c r="BL23" s="11"/>
      <c r="BM23" s="4"/>
      <c r="BN23" s="24"/>
      <c r="BO23" s="6"/>
      <c r="BP23" s="32"/>
      <c r="BQ23" s="7"/>
      <c r="BR23" s="33"/>
      <c r="BS23" s="28"/>
      <c r="BT23" s="8"/>
      <c r="BU23" s="5"/>
      <c r="BV23" s="9"/>
      <c r="BW23" s="5"/>
      <c r="BX23" s="7"/>
    </row>
    <row r="24" spans="1:76">
      <c r="A24" s="154" t="s">
        <v>25</v>
      </c>
      <c r="B24" s="149">
        <v>31.01</v>
      </c>
      <c r="C24" s="150">
        <f t="shared" ref="C24:C26" si="132">IF(AND((B24&gt;0),(B$7&gt;0)),(B24/B$7*100),"")</f>
        <v>48.857728060501024</v>
      </c>
      <c r="D24" s="149">
        <v>28.26</v>
      </c>
      <c r="E24" s="150">
        <f t="shared" ref="E24:E26" si="133">IF(AND((D24&gt;0),(D$7&gt;0)),(D24/D$7*100),"")</f>
        <v>42.967918503877151</v>
      </c>
      <c r="F24" s="149">
        <v>28.19</v>
      </c>
      <c r="G24" s="150">
        <f t="shared" ref="G24:G26" si="134">IF(AND((F24&gt;0),(F$7&gt;0)),(F24/F$7*100),"")</f>
        <v>43.449445129469794</v>
      </c>
      <c r="H24" s="149">
        <v>30.98</v>
      </c>
      <c r="I24" s="150">
        <f t="shared" ref="I24:I26" si="135">IF(AND((H24&gt;0),(H$7&gt;0)),(H24/H$7*100),"")</f>
        <v>51.927589674824006</v>
      </c>
      <c r="J24" s="149">
        <v>28.83</v>
      </c>
      <c r="K24" s="150">
        <f t="shared" ref="K24:K26" si="136">IF(AND((J24&gt;0),(J$7&gt;0)),(J24/J$7*100),"")</f>
        <v>48.437499999999993</v>
      </c>
      <c r="L24" s="149">
        <v>29.68</v>
      </c>
      <c r="M24" s="150">
        <f t="shared" ref="M24:M26" si="137">IF(AND((L24&gt;0),(L$7&gt;0)),(L24/L$7*100),"")</f>
        <v>42.297278039048024</v>
      </c>
      <c r="N24" s="149">
        <v>27.32</v>
      </c>
      <c r="O24" s="150">
        <f t="shared" ref="O24:O26" si="138">IF(AND((N24&gt;0),(N$7&gt;0)),(N24/N$7*100),"")</f>
        <v>44.114322622315512</v>
      </c>
      <c r="P24" s="149">
        <v>27.79</v>
      </c>
      <c r="Q24" s="150">
        <f t="shared" ref="Q24:Q26" si="139">IF(AND((P24&gt;0),(P$7&gt;0)),(P24/P$7*100),"")</f>
        <v>45.549909850844124</v>
      </c>
      <c r="R24" s="149">
        <v>28.7</v>
      </c>
      <c r="S24" s="150">
        <f t="shared" ref="S24:S26" si="140">IF(AND((R24&gt;0),(R$7&gt;0)),(R24/R$7*100),"")</f>
        <v>47.242798353909464</v>
      </c>
      <c r="T24" s="149">
        <v>26.94</v>
      </c>
      <c r="U24" s="150">
        <f t="shared" ref="U24:U26" si="141">IF(AND((T24&gt;0),(T$7&gt;0)),(T24/T$7*100),"")</f>
        <v>43.542912558590594</v>
      </c>
      <c r="V24" s="149">
        <v>28.74</v>
      </c>
      <c r="W24" s="150">
        <f t="shared" ref="W24:W26" si="142">IF(AND((V24&gt;0),(V$7&gt;0)),(V24/V$7*100),"")</f>
        <v>42.844364937388193</v>
      </c>
      <c r="X24" s="149">
        <v>28.8</v>
      </c>
      <c r="Y24" s="150">
        <f t="shared" ref="Y24:Y26" si="143">IF(AND((X24&gt;0),(X$7&gt;0)),(X24/X$7*100),"")</f>
        <v>45.275900015720801</v>
      </c>
      <c r="Z24" s="149">
        <v>26.91</v>
      </c>
      <c r="AA24" s="150">
        <f t="shared" ref="AA24:AA26" si="144">IF(AND((Z24&gt;0),(Z$7&gt;0)),(Z24/Z$7*100),"")</f>
        <v>46.889702038682692</v>
      </c>
      <c r="AB24" s="149">
        <v>28.89</v>
      </c>
      <c r="AC24" s="150">
        <f t="shared" ref="AC24:AC26" si="145">IF(AND((AB24&gt;0),(AB$7&gt;0)),(AB24/AB$7*100),"")</f>
        <v>50.693104053342687</v>
      </c>
      <c r="AD24" s="149">
        <v>29.07</v>
      </c>
      <c r="AE24" s="150">
        <f t="shared" ref="AE24:AE26" si="146">IF(AND((AD24&gt;0),(AD$7&gt;0)),(AD24/AD$7*100),"")</f>
        <v>44.538072621418721</v>
      </c>
      <c r="AF24" s="149">
        <v>29.95</v>
      </c>
      <c r="AG24" s="150">
        <f t="shared" ref="AG24:AG26" si="147">IF(AND((AF24&gt;0),(AF$7&gt;0)),(AF24/AF$7*100),"")</f>
        <v>45.823133414932684</v>
      </c>
      <c r="AH24" s="149">
        <v>24.91</v>
      </c>
      <c r="AI24" s="150">
        <f t="shared" ref="AI24:AI26" si="148">IF(AND((AH24&gt;0),(AH$7&gt;0)),(AH24/AH$7*100),"")</f>
        <v>42.342342342342342</v>
      </c>
      <c r="AJ24" s="149">
        <v>23.84</v>
      </c>
      <c r="AK24" s="150">
        <f t="shared" ref="AK24:AK26" si="149">IF(AND((AJ24&gt;0),(AJ$7&gt;0)),(AJ24/AJ$7*100),"")</f>
        <v>41.217150760719221</v>
      </c>
      <c r="AL24" s="149">
        <v>30.27</v>
      </c>
      <c r="AM24" s="150">
        <f t="shared" ref="AM24:AM26" si="150">IF(AND((AL24&gt;0),(AL$7&gt;0)),(AL24/AL$7*100),"")</f>
        <v>47.918315656165902</v>
      </c>
      <c r="AN24" s="149">
        <v>22.44</v>
      </c>
      <c r="AO24" s="150">
        <f t="shared" ref="AO24:AO26" si="151">IF(AND((AN24&gt;0),(AN$7&gt;0)),(AN24/AN$7*100),"")</f>
        <v>39.935931660437809</v>
      </c>
      <c r="AP24" s="149">
        <v>27.24</v>
      </c>
      <c r="AQ24" s="150">
        <f t="shared" ref="AQ24:AQ26" si="152">IF(AND((AP24&gt;0),(AP$7&gt;0)),(AP24/AP$7*100),"")</f>
        <v>44.87644151565074</v>
      </c>
      <c r="AR24" s="149">
        <v>24.64</v>
      </c>
      <c r="AS24" s="150">
        <f t="shared" ref="AS24:AS26" si="153">IF(AND((AR24&gt;0),(AR$7&gt;0)),(AR24/AR$7*100),"")</f>
        <v>43.190184049079754</v>
      </c>
      <c r="AT24" s="149"/>
      <c r="AU24" s="150" t="str">
        <f t="shared" ref="AU24:AU26" si="154">IF(AND((AT24&gt;0),(AT$7&gt;0)),(AT24/AT$7*100),"")</f>
        <v/>
      </c>
      <c r="AV24" s="149"/>
      <c r="AW24" s="150" t="str">
        <f t="shared" ref="AW24:AW26" si="155">IF(AND((AV24&gt;0),(AV$7&gt;0)),(AV24/AV$7*100),"")</f>
        <v/>
      </c>
      <c r="AX24" s="149"/>
      <c r="AY24" s="150" t="str">
        <f t="shared" ref="AY24:AY26" si="156">IF(AND((AX24&gt;0),(AX$7&gt;0)),(AX24/AX$7*100),"")</f>
        <v/>
      </c>
      <c r="AZ24" s="149"/>
      <c r="BA24" s="150" t="str">
        <f t="shared" ref="BA24:BA26" si="157">IF(AND((AZ24&gt;0),(AZ$7&gt;0)),(AZ24/AZ$7*100),"")</f>
        <v/>
      </c>
      <c r="BB24" s="149"/>
      <c r="BC24" s="150" t="str">
        <f t="shared" ref="BC24:BC26" si="158">IF(AND((BB24&gt;0),(BB$7&gt;0)),(BB24/BB$7*100),"")</f>
        <v/>
      </c>
      <c r="BD24" s="149"/>
      <c r="BE24" s="150" t="str">
        <f t="shared" ref="BE24:BE26" si="159">IF(AND((BD24&gt;0),(BD$7&gt;0)),(BD24/BD$7*100),"")</f>
        <v/>
      </c>
      <c r="BF24" s="149"/>
      <c r="BG24" s="150" t="str">
        <f t="shared" ref="BG24:BG26" si="160">IF(AND((BF24&gt;0),(BF$7&gt;0)),(BF24/BF$7*100),"")</f>
        <v/>
      </c>
      <c r="BH24" s="149"/>
      <c r="BI24" s="150" t="str">
        <f t="shared" ref="BI24:BI26" si="161">IF(AND((BH24&gt;0),(BH$7&gt;0)),(BH24/BH$7*100),"")</f>
        <v/>
      </c>
      <c r="BK24" s="14" t="str">
        <f t="shared" si="0"/>
        <v xml:space="preserve">     External primary branch</v>
      </c>
      <c r="BL24" s="11">
        <f t="shared" si="1"/>
        <v>22</v>
      </c>
      <c r="BM24" s="4">
        <f t="shared" si="2"/>
        <v>22.44</v>
      </c>
      <c r="BN24" s="24" t="str">
        <f t="shared" si="3"/>
        <v>–</v>
      </c>
      <c r="BO24" s="6">
        <f t="shared" si="4"/>
        <v>31.01</v>
      </c>
      <c r="BP24" s="32">
        <f t="shared" si="5"/>
        <v>39.935931660437809</v>
      </c>
      <c r="BQ24" s="7" t="str">
        <f t="shared" si="6"/>
        <v>–</v>
      </c>
      <c r="BR24" s="33">
        <f t="shared" si="7"/>
        <v>51.927589674824006</v>
      </c>
      <c r="BS24" s="28">
        <f t="shared" si="8"/>
        <v>27.881818181818186</v>
      </c>
      <c r="BT24" s="8">
        <f t="shared" si="9"/>
        <v>45.178729357239156</v>
      </c>
      <c r="BU24" s="5">
        <f t="shared" si="10"/>
        <v>2.2495600339444923</v>
      </c>
      <c r="BV24" s="9">
        <f t="shared" si="11"/>
        <v>3.0588429010472868</v>
      </c>
      <c r="BW24" s="5">
        <f t="shared" si="12"/>
        <v>31.01</v>
      </c>
      <c r="BX24" s="7">
        <f t="shared" si="13"/>
        <v>48.857728060501024</v>
      </c>
    </row>
    <row r="25" spans="1:76">
      <c r="A25" s="154" t="s">
        <v>26</v>
      </c>
      <c r="B25" s="149">
        <v>23.05</v>
      </c>
      <c r="C25" s="150">
        <f t="shared" si="132"/>
        <v>36.316369938553649</v>
      </c>
      <c r="D25" s="149">
        <v>23.29</v>
      </c>
      <c r="E25" s="150">
        <f t="shared" si="133"/>
        <v>35.411281739394859</v>
      </c>
      <c r="F25" s="149">
        <v>22.21</v>
      </c>
      <c r="G25" s="150">
        <f t="shared" si="134"/>
        <v>34.232429099876697</v>
      </c>
      <c r="H25" s="149">
        <v>23.61</v>
      </c>
      <c r="I25" s="150">
        <f t="shared" si="135"/>
        <v>39.574254106604087</v>
      </c>
      <c r="J25" s="149">
        <v>23.11</v>
      </c>
      <c r="K25" s="150">
        <f t="shared" si="136"/>
        <v>38.82728494623656</v>
      </c>
      <c r="L25" s="149">
        <v>21.95</v>
      </c>
      <c r="M25" s="150">
        <f t="shared" si="137"/>
        <v>31.281174291007552</v>
      </c>
      <c r="N25" s="149">
        <v>18.46</v>
      </c>
      <c r="O25" s="150">
        <f t="shared" si="138"/>
        <v>29.807847569836916</v>
      </c>
      <c r="P25" s="149">
        <v>21.05</v>
      </c>
      <c r="Q25" s="150">
        <f t="shared" si="139"/>
        <v>34.50254056712015</v>
      </c>
      <c r="R25" s="149">
        <v>19.739999999999998</v>
      </c>
      <c r="S25" s="150">
        <f t="shared" si="140"/>
        <v>32.493827160493829</v>
      </c>
      <c r="T25" s="149">
        <v>21.68</v>
      </c>
      <c r="U25" s="150">
        <f t="shared" si="141"/>
        <v>35.041215451753679</v>
      </c>
      <c r="V25" s="149">
        <v>21.6</v>
      </c>
      <c r="W25" s="150">
        <f t="shared" si="142"/>
        <v>32.200357781753134</v>
      </c>
      <c r="X25" s="149">
        <v>23.11</v>
      </c>
      <c r="Y25" s="150">
        <f t="shared" si="143"/>
        <v>36.330765602892626</v>
      </c>
      <c r="Z25" s="149">
        <v>18.760000000000002</v>
      </c>
      <c r="AA25" s="150">
        <f t="shared" si="144"/>
        <v>32.688621711099501</v>
      </c>
      <c r="AB25" s="149">
        <v>19.920000000000002</v>
      </c>
      <c r="AC25" s="150">
        <f t="shared" si="145"/>
        <v>34.953500614142833</v>
      </c>
      <c r="AD25" s="149">
        <v>17.399999999999999</v>
      </c>
      <c r="AE25" s="150">
        <f t="shared" si="146"/>
        <v>26.658495480312549</v>
      </c>
      <c r="AF25" s="149">
        <v>22.24</v>
      </c>
      <c r="AG25" s="150">
        <f t="shared" si="147"/>
        <v>34.026927784577722</v>
      </c>
      <c r="AH25" s="149">
        <v>19.760000000000002</v>
      </c>
      <c r="AI25" s="150">
        <f t="shared" si="148"/>
        <v>33.588305286418496</v>
      </c>
      <c r="AJ25" s="149">
        <v>15.94</v>
      </c>
      <c r="AK25" s="150">
        <f t="shared" si="149"/>
        <v>27.558782849239279</v>
      </c>
      <c r="AL25" s="149">
        <v>20.91</v>
      </c>
      <c r="AM25" s="150">
        <f t="shared" si="150"/>
        <v>33.101155611841065</v>
      </c>
      <c r="AN25" s="149">
        <v>17.59</v>
      </c>
      <c r="AO25" s="150">
        <f t="shared" si="151"/>
        <v>31.304502580530347</v>
      </c>
      <c r="AP25" s="149">
        <v>18.61</v>
      </c>
      <c r="AQ25" s="150">
        <f t="shared" si="152"/>
        <v>30.658978583196046</v>
      </c>
      <c r="AR25" s="149">
        <v>16.38</v>
      </c>
      <c r="AS25" s="150">
        <f t="shared" si="153"/>
        <v>28.711656441717793</v>
      </c>
      <c r="AT25" s="149"/>
      <c r="AU25" s="150" t="str">
        <f t="shared" si="154"/>
        <v/>
      </c>
      <c r="AV25" s="149"/>
      <c r="AW25" s="150" t="str">
        <f t="shared" si="155"/>
        <v/>
      </c>
      <c r="AX25" s="149"/>
      <c r="AY25" s="150" t="str">
        <f t="shared" si="156"/>
        <v/>
      </c>
      <c r="AZ25" s="149"/>
      <c r="BA25" s="150" t="str">
        <f t="shared" si="157"/>
        <v/>
      </c>
      <c r="BB25" s="149"/>
      <c r="BC25" s="150" t="str">
        <f t="shared" si="158"/>
        <v/>
      </c>
      <c r="BD25" s="149"/>
      <c r="BE25" s="150" t="str">
        <f t="shared" si="159"/>
        <v/>
      </c>
      <c r="BF25" s="149"/>
      <c r="BG25" s="150" t="str">
        <f t="shared" si="160"/>
        <v/>
      </c>
      <c r="BH25" s="149"/>
      <c r="BI25" s="150" t="str">
        <f t="shared" si="161"/>
        <v/>
      </c>
      <c r="BK25" s="14" t="str">
        <f t="shared" si="0"/>
        <v xml:space="preserve">     External base + secondary branch</v>
      </c>
      <c r="BL25" s="11">
        <f t="shared" si="1"/>
        <v>22</v>
      </c>
      <c r="BM25" s="4">
        <f t="shared" si="2"/>
        <v>15.94</v>
      </c>
      <c r="BN25" s="24" t="str">
        <f t="shared" si="3"/>
        <v>–</v>
      </c>
      <c r="BO25" s="6">
        <f t="shared" si="4"/>
        <v>23.61</v>
      </c>
      <c r="BP25" s="32">
        <f t="shared" si="5"/>
        <v>26.658495480312549</v>
      </c>
      <c r="BQ25" s="7" t="str">
        <f t="shared" si="6"/>
        <v>–</v>
      </c>
      <c r="BR25" s="33">
        <f t="shared" si="7"/>
        <v>39.574254106604087</v>
      </c>
      <c r="BS25" s="28">
        <f t="shared" si="8"/>
        <v>20.471363636363638</v>
      </c>
      <c r="BT25" s="8">
        <f t="shared" si="9"/>
        <v>33.1486488726636</v>
      </c>
      <c r="BU25" s="5">
        <f t="shared" si="10"/>
        <v>2.357975918643036</v>
      </c>
      <c r="BV25" s="9">
        <f t="shared" si="11"/>
        <v>3.2984266440535328</v>
      </c>
      <c r="BW25" s="5">
        <f t="shared" si="12"/>
        <v>23.05</v>
      </c>
      <c r="BX25" s="7">
        <f t="shared" si="13"/>
        <v>36.316369938553649</v>
      </c>
    </row>
    <row r="26" spans="1:76">
      <c r="A26" s="154" t="s">
        <v>27</v>
      </c>
      <c r="B26" s="149">
        <v>7.29</v>
      </c>
      <c r="C26" s="150">
        <f t="shared" si="132"/>
        <v>11.485741295100048</v>
      </c>
      <c r="D26" s="149">
        <v>7.78</v>
      </c>
      <c r="E26" s="150">
        <f t="shared" si="133"/>
        <v>11.829101414018551</v>
      </c>
      <c r="F26" s="149">
        <v>9.19</v>
      </c>
      <c r="G26" s="150">
        <f t="shared" si="134"/>
        <v>14.164611590628853</v>
      </c>
      <c r="H26" s="149">
        <v>6.26</v>
      </c>
      <c r="I26" s="150">
        <f t="shared" si="135"/>
        <v>10.492792490781094</v>
      </c>
      <c r="J26" s="149">
        <v>7.04</v>
      </c>
      <c r="K26" s="150">
        <f t="shared" si="136"/>
        <v>11.82795698924731</v>
      </c>
      <c r="L26" s="149">
        <v>7.04</v>
      </c>
      <c r="M26" s="150">
        <f t="shared" si="137"/>
        <v>10.032777540259371</v>
      </c>
      <c r="N26" s="149">
        <v>8.48</v>
      </c>
      <c r="O26" s="150">
        <f t="shared" si="138"/>
        <v>13.692879056999841</v>
      </c>
      <c r="P26" s="149">
        <v>8.06</v>
      </c>
      <c r="Q26" s="150">
        <f t="shared" si="139"/>
        <v>13.210949024750043</v>
      </c>
      <c r="R26" s="149">
        <v>5.33</v>
      </c>
      <c r="S26" s="150">
        <f t="shared" si="140"/>
        <v>8.7736625514403297</v>
      </c>
      <c r="T26" s="149">
        <v>4.7699999999999996</v>
      </c>
      <c r="U26" s="150">
        <f t="shared" si="141"/>
        <v>7.709713916276062</v>
      </c>
      <c r="V26" s="149">
        <v>7.01</v>
      </c>
      <c r="W26" s="150">
        <f t="shared" si="142"/>
        <v>10.450208706022659</v>
      </c>
      <c r="X26" s="149">
        <v>7.67</v>
      </c>
      <c r="Y26" s="150">
        <f t="shared" si="143"/>
        <v>12.057852538908977</v>
      </c>
      <c r="Z26" s="149">
        <v>6.97</v>
      </c>
      <c r="AA26" s="150">
        <f t="shared" si="144"/>
        <v>12.14497299181042</v>
      </c>
      <c r="AB26" s="149">
        <v>6.75</v>
      </c>
      <c r="AC26" s="150">
        <f t="shared" si="145"/>
        <v>11.844183190033339</v>
      </c>
      <c r="AD26" s="149">
        <v>7.83</v>
      </c>
      <c r="AE26" s="150">
        <f t="shared" si="146"/>
        <v>11.996322966140648</v>
      </c>
      <c r="AF26" s="149">
        <v>7.41</v>
      </c>
      <c r="AG26" s="150">
        <f t="shared" si="147"/>
        <v>11.337209302325583</v>
      </c>
      <c r="AH26" s="149">
        <v>7.67</v>
      </c>
      <c r="AI26" s="150">
        <f t="shared" si="148"/>
        <v>13.037565867754546</v>
      </c>
      <c r="AJ26" s="149">
        <v>5.56</v>
      </c>
      <c r="AK26" s="150">
        <f t="shared" si="149"/>
        <v>9.6127247579529733</v>
      </c>
      <c r="AL26" s="149">
        <v>7.91</v>
      </c>
      <c r="AM26" s="150">
        <f t="shared" si="150"/>
        <v>12.521766661389899</v>
      </c>
      <c r="AN26" s="149">
        <v>5.13</v>
      </c>
      <c r="AO26" s="150">
        <f t="shared" si="151"/>
        <v>9.1297383876134557</v>
      </c>
      <c r="AP26" s="149">
        <v>6.65</v>
      </c>
      <c r="AQ26" s="150">
        <f t="shared" si="152"/>
        <v>10.955518945634267</v>
      </c>
      <c r="AR26" s="149">
        <v>7.07</v>
      </c>
      <c r="AS26" s="150">
        <f t="shared" si="153"/>
        <v>12.392638036809817</v>
      </c>
      <c r="AT26" s="149"/>
      <c r="AU26" s="150" t="str">
        <f t="shared" si="154"/>
        <v/>
      </c>
      <c r="AV26" s="149"/>
      <c r="AW26" s="150" t="str">
        <f t="shared" si="155"/>
        <v/>
      </c>
      <c r="AX26" s="149"/>
      <c r="AY26" s="150" t="str">
        <f t="shared" si="156"/>
        <v/>
      </c>
      <c r="AZ26" s="149"/>
      <c r="BA26" s="150" t="str">
        <f t="shared" si="157"/>
        <v/>
      </c>
      <c r="BB26" s="149"/>
      <c r="BC26" s="150" t="str">
        <f t="shared" si="158"/>
        <v/>
      </c>
      <c r="BD26" s="149"/>
      <c r="BE26" s="150" t="str">
        <f t="shared" si="159"/>
        <v/>
      </c>
      <c r="BF26" s="149"/>
      <c r="BG26" s="150" t="str">
        <f t="shared" si="160"/>
        <v/>
      </c>
      <c r="BH26" s="149"/>
      <c r="BI26" s="150" t="str">
        <f t="shared" si="161"/>
        <v/>
      </c>
      <c r="BK26" s="14" t="str">
        <f t="shared" si="0"/>
        <v xml:space="preserve">     External spur</v>
      </c>
      <c r="BL26" s="11">
        <f t="shared" si="1"/>
        <v>22</v>
      </c>
      <c r="BM26" s="4">
        <f t="shared" si="2"/>
        <v>4.7699999999999996</v>
      </c>
      <c r="BN26" s="24" t="str">
        <f t="shared" si="3"/>
        <v>–</v>
      </c>
      <c r="BO26" s="6">
        <f t="shared" si="4"/>
        <v>9.19</v>
      </c>
      <c r="BP26" s="32">
        <f t="shared" si="5"/>
        <v>7.709713916276062</v>
      </c>
      <c r="BQ26" s="7" t="str">
        <f t="shared" si="6"/>
        <v>–</v>
      </c>
      <c r="BR26" s="33">
        <f t="shared" si="7"/>
        <v>14.164611590628853</v>
      </c>
      <c r="BS26" s="28">
        <f t="shared" si="8"/>
        <v>7.0395454545454532</v>
      </c>
      <c r="BT26" s="8">
        <f t="shared" si="9"/>
        <v>11.395494919177187</v>
      </c>
      <c r="BU26" s="5">
        <f t="shared" si="10"/>
        <v>1.1003266929275293</v>
      </c>
      <c r="BV26" s="9">
        <f t="shared" si="11"/>
        <v>1.6283249954352379</v>
      </c>
      <c r="BW26" s="5">
        <f t="shared" si="12"/>
        <v>7.29</v>
      </c>
      <c r="BX26" s="7">
        <f t="shared" si="13"/>
        <v>11.485741295100048</v>
      </c>
    </row>
    <row r="27" spans="1:76">
      <c r="A27" s="154" t="s">
        <v>80</v>
      </c>
      <c r="B27" s="155">
        <f t="shared" ref="B27" si="162">IF(AND((B25&gt;0),(B24&gt;0)),(B25/B24),"")</f>
        <v>0.74330861012576588</v>
      </c>
      <c r="C27" s="150" t="s">
        <v>5</v>
      </c>
      <c r="D27" s="155">
        <f t="shared" ref="D27" si="163">IF(AND((D25&gt;0),(D24&gt;0)),(D25/D24),"")</f>
        <v>0.82413305024769989</v>
      </c>
      <c r="E27" s="150" t="s">
        <v>5</v>
      </c>
      <c r="F27" s="155">
        <f t="shared" ref="F27" si="164">IF(AND((F25&gt;0),(F24&gt;0)),(F25/F24),"")</f>
        <v>0.78786803831145791</v>
      </c>
      <c r="G27" s="150" t="s">
        <v>5</v>
      </c>
      <c r="H27" s="155">
        <f t="shared" ref="H27" si="165">IF(AND((H25&gt;0),(H24&gt;0)),(H25/H24),"")</f>
        <v>0.76210458360232403</v>
      </c>
      <c r="I27" s="150" t="s">
        <v>5</v>
      </c>
      <c r="J27" s="155">
        <f t="shared" ref="J27" si="166">IF(AND((J25&gt;0),(J24&gt;0)),(J25/J24),"")</f>
        <v>0.80159556018036771</v>
      </c>
      <c r="K27" s="150" t="s">
        <v>5</v>
      </c>
      <c r="L27" s="155">
        <f>IF(AND((L25&gt;0),(L24&gt;0)),(L25/L24),"")</f>
        <v>0.73955525606468997</v>
      </c>
      <c r="M27" s="150" t="s">
        <v>5</v>
      </c>
      <c r="N27" s="155">
        <f t="shared" ref="N27" si="167">IF(AND((N25&gt;0),(N24&gt;0)),(N25/N24),"")</f>
        <v>0.67569546120058566</v>
      </c>
      <c r="O27" s="150" t="s">
        <v>5</v>
      </c>
      <c r="P27" s="155">
        <f t="shared" ref="P27" si="168">IF(AND((P25&gt;0),(P24&gt;0)),(P25/P24),"")</f>
        <v>0.75746671464555604</v>
      </c>
      <c r="Q27" s="150" t="s">
        <v>5</v>
      </c>
      <c r="R27" s="155">
        <f t="shared" ref="R27" si="169">IF(AND((R25&gt;0),(R24&gt;0)),(R25/R24),"")</f>
        <v>0.68780487804878043</v>
      </c>
      <c r="S27" s="150" t="s">
        <v>5</v>
      </c>
      <c r="T27" s="155">
        <f t="shared" ref="T27" si="170">IF(AND((T25&gt;0),(T24&gt;0)),(T25/T24),"")</f>
        <v>0.80475129918337041</v>
      </c>
      <c r="U27" s="150" t="s">
        <v>5</v>
      </c>
      <c r="V27" s="155">
        <f t="shared" ref="V27" si="171">IF(AND((V25&gt;0),(V24&gt;0)),(V25/V24),"")</f>
        <v>0.75156576200417546</v>
      </c>
      <c r="W27" s="150" t="s">
        <v>5</v>
      </c>
      <c r="X27" s="155">
        <f t="shared" ref="X27" si="172">IF(AND((X25&gt;0),(X24&gt;0)),(X25/X24),"")</f>
        <v>0.80243055555555554</v>
      </c>
      <c r="Y27" s="150" t="s">
        <v>5</v>
      </c>
      <c r="Z27" s="155">
        <f t="shared" ref="Z27" si="173">IF(AND((Z25&gt;0),(Z24&gt;0)),(Z25/Z24),"")</f>
        <v>0.69713861018208845</v>
      </c>
      <c r="AA27" s="150" t="s">
        <v>5</v>
      </c>
      <c r="AB27" s="155">
        <f t="shared" ref="AB27" si="174">IF(AND((AB25&gt;0),(AB24&gt;0)),(AB25/AB24),"")</f>
        <v>0.68951194184839049</v>
      </c>
      <c r="AC27" s="150" t="s">
        <v>5</v>
      </c>
      <c r="AD27" s="155">
        <f t="shared" ref="AD27" si="175">IF(AND((AD25&gt;0),(AD24&gt;0)),(AD25/AD24),"")</f>
        <v>0.59855521155830749</v>
      </c>
      <c r="AE27" s="150" t="s">
        <v>5</v>
      </c>
      <c r="AF27" s="155">
        <f t="shared" ref="AF27" si="176">IF(AND((AF25&gt;0),(AF24&gt;0)),(AF25/AF24),"")</f>
        <v>0.74257095158597664</v>
      </c>
      <c r="AG27" s="150" t="s">
        <v>5</v>
      </c>
      <c r="AH27" s="155">
        <f t="shared" ref="AH27" si="177">IF(AND((AH25&gt;0),(AH24&gt;0)),(AH25/AH24),"")</f>
        <v>0.79325572059413896</v>
      </c>
      <c r="AI27" s="150" t="s">
        <v>5</v>
      </c>
      <c r="AJ27" s="155">
        <f t="shared" ref="AJ27" si="178">IF(AND((AJ25&gt;0),(AJ24&gt;0)),(AJ25/AJ24),"")</f>
        <v>0.6686241610738255</v>
      </c>
      <c r="AK27" s="150" t="s">
        <v>5</v>
      </c>
      <c r="AL27" s="155">
        <f t="shared" ref="AL27" si="179">IF(AND((AL25&gt;0),(AL24&gt;0)),(AL25/AL24),"")</f>
        <v>0.69078295341922702</v>
      </c>
      <c r="AM27" s="150" t="s">
        <v>5</v>
      </c>
      <c r="AN27" s="155">
        <f t="shared" ref="AN27" si="180">IF(AND((AN25&gt;0),(AN24&gt;0)),(AN25/AN24),"")</f>
        <v>0.78386809269162205</v>
      </c>
      <c r="AO27" s="150" t="s">
        <v>5</v>
      </c>
      <c r="AP27" s="155">
        <f t="shared" ref="AP27" si="181">IF(AND((AP25&gt;0),(AP24&gt;0)),(AP25/AP24),"")</f>
        <v>0.68318649045521296</v>
      </c>
      <c r="AQ27" s="150" t="s">
        <v>5</v>
      </c>
      <c r="AR27" s="155">
        <f t="shared" ref="AR27" si="182">IF(AND((AR25&gt;0),(AR24&gt;0)),(AR25/AR24),"")</f>
        <v>0.66477272727272718</v>
      </c>
      <c r="AS27" s="150" t="s">
        <v>5</v>
      </c>
      <c r="AT27" s="155" t="str">
        <f t="shared" ref="AT27" si="183">IF(AND((AT25&gt;0),(AT24&gt;0)),(AT25/AT24),"")</f>
        <v/>
      </c>
      <c r="AU27" s="150" t="s">
        <v>5</v>
      </c>
      <c r="AV27" s="155" t="str">
        <f t="shared" ref="AV27" si="184">IF(AND((AV25&gt;0),(AV24&gt;0)),(AV25/AV24),"")</f>
        <v/>
      </c>
      <c r="AW27" s="150" t="s">
        <v>5</v>
      </c>
      <c r="AX27" s="155" t="str">
        <f t="shared" ref="AX27" si="185">IF(AND((AX25&gt;0),(AX24&gt;0)),(AX25/AX24),"")</f>
        <v/>
      </c>
      <c r="AY27" s="150" t="s">
        <v>5</v>
      </c>
      <c r="AZ27" s="155" t="str">
        <f t="shared" ref="AZ27" si="186">IF(AND((AZ25&gt;0),(AZ24&gt;0)),(AZ25/AZ24),"")</f>
        <v/>
      </c>
      <c r="BA27" s="150" t="s">
        <v>5</v>
      </c>
      <c r="BB27" s="155" t="str">
        <f t="shared" ref="BB27" si="187">IF(AND((BB25&gt;0),(BB24&gt;0)),(BB25/BB24),"")</f>
        <v/>
      </c>
      <c r="BC27" s="150" t="s">
        <v>5</v>
      </c>
      <c r="BD27" s="155" t="str">
        <f t="shared" ref="BD27" si="188">IF(AND((BD25&gt;0),(BD24&gt;0)),(BD25/BD24),"")</f>
        <v/>
      </c>
      <c r="BE27" s="150" t="s">
        <v>5</v>
      </c>
      <c r="BF27" s="155" t="str">
        <f t="shared" ref="BF27" si="189">IF(AND((BF25&gt;0),(BF24&gt;0)),(BF25/BF24),"")</f>
        <v/>
      </c>
      <c r="BG27" s="150" t="s">
        <v>5</v>
      </c>
      <c r="BH27" s="155" t="str">
        <f t="shared" ref="BH27" si="190">IF(AND((BH25&gt;0),(BH24&gt;0)),(BH25/BH24),"")</f>
        <v/>
      </c>
      <c r="BI27" s="150" t="s">
        <v>5</v>
      </c>
      <c r="BK27" s="14" t="str">
        <f t="shared" si="0"/>
        <v xml:space="preserve">     External branches length ratio</v>
      </c>
      <c r="BL27" s="11">
        <f t="shared" si="1"/>
        <v>22</v>
      </c>
      <c r="BM27" s="91">
        <f t="shared" si="2"/>
        <v>0.59855521155830749</v>
      </c>
      <c r="BN27" s="99" t="str">
        <f t="shared" si="3"/>
        <v>–</v>
      </c>
      <c r="BO27" s="93">
        <f t="shared" si="4"/>
        <v>0.82413305024769989</v>
      </c>
      <c r="BP27" s="101" t="str">
        <f t="shared" si="5"/>
        <v/>
      </c>
      <c r="BQ27" s="102" t="s">
        <v>5</v>
      </c>
      <c r="BR27" s="103" t="str">
        <f t="shared" si="7"/>
        <v/>
      </c>
      <c r="BS27" s="97">
        <f t="shared" si="8"/>
        <v>0.73411575590235667</v>
      </c>
      <c r="BT27" s="104" t="s">
        <v>5</v>
      </c>
      <c r="BU27" s="99">
        <f t="shared" si="10"/>
        <v>5.9303105332995175E-2</v>
      </c>
      <c r="BV27" s="105" t="s">
        <v>5</v>
      </c>
      <c r="BW27" s="19">
        <f t="shared" si="12"/>
        <v>0.74330861012576588</v>
      </c>
      <c r="BX27" s="81" t="s">
        <v>5</v>
      </c>
    </row>
    <row r="28" spans="1:76">
      <c r="A28" s="154" t="s">
        <v>28</v>
      </c>
      <c r="B28" s="149">
        <v>30.19</v>
      </c>
      <c r="C28" s="150">
        <f t="shared" ref="C28:C30" si="191">IF(AND((B28&gt;0),(B$7&gt;0)),(B28/B$7*100),"")</f>
        <v>47.565779108240115</v>
      </c>
      <c r="D28" s="149">
        <v>30.04</v>
      </c>
      <c r="E28" s="150">
        <f t="shared" ref="E28:E30" si="192">IF(AND((D28&gt;0),(D$7&gt;0)),(D28/D$7*100),"")</f>
        <v>45.674319598601187</v>
      </c>
      <c r="F28" s="149">
        <v>29.74</v>
      </c>
      <c r="G28" s="150">
        <f t="shared" ref="G28:G30" si="193">IF(AND((F28&gt;0),(F$7&gt;0)),(F28/F$7*100),"")</f>
        <v>45.838471023427871</v>
      </c>
      <c r="H28" s="149">
        <v>27.5</v>
      </c>
      <c r="I28" s="150">
        <f t="shared" ref="I28:I30" si="194">IF(AND((H28&gt;0),(H$7&gt;0)),(H28/H$7*100),"")</f>
        <v>46.094535702313109</v>
      </c>
      <c r="J28" s="149">
        <v>27.6</v>
      </c>
      <c r="K28" s="150">
        <f t="shared" ref="K28:K30" si="195">IF(AND((J28&gt;0),(J$7&gt;0)),(J28/J$7*100),"")</f>
        <v>46.37096774193548</v>
      </c>
      <c r="L28" s="149">
        <v>26.16</v>
      </c>
      <c r="M28" s="150">
        <f t="shared" ref="M28:M30" si="196">IF(AND((L28&gt;0),(L$7&gt;0)),(L28/L$7*100),"")</f>
        <v>37.280889268918337</v>
      </c>
      <c r="N28" s="149">
        <v>26.55</v>
      </c>
      <c r="O28" s="150">
        <f t="shared" ref="O28:O30" si="197">IF(AND((N28&gt;0),(N$7&gt;0)),(N28/N$7*100),"")</f>
        <v>42.870983368319074</v>
      </c>
      <c r="P28" s="149">
        <v>29.71</v>
      </c>
      <c r="Q28" s="150">
        <f t="shared" ref="Q28:Q30" si="198">IF(AND((P28&gt;0),(P$7&gt;0)),(P28/P$7*100),"")</f>
        <v>48.696934928700216</v>
      </c>
      <c r="R28" s="149">
        <v>29.77</v>
      </c>
      <c r="S28" s="150">
        <f t="shared" ref="S28:S30" si="199">IF(AND((R28&gt;0),(R$7&gt;0)),(R28/R$7*100),"")</f>
        <v>49.004115226337447</v>
      </c>
      <c r="T28" s="149">
        <v>28.64</v>
      </c>
      <c r="U28" s="150">
        <f t="shared" ref="U28:U30" si="200">IF(AND((T28&gt;0),(T$7&gt;0)),(T28/T$7*100),"")</f>
        <v>46.290609342169063</v>
      </c>
      <c r="V28" s="149">
        <v>26.15</v>
      </c>
      <c r="W28" s="150">
        <f t="shared" ref="W28:W30" si="201">IF(AND((V28&gt;0),(V$7&gt;0)),(V28/V$7*100),"")</f>
        <v>38.983303518187242</v>
      </c>
      <c r="X28" s="149">
        <v>27.5</v>
      </c>
      <c r="Y28" s="150">
        <f t="shared" ref="Y28:Y30" si="202">IF(AND((X28&gt;0),(X$7&gt;0)),(X28/X$7*100),"")</f>
        <v>43.232196195566736</v>
      </c>
      <c r="Z28" s="149">
        <v>24.66</v>
      </c>
      <c r="AA28" s="150">
        <f t="shared" ref="AA28:AA30" si="203">IF(AND((Z28&gt;0),(Z$7&gt;0)),(Z28/Z$7*100),"")</f>
        <v>42.969158389963411</v>
      </c>
      <c r="AB28" s="149">
        <v>27.93</v>
      </c>
      <c r="AC28" s="150">
        <f t="shared" ref="AC28:AC30" si="204">IF(AND((AB28&gt;0),(AB$7&gt;0)),(AB28/AB$7*100),"")</f>
        <v>49.008597999649062</v>
      </c>
      <c r="AD28" s="149">
        <v>27.73</v>
      </c>
      <c r="AE28" s="150">
        <f t="shared" ref="AE28:AE30" si="205">IF(AND((AD28&gt;0),(AD$7&gt;0)),(AD28/AD$7*100),"")</f>
        <v>42.485062049946379</v>
      </c>
      <c r="AF28" s="149">
        <v>30.45</v>
      </c>
      <c r="AG28" s="150">
        <f t="shared" ref="AG28:AG30" si="206">IF(AND((AF28&gt;0),(AF$7&gt;0)),(AF28/AF$7*100),"")</f>
        <v>46.588127294981639</v>
      </c>
      <c r="AH28" s="149">
        <v>24.91</v>
      </c>
      <c r="AI28" s="150">
        <f t="shared" ref="AI28:AI30" si="207">IF(AND((AH28&gt;0),(AH$7&gt;0)),(AH28/AH$7*100),"")</f>
        <v>42.342342342342342</v>
      </c>
      <c r="AJ28" s="149">
        <v>23.42</v>
      </c>
      <c r="AK28" s="150">
        <f t="shared" ref="AK28:AK30" si="208">IF(AND((AJ28&gt;0),(AJ$7&gt;0)),(AJ28/AJ$7*100),"")</f>
        <v>40.491009681881053</v>
      </c>
      <c r="AL28" s="149">
        <v>30.29</v>
      </c>
      <c r="AM28" s="150">
        <f t="shared" ref="AM28:AM30" si="209">IF(AND((AL28&gt;0),(AL$7&gt;0)),(AL28/AL$7*100),"")</f>
        <v>47.94997625455121</v>
      </c>
      <c r="AN28" s="149">
        <v>22.77</v>
      </c>
      <c r="AO28" s="150">
        <f t="shared" ref="AO28:AO30" si="210">IF(AND((AN28&gt;0),(AN$7&gt;0)),(AN28/AN$7*100),"")</f>
        <v>40.5232247730913</v>
      </c>
      <c r="AP28" s="149">
        <v>28.52</v>
      </c>
      <c r="AQ28" s="150">
        <f t="shared" ref="AQ28:AQ30" si="211">IF(AND((AP28&gt;0),(AP$7&gt;0)),(AP28/AP$7*100),"")</f>
        <v>46.985172981878087</v>
      </c>
      <c r="AR28" s="149">
        <v>25.98</v>
      </c>
      <c r="AS28" s="150">
        <f t="shared" ref="AS28:AS30" si="212">IF(AND((AR28&gt;0),(AR$7&gt;0)),(AR28/AR$7*100),"")</f>
        <v>45.53900087642419</v>
      </c>
      <c r="AT28" s="149"/>
      <c r="AU28" s="150" t="str">
        <f t="shared" ref="AU28:AU30" si="213">IF(AND((AT28&gt;0),(AT$7&gt;0)),(AT28/AT$7*100),"")</f>
        <v/>
      </c>
      <c r="AV28" s="149"/>
      <c r="AW28" s="150" t="str">
        <f t="shared" ref="AW28:AW30" si="214">IF(AND((AV28&gt;0),(AV$7&gt;0)),(AV28/AV$7*100),"")</f>
        <v/>
      </c>
      <c r="AX28" s="149"/>
      <c r="AY28" s="150" t="str">
        <f t="shared" ref="AY28:AY30" si="215">IF(AND((AX28&gt;0),(AX$7&gt;0)),(AX28/AX$7*100),"")</f>
        <v/>
      </c>
      <c r="AZ28" s="149"/>
      <c r="BA28" s="150" t="str">
        <f t="shared" ref="BA28:BA30" si="216">IF(AND((AZ28&gt;0),(AZ$7&gt;0)),(AZ28/AZ$7*100),"")</f>
        <v/>
      </c>
      <c r="BB28" s="149"/>
      <c r="BC28" s="150" t="str">
        <f t="shared" ref="BC28:BC30" si="217">IF(AND((BB28&gt;0),(BB$7&gt;0)),(BB28/BB$7*100),"")</f>
        <v/>
      </c>
      <c r="BD28" s="149"/>
      <c r="BE28" s="150" t="str">
        <f t="shared" ref="BE28:BE30" si="218">IF(AND((BD28&gt;0),(BD$7&gt;0)),(BD28/BD$7*100),"")</f>
        <v/>
      </c>
      <c r="BF28" s="149"/>
      <c r="BG28" s="150" t="str">
        <f t="shared" ref="BG28:BG30" si="219">IF(AND((BF28&gt;0),(BF$7&gt;0)),(BF28/BF$7*100),"")</f>
        <v/>
      </c>
      <c r="BH28" s="149"/>
      <c r="BI28" s="150" t="str">
        <f t="shared" ref="BI28:BI30" si="220">IF(AND((BH28&gt;0),(BH$7&gt;0)),(BH28/BH$7*100),"")</f>
        <v/>
      </c>
      <c r="BK28" s="14" t="str">
        <f t="shared" si="0"/>
        <v xml:space="preserve">     Internal primary branch</v>
      </c>
      <c r="BL28" s="11">
        <f t="shared" si="1"/>
        <v>22</v>
      </c>
      <c r="BM28" s="4">
        <f t="shared" si="2"/>
        <v>22.77</v>
      </c>
      <c r="BN28" s="24" t="str">
        <f t="shared" si="3"/>
        <v>–</v>
      </c>
      <c r="BO28" s="6">
        <f t="shared" si="4"/>
        <v>30.45</v>
      </c>
      <c r="BP28" s="32">
        <f t="shared" si="5"/>
        <v>37.280889268918337</v>
      </c>
      <c r="BQ28" s="7" t="str">
        <f t="shared" si="6"/>
        <v>–</v>
      </c>
      <c r="BR28" s="33">
        <f t="shared" si="7"/>
        <v>49.008597999649062</v>
      </c>
      <c r="BS28" s="28">
        <f t="shared" si="8"/>
        <v>27.555000000000003</v>
      </c>
      <c r="BT28" s="8">
        <f t="shared" si="9"/>
        <v>44.672035348519302</v>
      </c>
      <c r="BU28" s="5">
        <f t="shared" si="10"/>
        <v>2.2717116475300756</v>
      </c>
      <c r="BV28" s="9">
        <f t="shared" si="11"/>
        <v>3.3285987259182255</v>
      </c>
      <c r="BW28" s="5">
        <f t="shared" si="12"/>
        <v>30.19</v>
      </c>
      <c r="BX28" s="7">
        <f t="shared" si="13"/>
        <v>47.565779108240115</v>
      </c>
    </row>
    <row r="29" spans="1:76">
      <c r="A29" s="154" t="s">
        <v>29</v>
      </c>
      <c r="B29" s="149">
        <v>20.51</v>
      </c>
      <c r="C29" s="150">
        <f t="shared" si="191"/>
        <v>32.314479281550341</v>
      </c>
      <c r="D29" s="149">
        <v>19.66</v>
      </c>
      <c r="E29" s="150">
        <f t="shared" si="192"/>
        <v>29.892048046221682</v>
      </c>
      <c r="F29" s="149">
        <v>20.53</v>
      </c>
      <c r="G29" s="150">
        <f t="shared" si="193"/>
        <v>31.643033292231813</v>
      </c>
      <c r="H29" s="149">
        <v>21.16</v>
      </c>
      <c r="I29" s="150">
        <f t="shared" si="194"/>
        <v>35.467650016761652</v>
      </c>
      <c r="J29" s="149">
        <v>18.28</v>
      </c>
      <c r="K29" s="150">
        <f t="shared" si="195"/>
        <v>30.712365591397848</v>
      </c>
      <c r="L29" s="149">
        <v>18.03</v>
      </c>
      <c r="M29" s="150">
        <f t="shared" si="196"/>
        <v>25.694741342454041</v>
      </c>
      <c r="N29" s="149">
        <v>19.47</v>
      </c>
      <c r="O29" s="150">
        <f t="shared" si="197"/>
        <v>31.438721136767317</v>
      </c>
      <c r="P29" s="149">
        <v>17.18</v>
      </c>
      <c r="Q29" s="150">
        <f t="shared" si="198"/>
        <v>28.159318144566463</v>
      </c>
      <c r="R29" s="149">
        <v>21.16</v>
      </c>
      <c r="S29" s="150">
        <f t="shared" si="199"/>
        <v>34.831275720164612</v>
      </c>
      <c r="T29" s="149">
        <v>22.19</v>
      </c>
      <c r="U29" s="150">
        <f t="shared" si="200"/>
        <v>35.865524486827219</v>
      </c>
      <c r="V29" s="149">
        <v>18.399999999999999</v>
      </c>
      <c r="W29" s="150">
        <f t="shared" si="201"/>
        <v>27.429934406678591</v>
      </c>
      <c r="X29" s="149">
        <v>19.3</v>
      </c>
      <c r="Y29" s="150">
        <f t="shared" si="202"/>
        <v>30.341141329979564</v>
      </c>
      <c r="Z29" s="149">
        <v>17.05</v>
      </c>
      <c r="AA29" s="150">
        <f t="shared" si="203"/>
        <v>29.709008538072833</v>
      </c>
      <c r="AB29" s="149">
        <v>19.95</v>
      </c>
      <c r="AC29" s="150">
        <f t="shared" si="204"/>
        <v>35.006141428320753</v>
      </c>
      <c r="AD29" s="149">
        <v>17.39</v>
      </c>
      <c r="AE29" s="150">
        <f t="shared" si="205"/>
        <v>26.643174505898575</v>
      </c>
      <c r="AF29" s="149">
        <v>19.66</v>
      </c>
      <c r="AG29" s="150">
        <f t="shared" si="206"/>
        <v>30.079559363525092</v>
      </c>
      <c r="AH29" s="149">
        <v>21.76</v>
      </c>
      <c r="AI29" s="150">
        <f t="shared" si="207"/>
        <v>36.987931327553973</v>
      </c>
      <c r="AJ29" s="149">
        <v>16.59</v>
      </c>
      <c r="AK29" s="150">
        <f t="shared" si="208"/>
        <v>28.682572614107883</v>
      </c>
      <c r="AL29" s="149">
        <v>20.93</v>
      </c>
      <c r="AM29" s="150">
        <f t="shared" si="209"/>
        <v>33.132816210226373</v>
      </c>
      <c r="AN29" s="149">
        <v>16.079999999999998</v>
      </c>
      <c r="AO29" s="150">
        <f t="shared" si="210"/>
        <v>28.617191671115854</v>
      </c>
      <c r="AP29" s="149">
        <v>19.309999999999999</v>
      </c>
      <c r="AQ29" s="150">
        <f t="shared" si="211"/>
        <v>31.812191103789122</v>
      </c>
      <c r="AR29" s="149">
        <v>19.71</v>
      </c>
      <c r="AS29" s="150">
        <f t="shared" si="212"/>
        <v>34.548641542506573</v>
      </c>
      <c r="AT29" s="149"/>
      <c r="AU29" s="150" t="str">
        <f t="shared" si="213"/>
        <v/>
      </c>
      <c r="AV29" s="149"/>
      <c r="AW29" s="150" t="str">
        <f t="shared" si="214"/>
        <v/>
      </c>
      <c r="AX29" s="149"/>
      <c r="AY29" s="150" t="str">
        <f t="shared" si="215"/>
        <v/>
      </c>
      <c r="AZ29" s="149"/>
      <c r="BA29" s="150" t="str">
        <f t="shared" si="216"/>
        <v/>
      </c>
      <c r="BB29" s="149"/>
      <c r="BC29" s="150" t="str">
        <f t="shared" si="217"/>
        <v/>
      </c>
      <c r="BD29" s="149"/>
      <c r="BE29" s="150" t="str">
        <f t="shared" si="218"/>
        <v/>
      </c>
      <c r="BF29" s="149"/>
      <c r="BG29" s="150" t="str">
        <f t="shared" si="219"/>
        <v/>
      </c>
      <c r="BH29" s="149"/>
      <c r="BI29" s="150" t="str">
        <f t="shared" si="220"/>
        <v/>
      </c>
      <c r="BK29" s="14" t="str">
        <f t="shared" si="0"/>
        <v xml:space="preserve">     Internal base + secondary branch</v>
      </c>
      <c r="BL29" s="11">
        <f t="shared" si="1"/>
        <v>22</v>
      </c>
      <c r="BM29" s="4">
        <f t="shared" si="2"/>
        <v>16.079999999999998</v>
      </c>
      <c r="BN29" s="24" t="str">
        <f t="shared" si="3"/>
        <v>–</v>
      </c>
      <c r="BO29" s="6">
        <f t="shared" si="4"/>
        <v>22.19</v>
      </c>
      <c r="BP29" s="32">
        <f t="shared" si="5"/>
        <v>25.694741342454041</v>
      </c>
      <c r="BQ29" s="7" t="str">
        <f t="shared" si="6"/>
        <v>–</v>
      </c>
      <c r="BR29" s="33">
        <f t="shared" si="7"/>
        <v>36.987931327553973</v>
      </c>
      <c r="BS29" s="28">
        <f t="shared" si="8"/>
        <v>19.286363636363635</v>
      </c>
      <c r="BT29" s="8">
        <f t="shared" si="9"/>
        <v>31.318611868214465</v>
      </c>
      <c r="BU29" s="5">
        <f t="shared" si="10"/>
        <v>1.7211888069270351</v>
      </c>
      <c r="BV29" s="9">
        <f t="shared" si="11"/>
        <v>3.1725562219575982</v>
      </c>
      <c r="BW29" s="5">
        <f t="shared" si="12"/>
        <v>20.51</v>
      </c>
      <c r="BX29" s="7">
        <f t="shared" si="13"/>
        <v>32.314479281550341</v>
      </c>
    </row>
    <row r="30" spans="1:76">
      <c r="A30" s="154" t="s">
        <v>30</v>
      </c>
      <c r="B30" s="149">
        <v>7.7</v>
      </c>
      <c r="C30" s="150">
        <f t="shared" si="191"/>
        <v>12.131715771230503</v>
      </c>
      <c r="D30" s="149">
        <v>7.23</v>
      </c>
      <c r="E30" s="150">
        <f t="shared" si="192"/>
        <v>10.992853884749888</v>
      </c>
      <c r="F30" s="149">
        <v>9.84</v>
      </c>
      <c r="G30" s="150">
        <f t="shared" si="193"/>
        <v>15.166461159062885</v>
      </c>
      <c r="H30" s="149">
        <v>6.78</v>
      </c>
      <c r="I30" s="150">
        <f t="shared" si="194"/>
        <v>11.364398256788469</v>
      </c>
      <c r="J30" s="149">
        <v>7.07</v>
      </c>
      <c r="K30" s="150">
        <f t="shared" si="195"/>
        <v>11.878360215053762</v>
      </c>
      <c r="L30" s="149">
        <v>7.42</v>
      </c>
      <c r="M30" s="150">
        <f t="shared" si="196"/>
        <v>10.574319509762006</v>
      </c>
      <c r="N30" s="149">
        <v>7.67</v>
      </c>
      <c r="O30" s="150">
        <f t="shared" si="197"/>
        <v>12.384950750847731</v>
      </c>
      <c r="P30" s="149">
        <v>7.87</v>
      </c>
      <c r="Q30" s="150">
        <f t="shared" si="198"/>
        <v>12.899524668087201</v>
      </c>
      <c r="R30" s="149">
        <v>6.95</v>
      </c>
      <c r="S30" s="150">
        <f t="shared" si="199"/>
        <v>11.440329218106998</v>
      </c>
      <c r="T30" s="149">
        <v>7.51</v>
      </c>
      <c r="U30" s="150">
        <f t="shared" si="200"/>
        <v>12.138354614514304</v>
      </c>
      <c r="V30" s="149">
        <v>7.79</v>
      </c>
      <c r="W30" s="150">
        <f t="shared" si="201"/>
        <v>11.61299940369708</v>
      </c>
      <c r="X30" s="149">
        <v>8.24</v>
      </c>
      <c r="Y30" s="150">
        <f t="shared" si="202"/>
        <v>12.953938060053453</v>
      </c>
      <c r="Z30" s="149">
        <v>6.74</v>
      </c>
      <c r="AA30" s="150">
        <f t="shared" si="203"/>
        <v>11.744206307719116</v>
      </c>
      <c r="AB30" s="149">
        <v>7.87</v>
      </c>
      <c r="AC30" s="150">
        <f t="shared" si="204"/>
        <v>13.809440252675909</v>
      </c>
      <c r="AD30" s="149">
        <v>8.2799999999999994</v>
      </c>
      <c r="AE30" s="150">
        <f t="shared" si="205"/>
        <v>12.685766814769419</v>
      </c>
      <c r="AF30" s="149">
        <v>8.19</v>
      </c>
      <c r="AG30" s="150">
        <f t="shared" si="206"/>
        <v>12.530599755201957</v>
      </c>
      <c r="AH30" s="149">
        <v>7.29</v>
      </c>
      <c r="AI30" s="150">
        <f t="shared" si="207"/>
        <v>12.391636919938808</v>
      </c>
      <c r="AJ30" s="149">
        <v>7.67</v>
      </c>
      <c r="AK30" s="150">
        <f t="shared" si="208"/>
        <v>13.260719225449517</v>
      </c>
      <c r="AL30" s="149">
        <v>7.21</v>
      </c>
      <c r="AM30" s="150">
        <f t="shared" si="209"/>
        <v>11.413645717904068</v>
      </c>
      <c r="AN30" s="149">
        <v>6.29</v>
      </c>
      <c r="AO30" s="150">
        <f t="shared" si="210"/>
        <v>11.194162662395444</v>
      </c>
      <c r="AP30" s="149">
        <v>7.35</v>
      </c>
      <c r="AQ30" s="150">
        <f t="shared" si="211"/>
        <v>12.108731466227345</v>
      </c>
      <c r="AR30" s="149">
        <v>5.62</v>
      </c>
      <c r="AS30" s="150">
        <f t="shared" si="212"/>
        <v>9.8510078878177048</v>
      </c>
      <c r="AT30" s="149"/>
      <c r="AU30" s="150" t="str">
        <f t="shared" si="213"/>
        <v/>
      </c>
      <c r="AV30" s="149"/>
      <c r="AW30" s="150" t="str">
        <f t="shared" si="214"/>
        <v/>
      </c>
      <c r="AX30" s="149"/>
      <c r="AY30" s="150" t="str">
        <f t="shared" si="215"/>
        <v/>
      </c>
      <c r="AZ30" s="149"/>
      <c r="BA30" s="150" t="str">
        <f t="shared" si="216"/>
        <v/>
      </c>
      <c r="BB30" s="149"/>
      <c r="BC30" s="150" t="str">
        <f t="shared" si="217"/>
        <v/>
      </c>
      <c r="BD30" s="149"/>
      <c r="BE30" s="150" t="str">
        <f t="shared" si="218"/>
        <v/>
      </c>
      <c r="BF30" s="149"/>
      <c r="BG30" s="150" t="str">
        <f t="shared" si="219"/>
        <v/>
      </c>
      <c r="BH30" s="149"/>
      <c r="BI30" s="150" t="str">
        <f t="shared" si="220"/>
        <v/>
      </c>
      <c r="BK30" s="14" t="str">
        <f t="shared" si="0"/>
        <v xml:space="preserve">     Internal spur</v>
      </c>
      <c r="BL30" s="11">
        <f t="shared" si="1"/>
        <v>22</v>
      </c>
      <c r="BM30" s="4">
        <f t="shared" si="2"/>
        <v>5.62</v>
      </c>
      <c r="BN30" s="24" t="str">
        <f t="shared" si="3"/>
        <v>–</v>
      </c>
      <c r="BO30" s="6">
        <f t="shared" si="4"/>
        <v>9.84</v>
      </c>
      <c r="BP30" s="32">
        <f t="shared" si="5"/>
        <v>9.8510078878177048</v>
      </c>
      <c r="BQ30" s="7" t="str">
        <f t="shared" si="6"/>
        <v>–</v>
      </c>
      <c r="BR30" s="33">
        <f t="shared" si="7"/>
        <v>15.166461159062885</v>
      </c>
      <c r="BS30" s="28">
        <f t="shared" si="8"/>
        <v>7.4809090909090905</v>
      </c>
      <c r="BT30" s="8">
        <f t="shared" si="9"/>
        <v>12.114914660093346</v>
      </c>
      <c r="BU30" s="5">
        <f t="shared" si="10"/>
        <v>0.82714027768029974</v>
      </c>
      <c r="BV30" s="9">
        <f t="shared" si="11"/>
        <v>1.134434140885483</v>
      </c>
      <c r="BW30" s="5">
        <f t="shared" si="12"/>
        <v>7.7</v>
      </c>
      <c r="BX30" s="7">
        <f t="shared" si="13"/>
        <v>12.131715771230503</v>
      </c>
    </row>
    <row r="31" spans="1:76">
      <c r="A31" s="154" t="s">
        <v>83</v>
      </c>
      <c r="B31" s="155">
        <f t="shared" ref="B31" si="221">IF(AND((B29&gt;0),(B28&gt;0)),(B29/B28),"")</f>
        <v>0.67936402782378269</v>
      </c>
      <c r="C31" s="150" t="s">
        <v>5</v>
      </c>
      <c r="D31" s="155">
        <f t="shared" ref="D31" si="222">IF(AND((D29&gt;0),(D28&gt;0)),(D29/D28),"")</f>
        <v>0.65446071904127834</v>
      </c>
      <c r="E31" s="150" t="s">
        <v>5</v>
      </c>
      <c r="F31" s="155">
        <f t="shared" ref="F31" si="223">IF(AND((F29&gt;0),(F28&gt;0)),(F29/F28),"")</f>
        <v>0.69031607262945538</v>
      </c>
      <c r="G31" s="150" t="s">
        <v>5</v>
      </c>
      <c r="H31" s="155">
        <f t="shared" ref="H31" si="224">IF(AND((H29&gt;0),(H28&gt;0)),(H29/H28),"")</f>
        <v>0.7694545454545455</v>
      </c>
      <c r="I31" s="150" t="s">
        <v>5</v>
      </c>
      <c r="J31" s="155">
        <f t="shared" ref="J31" si="225">IF(AND((J29&gt;0),(J28&gt;0)),(J29/J28),"")</f>
        <v>0.66231884057971013</v>
      </c>
      <c r="K31" s="150" t="s">
        <v>5</v>
      </c>
      <c r="L31" s="155">
        <f>IF(AND((L29&gt;0),(L28&gt;0)),(L29/L28),"")</f>
        <v>0.68922018348623859</v>
      </c>
      <c r="M31" s="150" t="s">
        <v>5</v>
      </c>
      <c r="N31" s="155">
        <f t="shared" ref="N31" si="226">IF(AND((N29&gt;0),(N28&gt;0)),(N29/N28),"")</f>
        <v>0.73333333333333328</v>
      </c>
      <c r="O31" s="150" t="s">
        <v>5</v>
      </c>
      <c r="P31" s="155">
        <f t="shared" ref="P31" si="227">IF(AND((P29&gt;0),(P28&gt;0)),(P29/P28),"")</f>
        <v>0.57825647929989898</v>
      </c>
      <c r="Q31" s="150" t="s">
        <v>5</v>
      </c>
      <c r="R31" s="155">
        <f t="shared" ref="R31" si="228">IF(AND((R29&gt;0),(R28&gt;0)),(R29/R28),"")</f>
        <v>0.71078266711454485</v>
      </c>
      <c r="S31" s="150" t="s">
        <v>5</v>
      </c>
      <c r="T31" s="155">
        <f t="shared" ref="T31" si="229">IF(AND((T29&gt;0),(T28&gt;0)),(T29/T28),"")</f>
        <v>0.77479050279329609</v>
      </c>
      <c r="U31" s="150" t="s">
        <v>5</v>
      </c>
      <c r="V31" s="155">
        <f t="shared" ref="V31" si="230">IF(AND((V29&gt;0),(V28&gt;0)),(V29/V28),"")</f>
        <v>0.70363288718929251</v>
      </c>
      <c r="W31" s="150" t="s">
        <v>5</v>
      </c>
      <c r="X31" s="155">
        <f t="shared" ref="X31" si="231">IF(AND((X29&gt;0),(X28&gt;0)),(X29/X28),"")</f>
        <v>0.7018181818181819</v>
      </c>
      <c r="Y31" s="150" t="s">
        <v>5</v>
      </c>
      <c r="Z31" s="155">
        <f t="shared" ref="Z31" si="232">IF(AND((Z29&gt;0),(Z28&gt;0)),(Z29/Z28),"")</f>
        <v>0.69140308191403088</v>
      </c>
      <c r="AA31" s="150" t="s">
        <v>5</v>
      </c>
      <c r="AB31" s="155">
        <f t="shared" ref="AB31" si="233">IF(AND((AB29&gt;0),(AB28&gt;0)),(AB29/AB28),"")</f>
        <v>0.7142857142857143</v>
      </c>
      <c r="AC31" s="150" t="s">
        <v>5</v>
      </c>
      <c r="AD31" s="155">
        <f t="shared" ref="AD31" si="234">IF(AND((AD29&gt;0),(AD28&gt;0)),(AD29/AD28),"")</f>
        <v>0.6271186440677966</v>
      </c>
      <c r="AE31" s="150" t="s">
        <v>5</v>
      </c>
      <c r="AF31" s="155">
        <f t="shared" ref="AF31" si="235">IF(AND((AF29&gt;0),(AF28&gt;0)),(AF29/AF28),"")</f>
        <v>0.64564860426929394</v>
      </c>
      <c r="AG31" s="150" t="s">
        <v>5</v>
      </c>
      <c r="AH31" s="155">
        <f t="shared" ref="AH31" si="236">IF(AND((AH29&gt;0),(AH28&gt;0)),(AH29/AH28),"")</f>
        <v>0.87354476114010449</v>
      </c>
      <c r="AI31" s="150" t="s">
        <v>5</v>
      </c>
      <c r="AJ31" s="155">
        <f t="shared" ref="AJ31" si="237">IF(AND((AJ29&gt;0),(AJ28&gt;0)),(AJ29/AJ28),"")</f>
        <v>0.70836891545687442</v>
      </c>
      <c r="AK31" s="150" t="s">
        <v>5</v>
      </c>
      <c r="AL31" s="155">
        <f t="shared" ref="AL31" si="238">IF(AND((AL29&gt;0),(AL28&gt;0)),(AL29/AL28),"")</f>
        <v>0.69098712446351929</v>
      </c>
      <c r="AM31" s="150" t="s">
        <v>5</v>
      </c>
      <c r="AN31" s="155">
        <f t="shared" ref="AN31" si="239">IF(AND((AN29&gt;0),(AN28&gt;0)),(AN29/AN28),"")</f>
        <v>0.70619235836627137</v>
      </c>
      <c r="AO31" s="150" t="s">
        <v>5</v>
      </c>
      <c r="AP31" s="155">
        <f t="shared" ref="AP31" si="240">IF(AND((AP29&gt;0),(AP28&gt;0)),(AP29/AP28),"")</f>
        <v>0.6770687237026648</v>
      </c>
      <c r="AQ31" s="150" t="s">
        <v>5</v>
      </c>
      <c r="AR31" s="155">
        <f t="shared" ref="AR31" si="241">IF(AND((AR29&gt;0),(AR28&gt;0)),(AR29/AR28),"")</f>
        <v>0.75866050808314089</v>
      </c>
      <c r="AS31" s="150" t="s">
        <v>5</v>
      </c>
      <c r="AT31" s="155" t="str">
        <f t="shared" ref="AT31" si="242">IF(AND((AT29&gt;0),(AT28&gt;0)),(AT29/AT28),"")</f>
        <v/>
      </c>
      <c r="AU31" s="150" t="s">
        <v>5</v>
      </c>
      <c r="AV31" s="155" t="str">
        <f t="shared" ref="AV31" si="243">IF(AND((AV29&gt;0),(AV28&gt;0)),(AV29/AV28),"")</f>
        <v/>
      </c>
      <c r="AW31" s="150" t="s">
        <v>5</v>
      </c>
      <c r="AX31" s="155" t="str">
        <f t="shared" ref="AX31" si="244">IF(AND((AX29&gt;0),(AX28&gt;0)),(AX29/AX28),"")</f>
        <v/>
      </c>
      <c r="AY31" s="150" t="s">
        <v>5</v>
      </c>
      <c r="AZ31" s="155" t="str">
        <f t="shared" ref="AZ31" si="245">IF(AND((AZ29&gt;0),(AZ28&gt;0)),(AZ29/AZ28),"")</f>
        <v/>
      </c>
      <c r="BA31" s="150" t="s">
        <v>5</v>
      </c>
      <c r="BB31" s="155" t="str">
        <f t="shared" ref="BB31" si="246">IF(AND((BB29&gt;0),(BB28&gt;0)),(BB29/BB28),"")</f>
        <v/>
      </c>
      <c r="BC31" s="150" t="s">
        <v>5</v>
      </c>
      <c r="BD31" s="155" t="str">
        <f t="shared" ref="BD31" si="247">IF(AND((BD29&gt;0),(BD28&gt;0)),(BD29/BD28),"")</f>
        <v/>
      </c>
      <c r="BE31" s="150" t="s">
        <v>5</v>
      </c>
      <c r="BF31" s="155" t="str">
        <f t="shared" ref="BF31" si="248">IF(AND((BF29&gt;0),(BF28&gt;0)),(BF29/BF28),"")</f>
        <v/>
      </c>
      <c r="BG31" s="150" t="s">
        <v>5</v>
      </c>
      <c r="BH31" s="155" t="str">
        <f t="shared" ref="BH31" si="249">IF(AND((BH29&gt;0),(BH28&gt;0)),(BH29/BH28),"")</f>
        <v/>
      </c>
      <c r="BI31" s="150" t="s">
        <v>5</v>
      </c>
      <c r="BK31" s="14" t="str">
        <f t="shared" si="0"/>
        <v xml:space="preserve">     Internal branches length ratio</v>
      </c>
      <c r="BL31" s="11">
        <f t="shared" si="1"/>
        <v>22</v>
      </c>
      <c r="BM31" s="91">
        <f t="shared" si="2"/>
        <v>0.57825647929989898</v>
      </c>
      <c r="BN31" s="99" t="str">
        <f t="shared" si="3"/>
        <v>–</v>
      </c>
      <c r="BO31" s="93">
        <f t="shared" si="4"/>
        <v>0.87354476114010449</v>
      </c>
      <c r="BP31" s="101" t="str">
        <f t="shared" si="5"/>
        <v/>
      </c>
      <c r="BQ31" s="102" t="s">
        <v>5</v>
      </c>
      <c r="BR31" s="103" t="str">
        <f t="shared" si="7"/>
        <v/>
      </c>
      <c r="BS31" s="97">
        <f t="shared" si="8"/>
        <v>0.70186485801422582</v>
      </c>
      <c r="BT31" s="104" t="s">
        <v>5</v>
      </c>
      <c r="BU31" s="99">
        <f t="shared" si="10"/>
        <v>5.9102004299039515E-2</v>
      </c>
      <c r="BV31" s="105" t="s">
        <v>5</v>
      </c>
      <c r="BW31" s="19">
        <f t="shared" si="12"/>
        <v>0.67936402782378269</v>
      </c>
      <c r="BX31" s="81" t="s">
        <v>5</v>
      </c>
    </row>
    <row r="32" spans="1:76">
      <c r="A32" s="146" t="s">
        <v>23</v>
      </c>
      <c r="B32" s="151"/>
      <c r="C32" s="151"/>
      <c r="D32" s="151"/>
      <c r="E32" s="151"/>
      <c r="F32" s="151"/>
      <c r="G32" s="151"/>
      <c r="H32" s="151"/>
      <c r="I32" s="151"/>
      <c r="J32" s="151"/>
      <c r="K32" s="151"/>
      <c r="L32" s="152"/>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3"/>
      <c r="BK32" s="14" t="str">
        <f t="shared" si="0"/>
        <v>Claw 3 lengths</v>
      </c>
      <c r="BL32" s="11"/>
      <c r="BM32" s="4"/>
      <c r="BN32" s="24"/>
      <c r="BO32" s="6"/>
      <c r="BP32" s="32"/>
      <c r="BQ32" s="7"/>
      <c r="BR32" s="33"/>
      <c r="BS32" s="28"/>
      <c r="BT32" s="8"/>
      <c r="BU32" s="5"/>
      <c r="BV32" s="9"/>
      <c r="BW32" s="5"/>
      <c r="BX32" s="7"/>
    </row>
    <row r="33" spans="1:76">
      <c r="A33" s="154" t="s">
        <v>25</v>
      </c>
      <c r="B33" s="149">
        <v>30.86</v>
      </c>
      <c r="C33" s="150">
        <f t="shared" ref="C33:C35" si="250">IF(AND((B33&gt;0),(B$7&gt;0)),(B33/B$7*100),"")</f>
        <v>48.621395935087442</v>
      </c>
      <c r="D33" s="149">
        <v>31.91</v>
      </c>
      <c r="E33" s="150">
        <f t="shared" ref="E33:E35" si="251">IF(AND((D33&gt;0),(D$7&gt;0)),(D33/D$7*100),"")</f>
        <v>48.517561198114642</v>
      </c>
      <c r="F33" s="149">
        <v>29.79</v>
      </c>
      <c r="G33" s="150">
        <f t="shared" ref="G33:G35" si="252">IF(AND((F33&gt;0),(F$7&gt;0)),(F33/F$7*100),"")</f>
        <v>45.915536374845871</v>
      </c>
      <c r="H33" s="149">
        <v>29.88</v>
      </c>
      <c r="I33" s="150">
        <f t="shared" ref="I33:I35" si="253">IF(AND((H33&gt;0),(H$7&gt;0)),(H33/H$7*100),"")</f>
        <v>50.083808246731479</v>
      </c>
      <c r="J33" s="149">
        <v>27.56</v>
      </c>
      <c r="K33" s="150">
        <f t="shared" ref="K33:K35" si="254">IF(AND((J33&gt;0),(J$7&gt;0)),(J33/J$7*100),"")</f>
        <v>46.303763440860216</v>
      </c>
      <c r="L33" s="149">
        <v>28.09</v>
      </c>
      <c r="M33" s="150">
        <f t="shared" ref="M33:M35" si="255">IF(AND((L33&gt;0),(L$7&gt;0)),(L33/L$7*100),"")</f>
        <v>40.03135242981331</v>
      </c>
      <c r="N33" s="149">
        <v>28.09</v>
      </c>
      <c r="O33" s="150">
        <f t="shared" ref="O33:O35" si="256">IF(AND((N33&gt;0),(N$7&gt;0)),(N33/N$7*100),"")</f>
        <v>45.357661876311965</v>
      </c>
      <c r="P33" s="149"/>
      <c r="Q33" s="150" t="str">
        <f t="shared" ref="Q33:Q35" si="257">IF(AND((P33&gt;0),(P$7&gt;0)),(P33/P$7*100),"")</f>
        <v/>
      </c>
      <c r="R33" s="149">
        <v>29.84</v>
      </c>
      <c r="S33" s="150">
        <f t="shared" ref="S33:S35" si="258">IF(AND((R33&gt;0),(R$7&gt;0)),(R33/R$7*100),"")</f>
        <v>49.119341563786008</v>
      </c>
      <c r="T33" s="149">
        <v>31.03</v>
      </c>
      <c r="U33" s="150">
        <f t="shared" ref="U33:U35" si="259">IF(AND((T33&gt;0),(T$7&gt;0)),(T33/T$7*100),"")</f>
        <v>50.15354776143527</v>
      </c>
      <c r="V33" s="149">
        <v>30.03</v>
      </c>
      <c r="W33" s="150">
        <f t="shared" ref="W33:W35" si="260">IF(AND((V33&gt;0),(V$7&gt;0)),(V33/V$7*100),"")</f>
        <v>44.767441860465119</v>
      </c>
      <c r="X33" s="149">
        <v>29.32</v>
      </c>
      <c r="Y33" s="150">
        <f t="shared" ref="Y33:Y35" si="261">IF(AND((X33&gt;0),(X$7&gt;0)),(X33/X$7*100),"")</f>
        <v>46.093381543782428</v>
      </c>
      <c r="Z33" s="149">
        <v>29.39</v>
      </c>
      <c r="AA33" s="150">
        <f t="shared" ref="AA33:AA35" si="262">IF(AND((Z33&gt;0),(Z$7&gt;0)),(Z33/Z$7*100),"")</f>
        <v>51.21101237149329</v>
      </c>
      <c r="AB33" s="149">
        <v>29.66</v>
      </c>
      <c r="AC33" s="150">
        <f t="shared" ref="AC33:AC35" si="263">IF(AND((AB33&gt;0),(AB$7&gt;0)),(AB33/AB$7*100),"")</f>
        <v>52.044218283909458</v>
      </c>
      <c r="AD33" s="149">
        <v>27.96</v>
      </c>
      <c r="AE33" s="150">
        <f t="shared" ref="AE33:AE35" si="264">IF(AND((AD33&gt;0),(AD$7&gt;0)),(AD33/AD$7*100),"")</f>
        <v>42.837444461467754</v>
      </c>
      <c r="AF33" s="149">
        <v>29.81</v>
      </c>
      <c r="AG33" s="150">
        <f t="shared" ref="AG33:AG35" si="265">IF(AND((AF33&gt;0),(AF$7&gt;0)),(AF33/AF$7*100),"")</f>
        <v>45.608935128518965</v>
      </c>
      <c r="AH33" s="149">
        <v>26.68</v>
      </c>
      <c r="AI33" s="150">
        <f t="shared" ref="AI33:AI35" si="266">IF(AND((AH33&gt;0),(AH$7&gt;0)),(AH33/AH$7*100),"")</f>
        <v>45.351011388747239</v>
      </c>
      <c r="AJ33" s="149">
        <v>24.47</v>
      </c>
      <c r="AK33" s="150">
        <f t="shared" ref="AK33:AK35" si="267">IF(AND((AJ33&gt;0),(AJ$7&gt;0)),(AJ33/AJ$7*100),"")</f>
        <v>42.30636237897648</v>
      </c>
      <c r="AL33" s="149">
        <v>30.5</v>
      </c>
      <c r="AM33" s="150">
        <f t="shared" ref="AM33:AM35" si="268">IF(AND((AL33&gt;0),(AL$7&gt;0)),(AL33/AL$7*100),"")</f>
        <v>48.282412537596961</v>
      </c>
      <c r="AN33" s="149">
        <v>23.18</v>
      </c>
      <c r="AO33" s="150">
        <f t="shared" ref="AO33:AO35" si="269">IF(AND((AN33&gt;0),(AN$7&gt;0)),(AN33/AN$7*100),"")</f>
        <v>41.252891973660795</v>
      </c>
      <c r="AP33" s="149">
        <v>29.62</v>
      </c>
      <c r="AQ33" s="150">
        <f t="shared" ref="AQ33:AQ35" si="270">IF(AND((AP33&gt;0),(AP$7&gt;0)),(AP33/AP$7*100),"")</f>
        <v>48.797364085667219</v>
      </c>
      <c r="AR33" s="149">
        <v>26.35</v>
      </c>
      <c r="AS33" s="150">
        <f t="shared" ref="AS33:AS35" si="271">IF(AND((AR33&gt;0),(AR$7&gt;0)),(AR33/AR$7*100),"")</f>
        <v>46.187554776511838</v>
      </c>
      <c r="AT33" s="149"/>
      <c r="AU33" s="150" t="str">
        <f t="shared" ref="AU33:AU35" si="272">IF(AND((AT33&gt;0),(AT$7&gt;0)),(AT33/AT$7*100),"")</f>
        <v/>
      </c>
      <c r="AV33" s="149"/>
      <c r="AW33" s="150" t="str">
        <f t="shared" ref="AW33:AW35" si="273">IF(AND((AV33&gt;0),(AV$7&gt;0)),(AV33/AV$7*100),"")</f>
        <v/>
      </c>
      <c r="AX33" s="149"/>
      <c r="AY33" s="150" t="str">
        <f t="shared" ref="AY33:AY35" si="274">IF(AND((AX33&gt;0),(AX$7&gt;0)),(AX33/AX$7*100),"")</f>
        <v/>
      </c>
      <c r="AZ33" s="149"/>
      <c r="BA33" s="150" t="str">
        <f t="shared" ref="BA33:BA35" si="275">IF(AND((AZ33&gt;0),(AZ$7&gt;0)),(AZ33/AZ$7*100),"")</f>
        <v/>
      </c>
      <c r="BB33" s="149"/>
      <c r="BC33" s="150" t="str">
        <f t="shared" ref="BC33:BC35" si="276">IF(AND((BB33&gt;0),(BB$7&gt;0)),(BB33/BB$7*100),"")</f>
        <v/>
      </c>
      <c r="BD33" s="149"/>
      <c r="BE33" s="150" t="str">
        <f t="shared" ref="BE33:BE35" si="277">IF(AND((BD33&gt;0),(BD$7&gt;0)),(BD33/BD$7*100),"")</f>
        <v/>
      </c>
      <c r="BF33" s="149"/>
      <c r="BG33" s="150" t="str">
        <f t="shared" ref="BG33:BG35" si="278">IF(AND((BF33&gt;0),(BF$7&gt;0)),(BF33/BF$7*100),"")</f>
        <v/>
      </c>
      <c r="BH33" s="149"/>
      <c r="BI33" s="150" t="str">
        <f t="shared" ref="BI33:BI35" si="279">IF(AND((BH33&gt;0),(BH$7&gt;0)),(BH33/BH$7*100),"")</f>
        <v/>
      </c>
      <c r="BK33" s="14" t="str">
        <f t="shared" si="0"/>
        <v xml:space="preserve">     External primary branch</v>
      </c>
      <c r="BL33" s="11">
        <f t="shared" si="1"/>
        <v>21</v>
      </c>
      <c r="BM33" s="4">
        <f t="shared" si="2"/>
        <v>23.18</v>
      </c>
      <c r="BN33" s="24" t="str">
        <f t="shared" si="3"/>
        <v>–</v>
      </c>
      <c r="BO33" s="6">
        <f t="shared" si="4"/>
        <v>31.91</v>
      </c>
      <c r="BP33" s="32">
        <f t="shared" si="5"/>
        <v>40.03135242981331</v>
      </c>
      <c r="BQ33" s="7" t="str">
        <f t="shared" si="6"/>
        <v>–</v>
      </c>
      <c r="BR33" s="33">
        <f t="shared" si="7"/>
        <v>52.044218283909458</v>
      </c>
      <c r="BS33" s="28">
        <f t="shared" si="8"/>
        <v>28.762857142857143</v>
      </c>
      <c r="BT33" s="8">
        <f t="shared" si="9"/>
        <v>46.611619029418279</v>
      </c>
      <c r="BU33" s="5">
        <f t="shared" si="10"/>
        <v>2.1635945619665966</v>
      </c>
      <c r="BV33" s="9">
        <f t="shared" si="11"/>
        <v>3.2418323393643274</v>
      </c>
      <c r="BW33" s="5">
        <f t="shared" si="12"/>
        <v>30.86</v>
      </c>
      <c r="BX33" s="7">
        <f t="shared" si="13"/>
        <v>48.621395935087442</v>
      </c>
    </row>
    <row r="34" spans="1:76">
      <c r="A34" s="154" t="s">
        <v>26</v>
      </c>
      <c r="B34" s="149">
        <v>22.41</v>
      </c>
      <c r="C34" s="150">
        <f t="shared" si="250"/>
        <v>35.30801953678904</v>
      </c>
      <c r="D34" s="149">
        <v>23.29</v>
      </c>
      <c r="E34" s="150">
        <f t="shared" si="251"/>
        <v>35.411281739394859</v>
      </c>
      <c r="F34" s="149">
        <v>22.63</v>
      </c>
      <c r="G34" s="150">
        <f t="shared" si="252"/>
        <v>34.879778051787916</v>
      </c>
      <c r="H34" s="149">
        <v>21.98</v>
      </c>
      <c r="I34" s="150">
        <f t="shared" si="253"/>
        <v>36.842105263157897</v>
      </c>
      <c r="J34" s="149">
        <v>24.07</v>
      </c>
      <c r="K34" s="150">
        <f t="shared" si="254"/>
        <v>40.440188172043008</v>
      </c>
      <c r="L34" s="149">
        <v>22.58</v>
      </c>
      <c r="M34" s="150">
        <f t="shared" si="255"/>
        <v>32.178993872025082</v>
      </c>
      <c r="N34" s="149">
        <v>19.760000000000002</v>
      </c>
      <c r="O34" s="150">
        <f t="shared" si="256"/>
        <v>31.906991764895853</v>
      </c>
      <c r="P34" s="149"/>
      <c r="Q34" s="150" t="str">
        <f t="shared" si="257"/>
        <v/>
      </c>
      <c r="R34" s="149">
        <v>18.86</v>
      </c>
      <c r="S34" s="150">
        <f t="shared" si="258"/>
        <v>31.045267489711932</v>
      </c>
      <c r="T34" s="149">
        <v>22.79</v>
      </c>
      <c r="U34" s="150">
        <f t="shared" si="259"/>
        <v>36.835299822207858</v>
      </c>
      <c r="V34" s="149">
        <v>20.059999999999999</v>
      </c>
      <c r="W34" s="150">
        <f t="shared" si="260"/>
        <v>29.904591532498507</v>
      </c>
      <c r="X34" s="149">
        <v>22.29</v>
      </c>
      <c r="Y34" s="150">
        <f t="shared" si="261"/>
        <v>35.041660116333908</v>
      </c>
      <c r="Z34" s="149">
        <v>17.55</v>
      </c>
      <c r="AA34" s="150">
        <f t="shared" si="262"/>
        <v>30.580240460010454</v>
      </c>
      <c r="AB34" s="149">
        <v>21.73</v>
      </c>
      <c r="AC34" s="150">
        <f t="shared" si="263"/>
        <v>38.129496402877699</v>
      </c>
      <c r="AD34" s="149">
        <v>21.25</v>
      </c>
      <c r="AE34" s="150">
        <f t="shared" si="264"/>
        <v>32.557070629692056</v>
      </c>
      <c r="AF34" s="149">
        <v>23.72</v>
      </c>
      <c r="AG34" s="150">
        <f t="shared" si="265"/>
        <v>36.29130966952264</v>
      </c>
      <c r="AH34" s="149">
        <v>21.76</v>
      </c>
      <c r="AI34" s="150">
        <f t="shared" si="266"/>
        <v>36.987931327553973</v>
      </c>
      <c r="AJ34" s="149">
        <v>18.48</v>
      </c>
      <c r="AK34" s="150">
        <f t="shared" si="267"/>
        <v>31.950207468879665</v>
      </c>
      <c r="AL34" s="149">
        <v>21.3</v>
      </c>
      <c r="AM34" s="150">
        <f t="shared" si="268"/>
        <v>33.718537280354596</v>
      </c>
      <c r="AN34" s="149">
        <v>17.22</v>
      </c>
      <c r="AO34" s="150">
        <f t="shared" si="269"/>
        <v>30.646022423918843</v>
      </c>
      <c r="AP34" s="149">
        <v>21.66</v>
      </c>
      <c r="AQ34" s="150">
        <f t="shared" si="270"/>
        <v>35.683690280065896</v>
      </c>
      <c r="AR34" s="149">
        <v>20.03</v>
      </c>
      <c r="AS34" s="150">
        <f t="shared" si="271"/>
        <v>35.109553023663459</v>
      </c>
      <c r="AT34" s="149"/>
      <c r="AU34" s="150" t="str">
        <f t="shared" si="272"/>
        <v/>
      </c>
      <c r="AV34" s="149"/>
      <c r="AW34" s="150" t="str">
        <f t="shared" si="273"/>
        <v/>
      </c>
      <c r="AX34" s="149"/>
      <c r="AY34" s="150" t="str">
        <f t="shared" si="274"/>
        <v/>
      </c>
      <c r="AZ34" s="149"/>
      <c r="BA34" s="150" t="str">
        <f t="shared" si="275"/>
        <v/>
      </c>
      <c r="BB34" s="149"/>
      <c r="BC34" s="150" t="str">
        <f t="shared" si="276"/>
        <v/>
      </c>
      <c r="BD34" s="149"/>
      <c r="BE34" s="150" t="str">
        <f t="shared" si="277"/>
        <v/>
      </c>
      <c r="BF34" s="149"/>
      <c r="BG34" s="150" t="str">
        <f t="shared" si="278"/>
        <v/>
      </c>
      <c r="BH34" s="149"/>
      <c r="BI34" s="150" t="str">
        <f t="shared" si="279"/>
        <v/>
      </c>
      <c r="BK34" s="14" t="str">
        <f t="shared" si="0"/>
        <v xml:space="preserve">     External base + secondary branch</v>
      </c>
      <c r="BL34" s="11">
        <f t="shared" si="1"/>
        <v>21</v>
      </c>
      <c r="BM34" s="4">
        <f t="shared" si="2"/>
        <v>17.22</v>
      </c>
      <c r="BN34" s="24" t="str">
        <f t="shared" si="3"/>
        <v>–</v>
      </c>
      <c r="BO34" s="6">
        <f t="shared" si="4"/>
        <v>24.07</v>
      </c>
      <c r="BP34" s="32">
        <f t="shared" si="5"/>
        <v>29.904591532498507</v>
      </c>
      <c r="BQ34" s="7" t="str">
        <f t="shared" si="6"/>
        <v>–</v>
      </c>
      <c r="BR34" s="33">
        <f t="shared" si="7"/>
        <v>40.440188172043008</v>
      </c>
      <c r="BS34" s="28">
        <f t="shared" si="8"/>
        <v>21.210476190476193</v>
      </c>
      <c r="BT34" s="8">
        <f t="shared" si="9"/>
        <v>34.354677920351662</v>
      </c>
      <c r="BU34" s="5">
        <f t="shared" si="10"/>
        <v>1.9530577978914909</v>
      </c>
      <c r="BV34" s="9">
        <f t="shared" si="11"/>
        <v>2.8134976087890653</v>
      </c>
      <c r="BW34" s="5">
        <f t="shared" si="12"/>
        <v>22.41</v>
      </c>
      <c r="BX34" s="7">
        <f t="shared" si="13"/>
        <v>35.30801953678904</v>
      </c>
    </row>
    <row r="35" spans="1:76">
      <c r="A35" s="154" t="s">
        <v>27</v>
      </c>
      <c r="B35" s="149">
        <v>6.22</v>
      </c>
      <c r="C35" s="150">
        <f t="shared" si="250"/>
        <v>9.7999054671498342</v>
      </c>
      <c r="D35" s="149">
        <v>7.01</v>
      </c>
      <c r="E35" s="150">
        <f t="shared" si="251"/>
        <v>10.658354873042422</v>
      </c>
      <c r="F35" s="149">
        <v>9.01</v>
      </c>
      <c r="G35" s="150">
        <f t="shared" si="252"/>
        <v>13.887176325524045</v>
      </c>
      <c r="H35" s="149">
        <v>6.97</v>
      </c>
      <c r="I35" s="150">
        <f t="shared" si="253"/>
        <v>11.682869594368087</v>
      </c>
      <c r="J35" s="149">
        <v>6.48</v>
      </c>
      <c r="K35" s="150">
        <f t="shared" si="254"/>
        <v>10.887096774193548</v>
      </c>
      <c r="L35" s="149">
        <v>7.76</v>
      </c>
      <c r="M35" s="150">
        <f t="shared" si="255"/>
        <v>11.058857061422261</v>
      </c>
      <c r="N35" s="149">
        <v>8.4</v>
      </c>
      <c r="O35" s="150">
        <f t="shared" si="256"/>
        <v>13.563700952688521</v>
      </c>
      <c r="P35" s="149"/>
      <c r="Q35" s="150" t="str">
        <f t="shared" si="257"/>
        <v/>
      </c>
      <c r="R35" s="149"/>
      <c r="S35" s="150" t="str">
        <f t="shared" si="258"/>
        <v/>
      </c>
      <c r="T35" s="149">
        <v>6.59</v>
      </c>
      <c r="U35" s="150">
        <f t="shared" si="259"/>
        <v>10.651365766930661</v>
      </c>
      <c r="V35" s="149">
        <v>8.3800000000000008</v>
      </c>
      <c r="W35" s="150">
        <f t="shared" si="260"/>
        <v>12.492546213476448</v>
      </c>
      <c r="X35" s="149">
        <v>6.99</v>
      </c>
      <c r="Y35" s="150">
        <f t="shared" si="261"/>
        <v>10.988838232982236</v>
      </c>
      <c r="Z35" s="149">
        <v>6.15</v>
      </c>
      <c r="AA35" s="150">
        <f t="shared" si="262"/>
        <v>10.716152639832725</v>
      </c>
      <c r="AB35" s="149">
        <v>6.66</v>
      </c>
      <c r="AC35" s="150">
        <f t="shared" si="263"/>
        <v>11.68626074749956</v>
      </c>
      <c r="AD35" s="149">
        <v>6.99</v>
      </c>
      <c r="AE35" s="150">
        <f t="shared" si="264"/>
        <v>10.709361115366939</v>
      </c>
      <c r="AF35" s="149">
        <v>7.55</v>
      </c>
      <c r="AG35" s="150">
        <f t="shared" si="265"/>
        <v>11.55140758873929</v>
      </c>
      <c r="AH35" s="149">
        <v>6.43</v>
      </c>
      <c r="AI35" s="150">
        <f t="shared" si="266"/>
        <v>10.929797722250552</v>
      </c>
      <c r="AJ35" s="149">
        <v>7.36</v>
      </c>
      <c r="AK35" s="150">
        <f t="shared" si="267"/>
        <v>12.72475795297372</v>
      </c>
      <c r="AL35" s="149">
        <v>7.24</v>
      </c>
      <c r="AM35" s="150">
        <f t="shared" si="268"/>
        <v>11.461136615482033</v>
      </c>
      <c r="AN35" s="149">
        <v>5.33</v>
      </c>
      <c r="AO35" s="150">
        <f t="shared" si="269"/>
        <v>9.4856736074034522</v>
      </c>
      <c r="AP35" s="149">
        <v>7.78</v>
      </c>
      <c r="AQ35" s="150">
        <f t="shared" si="270"/>
        <v>12.817133443163097</v>
      </c>
      <c r="AR35" s="149">
        <v>6.74</v>
      </c>
      <c r="AS35" s="150">
        <f t="shared" si="271"/>
        <v>11.814198071866784</v>
      </c>
      <c r="AT35" s="149"/>
      <c r="AU35" s="150" t="str">
        <f t="shared" si="272"/>
        <v/>
      </c>
      <c r="AV35" s="149"/>
      <c r="AW35" s="150" t="str">
        <f t="shared" si="273"/>
        <v/>
      </c>
      <c r="AX35" s="149"/>
      <c r="AY35" s="150" t="str">
        <f t="shared" si="274"/>
        <v/>
      </c>
      <c r="AZ35" s="149"/>
      <c r="BA35" s="150" t="str">
        <f t="shared" si="275"/>
        <v/>
      </c>
      <c r="BB35" s="149"/>
      <c r="BC35" s="150" t="str">
        <f t="shared" si="276"/>
        <v/>
      </c>
      <c r="BD35" s="149"/>
      <c r="BE35" s="150" t="str">
        <f t="shared" si="277"/>
        <v/>
      </c>
      <c r="BF35" s="149"/>
      <c r="BG35" s="150" t="str">
        <f t="shared" si="278"/>
        <v/>
      </c>
      <c r="BH35" s="149"/>
      <c r="BI35" s="150" t="str">
        <f t="shared" si="279"/>
        <v/>
      </c>
      <c r="BK35" s="14" t="str">
        <f t="shared" si="0"/>
        <v xml:space="preserve">     External spur</v>
      </c>
      <c r="BL35" s="11">
        <f t="shared" si="1"/>
        <v>20</v>
      </c>
      <c r="BM35" s="4">
        <f t="shared" si="2"/>
        <v>5.33</v>
      </c>
      <c r="BN35" s="24" t="str">
        <f t="shared" si="3"/>
        <v>–</v>
      </c>
      <c r="BO35" s="6">
        <f t="shared" si="4"/>
        <v>9.01</v>
      </c>
      <c r="BP35" s="32">
        <f t="shared" si="5"/>
        <v>9.4856736074034522</v>
      </c>
      <c r="BQ35" s="7" t="str">
        <f t="shared" si="6"/>
        <v>–</v>
      </c>
      <c r="BR35" s="33">
        <f t="shared" si="7"/>
        <v>13.887176325524045</v>
      </c>
      <c r="BS35" s="28">
        <f t="shared" si="8"/>
        <v>7.1019999999999985</v>
      </c>
      <c r="BT35" s="8">
        <f t="shared" si="9"/>
        <v>11.478329538317812</v>
      </c>
      <c r="BU35" s="5">
        <f t="shared" si="10"/>
        <v>0.87177133650856453</v>
      </c>
      <c r="BV35" s="9">
        <f t="shared" si="11"/>
        <v>1.1496381231330224</v>
      </c>
      <c r="BW35" s="5">
        <f t="shared" si="12"/>
        <v>6.22</v>
      </c>
      <c r="BX35" s="7">
        <f t="shared" si="13"/>
        <v>9.7999054671498342</v>
      </c>
    </row>
    <row r="36" spans="1:76">
      <c r="A36" s="154" t="s">
        <v>80</v>
      </c>
      <c r="B36" s="155">
        <f t="shared" ref="B36" si="280">IF(AND((B34&gt;0),(B33&gt;0)),(B34/B33),"")</f>
        <v>0.72618276085547639</v>
      </c>
      <c r="C36" s="150" t="s">
        <v>5</v>
      </c>
      <c r="D36" s="155">
        <f t="shared" ref="D36" si="281">IF(AND((D34&gt;0),(D33&gt;0)),(D34/D33),"")</f>
        <v>0.72986524600438729</v>
      </c>
      <c r="E36" s="150" t="s">
        <v>5</v>
      </c>
      <c r="F36" s="155">
        <f t="shared" ref="F36" si="282">IF(AND((F34&gt;0),(F33&gt;0)),(F34/F33),"")</f>
        <v>0.75965088956025506</v>
      </c>
      <c r="G36" s="150" t="s">
        <v>5</v>
      </c>
      <c r="H36" s="155">
        <f t="shared" ref="H36" si="283">IF(AND((H34&gt;0),(H33&gt;0)),(H34/H33),"")</f>
        <v>0.73560910307898264</v>
      </c>
      <c r="I36" s="150" t="s">
        <v>5</v>
      </c>
      <c r="J36" s="155">
        <f t="shared" ref="J36" si="284">IF(AND((J34&gt;0),(J33&gt;0)),(J34/J33),"")</f>
        <v>0.87336719883889702</v>
      </c>
      <c r="K36" s="150" t="s">
        <v>5</v>
      </c>
      <c r="L36" s="155">
        <f>IF(AND((L34&gt;0),(L33&gt;0)),(L34/L33),"")</f>
        <v>0.80384478462086151</v>
      </c>
      <c r="M36" s="150" t="s">
        <v>5</v>
      </c>
      <c r="N36" s="155">
        <f t="shared" ref="N36" si="285">IF(AND((N34&gt;0),(N33&gt;0)),(N34/N33),"")</f>
        <v>0.70345318618725527</v>
      </c>
      <c r="O36" s="150" t="s">
        <v>5</v>
      </c>
      <c r="P36" s="155" t="str">
        <f t="shared" ref="P36" si="286">IF(AND((P34&gt;0),(P33&gt;0)),(P34/P33),"")</f>
        <v/>
      </c>
      <c r="Q36" s="150" t="s">
        <v>5</v>
      </c>
      <c r="R36" s="155">
        <f t="shared" ref="R36" si="287">IF(AND((R34&gt;0),(R33&gt;0)),(R34/R33),"")</f>
        <v>0.63203753351206438</v>
      </c>
      <c r="S36" s="150" t="s">
        <v>5</v>
      </c>
      <c r="T36" s="155">
        <f t="shared" ref="T36" si="288">IF(AND((T34&gt;0),(T33&gt;0)),(T34/T33),"")</f>
        <v>0.73445053174347397</v>
      </c>
      <c r="U36" s="150" t="s">
        <v>5</v>
      </c>
      <c r="V36" s="155">
        <f t="shared" ref="V36" si="289">IF(AND((V34&gt;0),(V33&gt;0)),(V34/V33),"")</f>
        <v>0.66799866799866792</v>
      </c>
      <c r="W36" s="150" t="s">
        <v>5</v>
      </c>
      <c r="X36" s="155">
        <f t="shared" ref="X36" si="290">IF(AND((X34&gt;0),(X33&gt;0)),(X34/X33),"")</f>
        <v>0.76023192360163705</v>
      </c>
      <c r="Y36" s="150" t="s">
        <v>5</v>
      </c>
      <c r="Z36" s="155">
        <f t="shared" ref="Z36" si="291">IF(AND((Z34&gt;0),(Z33&gt;0)),(Z34/Z33),"")</f>
        <v>0.59714188499489629</v>
      </c>
      <c r="AA36" s="150" t="s">
        <v>5</v>
      </c>
      <c r="AB36" s="155">
        <f t="shared" ref="AB36" si="292">IF(AND((AB34&gt;0),(AB33&gt;0)),(AB34/AB33),"")</f>
        <v>0.73263654753877272</v>
      </c>
      <c r="AC36" s="150" t="s">
        <v>5</v>
      </c>
      <c r="AD36" s="155">
        <f t="shared" ref="AD36" si="293">IF(AND((AD34&gt;0),(AD33&gt;0)),(AD34/AD33),"")</f>
        <v>0.76001430615164522</v>
      </c>
      <c r="AE36" s="150" t="s">
        <v>5</v>
      </c>
      <c r="AF36" s="155">
        <f t="shared" ref="AF36" si="294">IF(AND((AF34&gt;0),(AF33&gt;0)),(AF34/AF33),"")</f>
        <v>0.79570613887957065</v>
      </c>
      <c r="AG36" s="150" t="s">
        <v>5</v>
      </c>
      <c r="AH36" s="155">
        <f t="shared" ref="AH36" si="295">IF(AND((AH34&gt;0),(AH33&gt;0)),(AH34/AH33),"")</f>
        <v>0.81559220389805109</v>
      </c>
      <c r="AI36" s="150" t="s">
        <v>5</v>
      </c>
      <c r="AJ36" s="155">
        <f t="shared" ref="AJ36" si="296">IF(AND((AJ34&gt;0),(AJ33&gt;0)),(AJ34/AJ33),"")</f>
        <v>0.75521046178994689</v>
      </c>
      <c r="AK36" s="150" t="s">
        <v>5</v>
      </c>
      <c r="AL36" s="155">
        <f t="shared" ref="AL36" si="297">IF(AND((AL34&gt;0),(AL33&gt;0)),(AL34/AL33),"")</f>
        <v>0.69836065573770489</v>
      </c>
      <c r="AM36" s="150" t="s">
        <v>5</v>
      </c>
      <c r="AN36" s="155">
        <f t="shared" ref="AN36" si="298">IF(AND((AN34&gt;0),(AN33&gt;0)),(AN34/AN33),"")</f>
        <v>0.74288179465056081</v>
      </c>
      <c r="AO36" s="150" t="s">
        <v>5</v>
      </c>
      <c r="AP36" s="155">
        <f t="shared" ref="AP36" si="299">IF(AND((AP34&gt;0),(AP33&gt;0)),(AP34/AP33),"")</f>
        <v>0.73126266036461851</v>
      </c>
      <c r="AQ36" s="150" t="s">
        <v>5</v>
      </c>
      <c r="AR36" s="155">
        <f t="shared" ref="AR36" si="300">IF(AND((AR34&gt;0),(AR33&gt;0)),(AR34/AR33),"")</f>
        <v>0.76015180265654647</v>
      </c>
      <c r="AS36" s="150" t="s">
        <v>5</v>
      </c>
      <c r="AT36" s="155" t="str">
        <f t="shared" ref="AT36" si="301">IF(AND((AT34&gt;0),(AT33&gt;0)),(AT34/AT33),"")</f>
        <v/>
      </c>
      <c r="AU36" s="150" t="s">
        <v>5</v>
      </c>
      <c r="AV36" s="155" t="str">
        <f t="shared" ref="AV36" si="302">IF(AND((AV34&gt;0),(AV33&gt;0)),(AV34/AV33),"")</f>
        <v/>
      </c>
      <c r="AW36" s="150" t="s">
        <v>5</v>
      </c>
      <c r="AX36" s="155" t="str">
        <f t="shared" ref="AX36" si="303">IF(AND((AX34&gt;0),(AX33&gt;0)),(AX34/AX33),"")</f>
        <v/>
      </c>
      <c r="AY36" s="150" t="s">
        <v>5</v>
      </c>
      <c r="AZ36" s="155" t="str">
        <f t="shared" ref="AZ36" si="304">IF(AND((AZ34&gt;0),(AZ33&gt;0)),(AZ34/AZ33),"")</f>
        <v/>
      </c>
      <c r="BA36" s="150" t="s">
        <v>5</v>
      </c>
      <c r="BB36" s="155" t="str">
        <f t="shared" ref="BB36" si="305">IF(AND((BB34&gt;0),(BB33&gt;0)),(BB34/BB33),"")</f>
        <v/>
      </c>
      <c r="BC36" s="150" t="s">
        <v>5</v>
      </c>
      <c r="BD36" s="155" t="str">
        <f t="shared" ref="BD36" si="306">IF(AND((BD34&gt;0),(BD33&gt;0)),(BD34/BD33),"")</f>
        <v/>
      </c>
      <c r="BE36" s="150" t="s">
        <v>5</v>
      </c>
      <c r="BF36" s="155" t="str">
        <f t="shared" ref="BF36" si="307">IF(AND((BF34&gt;0),(BF33&gt;0)),(BF34/BF33),"")</f>
        <v/>
      </c>
      <c r="BG36" s="150" t="s">
        <v>5</v>
      </c>
      <c r="BH36" s="155" t="str">
        <f t="shared" ref="BH36" si="308">IF(AND((BH34&gt;0),(BH33&gt;0)),(BH34/BH33),"")</f>
        <v/>
      </c>
      <c r="BI36" s="150" t="s">
        <v>5</v>
      </c>
      <c r="BK36" s="14" t="str">
        <f t="shared" si="0"/>
        <v xml:space="preserve">     External branches length ratio</v>
      </c>
      <c r="BL36" s="11">
        <f t="shared" si="1"/>
        <v>21</v>
      </c>
      <c r="BM36" s="91">
        <f t="shared" si="2"/>
        <v>0.59714188499489629</v>
      </c>
      <c r="BN36" s="99" t="str">
        <f t="shared" si="3"/>
        <v>–</v>
      </c>
      <c r="BO36" s="93">
        <f t="shared" si="4"/>
        <v>0.87336719883889702</v>
      </c>
      <c r="BP36" s="101" t="str">
        <f t="shared" si="5"/>
        <v/>
      </c>
      <c r="BQ36" s="102" t="s">
        <v>5</v>
      </c>
      <c r="BR36" s="103" t="str">
        <f t="shared" si="7"/>
        <v/>
      </c>
      <c r="BS36" s="97">
        <f t="shared" si="8"/>
        <v>0.73884048965067961</v>
      </c>
      <c r="BT36" s="104" t="s">
        <v>5</v>
      </c>
      <c r="BU36" s="99">
        <f t="shared" si="10"/>
        <v>6.0533546658410105E-2</v>
      </c>
      <c r="BV36" s="105" t="s">
        <v>5</v>
      </c>
      <c r="BW36" s="19">
        <f t="shared" si="12"/>
        <v>0.72618276085547639</v>
      </c>
      <c r="BX36" s="81" t="s">
        <v>5</v>
      </c>
    </row>
    <row r="37" spans="1:76">
      <c r="A37" s="154" t="s">
        <v>28</v>
      </c>
      <c r="B37" s="149">
        <v>32.270000000000003</v>
      </c>
      <c r="C37" s="150">
        <f t="shared" ref="C37:C39" si="309">IF(AND((B37&gt;0),(B$7&gt;0)),(B37/B$7*100),"")</f>
        <v>50.842917913975114</v>
      </c>
      <c r="D37" s="149">
        <v>31.44</v>
      </c>
      <c r="E37" s="150">
        <f t="shared" ref="E37:E39" si="310">IF(AND((D37&gt;0),(D$7&gt;0)),(D37/D$7*100),"")</f>
        <v>47.802949673103242</v>
      </c>
      <c r="F37" s="149">
        <v>30.15</v>
      </c>
      <c r="G37" s="150">
        <f t="shared" ref="G37:G39" si="311">IF(AND((F37&gt;0),(F$7&gt;0)),(F37/F$7*100),"")</f>
        <v>46.470406905055491</v>
      </c>
      <c r="H37" s="149">
        <v>29.85</v>
      </c>
      <c r="I37" s="150">
        <f t="shared" ref="I37:I39" si="312">IF(AND((H37&gt;0),(H$7&gt;0)),(H37/H$7*100),"")</f>
        <v>50.033523298692593</v>
      </c>
      <c r="J37" s="149">
        <v>29.65</v>
      </c>
      <c r="K37" s="150">
        <f t="shared" ref="K37:K39" si="313">IF(AND((J37&gt;0),(J$7&gt;0)),(J37/J$7*100),"")</f>
        <v>49.815188172043008</v>
      </c>
      <c r="L37" s="149">
        <v>29.01</v>
      </c>
      <c r="M37" s="150">
        <f t="shared" ref="M37:M39" si="314">IF(AND((L37&gt;0),(L$7&gt;0)),(L37/L$7*100),"")</f>
        <v>41.342454040188116</v>
      </c>
      <c r="N37" s="149">
        <v>26.89</v>
      </c>
      <c r="O37" s="150">
        <f t="shared" ref="O37:O39" si="315">IF(AND((N37&gt;0),(N$7&gt;0)),(N37/N$7*100),"")</f>
        <v>43.419990311642174</v>
      </c>
      <c r="P37" s="149"/>
      <c r="Q37" s="150" t="str">
        <f t="shared" ref="Q37:Q39" si="316">IF(AND((P37&gt;0),(P$7&gt;0)),(P37/P$7*100),"")</f>
        <v/>
      </c>
      <c r="R37" s="149">
        <v>29.03</v>
      </c>
      <c r="S37" s="150">
        <f t="shared" ref="S37:S39" si="317">IF(AND((R37&gt;0),(R$7&gt;0)),(R37/R$7*100),"")</f>
        <v>47.786008230452673</v>
      </c>
      <c r="T37" s="149">
        <v>29.31</v>
      </c>
      <c r="U37" s="150">
        <f t="shared" ref="U37:U39" si="318">IF(AND((T37&gt;0),(T$7&gt;0)),(T37/T$7*100),"")</f>
        <v>47.37352513334411</v>
      </c>
      <c r="V37" s="149">
        <v>29.41</v>
      </c>
      <c r="W37" s="150">
        <f t="shared" ref="W37:W39" si="319">IF(AND((V37&gt;0),(V$7&gt;0)),(V37/V$7*100),"")</f>
        <v>43.84317233154443</v>
      </c>
      <c r="X37" s="149">
        <v>28.78</v>
      </c>
      <c r="Y37" s="150">
        <f t="shared" ref="Y37:Y39" si="320">IF(AND((X37&gt;0),(X$7&gt;0)),(X37/X$7*100),"")</f>
        <v>45.24445841848766</v>
      </c>
      <c r="Z37" s="149">
        <v>26.95</v>
      </c>
      <c r="AA37" s="150">
        <f t="shared" ref="AA37:AA39" si="321">IF(AND((Z37&gt;0),(Z$7&gt;0)),(Z37/Z$7*100),"")</f>
        <v>46.959400592437703</v>
      </c>
      <c r="AB37" s="149">
        <v>30.47</v>
      </c>
      <c r="AC37" s="150">
        <f t="shared" ref="AC37:AC39" si="322">IF(AND((AB37&gt;0),(AB$7&gt;0)),(AB37/AB$7*100),"")</f>
        <v>53.465520266713455</v>
      </c>
      <c r="AD37" s="149">
        <v>29.2</v>
      </c>
      <c r="AE37" s="150">
        <f t="shared" ref="AE37:AE39" si="323">IF(AND((AD37&gt;0),(AD$7&gt;0)),(AD37/AD$7*100),"")</f>
        <v>44.737245288800374</v>
      </c>
      <c r="AF37" s="149">
        <v>26.82</v>
      </c>
      <c r="AG37" s="150">
        <f t="shared" ref="AG37:AG39" si="324">IF(AND((AF37&gt;0),(AF$7&gt;0)),(AF37/AF$7*100),"")</f>
        <v>41.034271725826194</v>
      </c>
      <c r="AH37" s="149">
        <v>25.64</v>
      </c>
      <c r="AI37" s="150">
        <f t="shared" ref="AI37:AI39" si="325">IF(AND((AH37&gt;0),(AH$7&gt;0)),(AH37/AH$7*100),"")</f>
        <v>43.583205847356794</v>
      </c>
      <c r="AJ37" s="149">
        <v>25.39</v>
      </c>
      <c r="AK37" s="150">
        <f t="shared" ref="AK37:AK39" si="326">IF(AND((AJ37&gt;0),(AJ$7&gt;0)),(AJ37/AJ$7*100),"")</f>
        <v>43.896957123098204</v>
      </c>
      <c r="AL37" s="149">
        <v>29.24</v>
      </c>
      <c r="AM37" s="150">
        <f t="shared" ref="AM37:AM39" si="327">IF(AND((AL37&gt;0),(AL$7&gt;0)),(AL37/AL$7*100),"")</f>
        <v>46.287794839322459</v>
      </c>
      <c r="AN37" s="149">
        <v>21.9</v>
      </c>
      <c r="AO37" s="150">
        <f t="shared" ref="AO37:AO39" si="328">IF(AND((AN37&gt;0),(AN$7&gt;0)),(AN37/AN$7*100),"")</f>
        <v>38.974906567004801</v>
      </c>
      <c r="AP37" s="149">
        <v>30.44</v>
      </c>
      <c r="AQ37" s="150">
        <f t="shared" ref="AQ37:AQ39" si="329">IF(AND((AP37&gt;0),(AP$7&gt;0)),(AP37/AP$7*100),"")</f>
        <v>50.148270181219111</v>
      </c>
      <c r="AR37" s="149">
        <v>28.03</v>
      </c>
      <c r="AS37" s="150">
        <f t="shared" ref="AS37:AS39" si="330">IF(AND((AR37&gt;0),(AR$7&gt;0)),(AR37/AR$7*100),"")</f>
        <v>49.132340052585455</v>
      </c>
      <c r="AT37" s="149"/>
      <c r="AU37" s="150" t="str">
        <f t="shared" ref="AU37:AU39" si="331">IF(AND((AT37&gt;0),(AT$7&gt;0)),(AT37/AT$7*100),"")</f>
        <v/>
      </c>
      <c r="AV37" s="149"/>
      <c r="AW37" s="150" t="str">
        <f t="shared" ref="AW37:AW39" si="332">IF(AND((AV37&gt;0),(AV$7&gt;0)),(AV37/AV$7*100),"")</f>
        <v/>
      </c>
      <c r="AX37" s="149"/>
      <c r="AY37" s="150" t="str">
        <f t="shared" ref="AY37:AY39" si="333">IF(AND((AX37&gt;0),(AX$7&gt;0)),(AX37/AX$7*100),"")</f>
        <v/>
      </c>
      <c r="AZ37" s="149"/>
      <c r="BA37" s="150" t="str">
        <f t="shared" ref="BA37:BA39" si="334">IF(AND((AZ37&gt;0),(AZ$7&gt;0)),(AZ37/AZ$7*100),"")</f>
        <v/>
      </c>
      <c r="BB37" s="149"/>
      <c r="BC37" s="150" t="str">
        <f t="shared" ref="BC37:BC39" si="335">IF(AND((BB37&gt;0),(BB$7&gt;0)),(BB37/BB$7*100),"")</f>
        <v/>
      </c>
      <c r="BD37" s="149"/>
      <c r="BE37" s="150" t="str">
        <f t="shared" ref="BE37:BE39" si="336">IF(AND((BD37&gt;0),(BD$7&gt;0)),(BD37/BD$7*100),"")</f>
        <v/>
      </c>
      <c r="BF37" s="149"/>
      <c r="BG37" s="150" t="str">
        <f t="shared" ref="BG37:BG39" si="337">IF(AND((BF37&gt;0),(BF$7&gt;0)),(BF37/BF$7*100),"")</f>
        <v/>
      </c>
      <c r="BH37" s="149"/>
      <c r="BI37" s="150" t="str">
        <f t="shared" ref="BI37:BI39" si="338">IF(AND((BH37&gt;0),(BH$7&gt;0)),(BH37/BH$7*100),"")</f>
        <v/>
      </c>
      <c r="BK37" s="14" t="str">
        <f t="shared" si="0"/>
        <v xml:space="preserve">     Internal primary branch</v>
      </c>
      <c r="BL37" s="11">
        <f t="shared" si="1"/>
        <v>21</v>
      </c>
      <c r="BM37" s="4">
        <f t="shared" si="2"/>
        <v>21.9</v>
      </c>
      <c r="BN37" s="24" t="str">
        <f t="shared" si="3"/>
        <v>–</v>
      </c>
      <c r="BO37" s="6">
        <f t="shared" si="4"/>
        <v>32.270000000000003</v>
      </c>
      <c r="BP37" s="32">
        <f t="shared" si="5"/>
        <v>38.974906567004801</v>
      </c>
      <c r="BQ37" s="7" t="str">
        <f t="shared" si="6"/>
        <v>–</v>
      </c>
      <c r="BR37" s="33">
        <f t="shared" si="7"/>
        <v>53.465520266713455</v>
      </c>
      <c r="BS37" s="28">
        <f t="shared" si="8"/>
        <v>28.56523809523809</v>
      </c>
      <c r="BT37" s="8">
        <f t="shared" si="9"/>
        <v>46.294976519661589</v>
      </c>
      <c r="BU37" s="5">
        <f t="shared" si="10"/>
        <v>2.3331301272059801</v>
      </c>
      <c r="BV37" s="9">
        <f t="shared" si="11"/>
        <v>3.6345386671420701</v>
      </c>
      <c r="BW37" s="5">
        <f t="shared" si="12"/>
        <v>32.270000000000003</v>
      </c>
      <c r="BX37" s="7">
        <f t="shared" si="13"/>
        <v>50.842917913975114</v>
      </c>
    </row>
    <row r="38" spans="1:76">
      <c r="A38" s="154" t="s">
        <v>29</v>
      </c>
      <c r="B38" s="149">
        <v>22.16</v>
      </c>
      <c r="C38" s="150">
        <f t="shared" si="309"/>
        <v>34.914132661099735</v>
      </c>
      <c r="D38" s="149">
        <v>20.190000000000001</v>
      </c>
      <c r="E38" s="150">
        <f t="shared" si="310"/>
        <v>30.697886574426036</v>
      </c>
      <c r="F38" s="149">
        <v>20.98</v>
      </c>
      <c r="G38" s="150">
        <f t="shared" si="311"/>
        <v>32.336621454993839</v>
      </c>
      <c r="H38" s="149">
        <v>20.27</v>
      </c>
      <c r="I38" s="150">
        <f t="shared" si="312"/>
        <v>33.975863224941335</v>
      </c>
      <c r="J38" s="149">
        <v>23.56</v>
      </c>
      <c r="K38" s="150">
        <f t="shared" si="313"/>
        <v>39.583333333333329</v>
      </c>
      <c r="L38" s="149">
        <v>20.69</v>
      </c>
      <c r="M38" s="150">
        <f t="shared" si="314"/>
        <v>29.485535128972494</v>
      </c>
      <c r="N38" s="149">
        <v>19.809999999999999</v>
      </c>
      <c r="O38" s="150">
        <f t="shared" si="315"/>
        <v>31.98772808009042</v>
      </c>
      <c r="P38" s="149"/>
      <c r="Q38" s="150" t="str">
        <f t="shared" si="316"/>
        <v/>
      </c>
      <c r="R38" s="149">
        <v>19.53</v>
      </c>
      <c r="S38" s="150">
        <f t="shared" si="317"/>
        <v>32.148148148148145</v>
      </c>
      <c r="T38" s="149">
        <v>24.66</v>
      </c>
      <c r="U38" s="150">
        <f t="shared" si="318"/>
        <v>39.857766284144176</v>
      </c>
      <c r="V38" s="149">
        <v>21.3</v>
      </c>
      <c r="W38" s="150">
        <f t="shared" si="319"/>
        <v>31.753130590339897</v>
      </c>
      <c r="X38" s="149">
        <v>21.4</v>
      </c>
      <c r="Y38" s="150">
        <f t="shared" si="320"/>
        <v>33.642509039459199</v>
      </c>
      <c r="Z38" s="149">
        <v>18.53</v>
      </c>
      <c r="AA38" s="150">
        <f t="shared" si="321"/>
        <v>32.287855027008192</v>
      </c>
      <c r="AB38" s="149">
        <v>21.85</v>
      </c>
      <c r="AC38" s="150">
        <f t="shared" si="322"/>
        <v>38.340059659589407</v>
      </c>
      <c r="AD38" s="149">
        <v>20.78</v>
      </c>
      <c r="AE38" s="150">
        <f t="shared" si="323"/>
        <v>31.836984832235331</v>
      </c>
      <c r="AF38" s="149">
        <v>21.69</v>
      </c>
      <c r="AG38" s="150">
        <f t="shared" si="324"/>
        <v>33.18543451652387</v>
      </c>
      <c r="AH38" s="149">
        <v>21.07</v>
      </c>
      <c r="AI38" s="150">
        <f t="shared" si="325"/>
        <v>35.815060343362234</v>
      </c>
      <c r="AJ38" s="149">
        <v>19.2</v>
      </c>
      <c r="AK38" s="150">
        <f t="shared" si="326"/>
        <v>33.195020746887963</v>
      </c>
      <c r="AL38" s="149">
        <v>20.399999999999999</v>
      </c>
      <c r="AM38" s="150">
        <f t="shared" si="327"/>
        <v>32.293810353015665</v>
      </c>
      <c r="AN38" s="149">
        <v>16.73</v>
      </c>
      <c r="AO38" s="150">
        <f t="shared" si="328"/>
        <v>29.773981135433353</v>
      </c>
      <c r="AP38" s="149">
        <v>19.48</v>
      </c>
      <c r="AQ38" s="150">
        <f t="shared" si="329"/>
        <v>32.092257001647447</v>
      </c>
      <c r="AR38" s="149">
        <v>19.23</v>
      </c>
      <c r="AS38" s="150">
        <f t="shared" si="330"/>
        <v>33.707274320771255</v>
      </c>
      <c r="AT38" s="149"/>
      <c r="AU38" s="150" t="str">
        <f t="shared" si="331"/>
        <v/>
      </c>
      <c r="AV38" s="149"/>
      <c r="AW38" s="150" t="str">
        <f t="shared" si="332"/>
        <v/>
      </c>
      <c r="AX38" s="149"/>
      <c r="AY38" s="150" t="str">
        <f t="shared" si="333"/>
        <v/>
      </c>
      <c r="AZ38" s="149"/>
      <c r="BA38" s="150" t="str">
        <f t="shared" si="334"/>
        <v/>
      </c>
      <c r="BB38" s="149"/>
      <c r="BC38" s="150" t="str">
        <f t="shared" si="335"/>
        <v/>
      </c>
      <c r="BD38" s="149"/>
      <c r="BE38" s="150" t="str">
        <f t="shared" si="336"/>
        <v/>
      </c>
      <c r="BF38" s="149"/>
      <c r="BG38" s="150" t="str">
        <f t="shared" si="337"/>
        <v/>
      </c>
      <c r="BH38" s="149"/>
      <c r="BI38" s="150" t="str">
        <f t="shared" si="338"/>
        <v/>
      </c>
      <c r="BK38" s="14" t="str">
        <f t="shared" si="0"/>
        <v xml:space="preserve">     Internal base + secondary branch</v>
      </c>
      <c r="BL38" s="11">
        <f t="shared" si="1"/>
        <v>21</v>
      </c>
      <c r="BM38" s="4">
        <f t="shared" si="2"/>
        <v>16.73</v>
      </c>
      <c r="BN38" s="24" t="str">
        <f t="shared" si="3"/>
        <v>–</v>
      </c>
      <c r="BO38" s="6">
        <f t="shared" si="4"/>
        <v>24.66</v>
      </c>
      <c r="BP38" s="32">
        <f t="shared" si="5"/>
        <v>29.485535128972494</v>
      </c>
      <c r="BQ38" s="7" t="str">
        <f t="shared" si="6"/>
        <v>–</v>
      </c>
      <c r="BR38" s="33">
        <f t="shared" si="7"/>
        <v>39.857766284144176</v>
      </c>
      <c r="BS38" s="28">
        <f t="shared" si="8"/>
        <v>20.643333333333334</v>
      </c>
      <c r="BT38" s="8">
        <f t="shared" si="9"/>
        <v>33.471923450305873</v>
      </c>
      <c r="BU38" s="5">
        <f t="shared" si="10"/>
        <v>1.7082866660292506</v>
      </c>
      <c r="BV38" s="9">
        <f t="shared" si="11"/>
        <v>2.8523737646471092</v>
      </c>
      <c r="BW38" s="5">
        <f t="shared" si="12"/>
        <v>22.16</v>
      </c>
      <c r="BX38" s="7">
        <f t="shared" si="13"/>
        <v>34.914132661099735</v>
      </c>
    </row>
    <row r="39" spans="1:76">
      <c r="A39" s="154" t="s">
        <v>30</v>
      </c>
      <c r="B39" s="149">
        <v>7.07</v>
      </c>
      <c r="C39" s="150">
        <f t="shared" si="309"/>
        <v>11.139120844493462</v>
      </c>
      <c r="D39" s="149">
        <v>6.95</v>
      </c>
      <c r="E39" s="150">
        <f t="shared" si="310"/>
        <v>10.567127869849477</v>
      </c>
      <c r="F39" s="149">
        <v>7.25</v>
      </c>
      <c r="G39" s="150">
        <f t="shared" si="311"/>
        <v>11.174475955610358</v>
      </c>
      <c r="H39" s="149">
        <v>8.68</v>
      </c>
      <c r="I39" s="150">
        <f t="shared" si="312"/>
        <v>14.549111632584646</v>
      </c>
      <c r="J39" s="149">
        <v>8.27</v>
      </c>
      <c r="K39" s="150">
        <f t="shared" si="313"/>
        <v>13.894489247311824</v>
      </c>
      <c r="L39" s="149">
        <v>9.15</v>
      </c>
      <c r="M39" s="150">
        <f t="shared" si="314"/>
        <v>13.039760581445062</v>
      </c>
      <c r="N39" s="149">
        <v>7.01</v>
      </c>
      <c r="O39" s="150">
        <f t="shared" si="315"/>
        <v>11.319231390279347</v>
      </c>
      <c r="P39" s="149"/>
      <c r="Q39" s="150" t="str">
        <f t="shared" si="316"/>
        <v/>
      </c>
      <c r="R39" s="149"/>
      <c r="S39" s="150" t="str">
        <f t="shared" si="317"/>
        <v/>
      </c>
      <c r="T39" s="149">
        <v>6.8</v>
      </c>
      <c r="U39" s="150">
        <f t="shared" si="318"/>
        <v>10.990787134313884</v>
      </c>
      <c r="V39" s="149">
        <v>7.72</v>
      </c>
      <c r="W39" s="150">
        <f t="shared" si="319"/>
        <v>11.508646392367321</v>
      </c>
      <c r="X39" s="149">
        <v>7.53</v>
      </c>
      <c r="Y39" s="150">
        <f t="shared" si="320"/>
        <v>11.837761358277001</v>
      </c>
      <c r="Z39" s="149">
        <v>6.55</v>
      </c>
      <c r="AA39" s="150">
        <f t="shared" si="321"/>
        <v>11.413138177382818</v>
      </c>
      <c r="AB39" s="149">
        <v>8.5399999999999991</v>
      </c>
      <c r="AC39" s="150">
        <f t="shared" si="322"/>
        <v>14.985085102649586</v>
      </c>
      <c r="AD39" s="149">
        <v>9.06</v>
      </c>
      <c r="AE39" s="150">
        <f t="shared" si="323"/>
        <v>13.880802819059292</v>
      </c>
      <c r="AF39" s="149">
        <v>9.09</v>
      </c>
      <c r="AG39" s="150">
        <f t="shared" si="324"/>
        <v>13.907588739290086</v>
      </c>
      <c r="AH39" s="149">
        <v>9.0299999999999994</v>
      </c>
      <c r="AI39" s="150">
        <f t="shared" si="325"/>
        <v>15.34931157572667</v>
      </c>
      <c r="AJ39" s="149">
        <v>7.07</v>
      </c>
      <c r="AK39" s="150">
        <f t="shared" si="326"/>
        <v>12.223374827109266</v>
      </c>
      <c r="AL39" s="149">
        <v>7.31</v>
      </c>
      <c r="AM39" s="150">
        <f t="shared" si="327"/>
        <v>11.571948709830615</v>
      </c>
      <c r="AN39" s="149">
        <v>5.84</v>
      </c>
      <c r="AO39" s="150">
        <f t="shared" si="328"/>
        <v>10.393308417867948</v>
      </c>
      <c r="AP39" s="149">
        <v>8.06</v>
      </c>
      <c r="AQ39" s="150">
        <f t="shared" si="329"/>
        <v>13.278418451400329</v>
      </c>
      <c r="AR39" s="149">
        <v>6.94</v>
      </c>
      <c r="AS39" s="150">
        <f t="shared" si="330"/>
        <v>12.164767747589835</v>
      </c>
      <c r="AT39" s="149"/>
      <c r="AU39" s="150" t="str">
        <f t="shared" si="331"/>
        <v/>
      </c>
      <c r="AV39" s="149"/>
      <c r="AW39" s="150" t="str">
        <f t="shared" si="332"/>
        <v/>
      </c>
      <c r="AX39" s="149"/>
      <c r="AY39" s="150" t="str">
        <f t="shared" si="333"/>
        <v/>
      </c>
      <c r="AZ39" s="149"/>
      <c r="BA39" s="150" t="str">
        <f t="shared" si="334"/>
        <v/>
      </c>
      <c r="BB39" s="149"/>
      <c r="BC39" s="150" t="str">
        <f t="shared" si="335"/>
        <v/>
      </c>
      <c r="BD39" s="149"/>
      <c r="BE39" s="150" t="str">
        <f t="shared" si="336"/>
        <v/>
      </c>
      <c r="BF39" s="149"/>
      <c r="BG39" s="150" t="str">
        <f t="shared" si="337"/>
        <v/>
      </c>
      <c r="BH39" s="149"/>
      <c r="BI39" s="150" t="str">
        <f t="shared" si="338"/>
        <v/>
      </c>
      <c r="BK39" s="14" t="str">
        <f t="shared" si="0"/>
        <v xml:space="preserve">     Internal spur</v>
      </c>
      <c r="BL39" s="11">
        <f t="shared" si="1"/>
        <v>20</v>
      </c>
      <c r="BM39" s="4">
        <f t="shared" si="2"/>
        <v>5.84</v>
      </c>
      <c r="BN39" s="24" t="str">
        <f t="shared" si="3"/>
        <v>–</v>
      </c>
      <c r="BO39" s="6">
        <f t="shared" si="4"/>
        <v>9.15</v>
      </c>
      <c r="BP39" s="32">
        <f t="shared" si="5"/>
        <v>10.393308417867948</v>
      </c>
      <c r="BQ39" s="7" t="str">
        <f t="shared" si="6"/>
        <v>–</v>
      </c>
      <c r="BR39" s="33">
        <f t="shared" si="7"/>
        <v>15.34931157572667</v>
      </c>
      <c r="BS39" s="28">
        <f t="shared" si="8"/>
        <v>7.6959999999999997</v>
      </c>
      <c r="BT39" s="8">
        <f t="shared" si="9"/>
        <v>12.459412848721939</v>
      </c>
      <c r="BU39" s="5">
        <f t="shared" si="10"/>
        <v>0.97762547989881921</v>
      </c>
      <c r="BV39" s="9">
        <f t="shared" si="11"/>
        <v>1.5269132293963452</v>
      </c>
      <c r="BW39" s="5">
        <f t="shared" si="12"/>
        <v>7.07</v>
      </c>
      <c r="BX39" s="7">
        <f t="shared" si="13"/>
        <v>11.139120844493462</v>
      </c>
    </row>
    <row r="40" spans="1:76">
      <c r="A40" s="154" t="s">
        <v>83</v>
      </c>
      <c r="B40" s="155">
        <f t="shared" ref="B40" si="339">IF(AND((B38&gt;0),(B37&gt;0)),(B38/B37),"")</f>
        <v>0.68670591881004017</v>
      </c>
      <c r="C40" s="150" t="s">
        <v>5</v>
      </c>
      <c r="D40" s="155">
        <f t="shared" ref="D40" si="340">IF(AND((D38&gt;0),(D37&gt;0)),(D38/D37),"")</f>
        <v>0.64217557251908397</v>
      </c>
      <c r="E40" s="150" t="s">
        <v>5</v>
      </c>
      <c r="F40" s="155">
        <f t="shared" ref="F40" si="341">IF(AND((F38&gt;0),(F37&gt;0)),(F38/F37),"")</f>
        <v>0.69585406301824215</v>
      </c>
      <c r="G40" s="150" t="s">
        <v>5</v>
      </c>
      <c r="H40" s="155">
        <f t="shared" ref="H40" si="342">IF(AND((H38&gt;0),(H37&gt;0)),(H38/H37),"")</f>
        <v>0.67906197654941369</v>
      </c>
      <c r="I40" s="150" t="s">
        <v>5</v>
      </c>
      <c r="J40" s="155">
        <f t="shared" ref="J40" si="343">IF(AND((J38&gt;0),(J37&gt;0)),(J38/J37),"")</f>
        <v>0.79460370994940976</v>
      </c>
      <c r="K40" s="150" t="s">
        <v>5</v>
      </c>
      <c r="L40" s="155">
        <f>IF(AND((L38&gt;0),(L37&gt;0)),(L38/L37),"")</f>
        <v>0.71320234401930371</v>
      </c>
      <c r="M40" s="150" t="s">
        <v>5</v>
      </c>
      <c r="N40" s="155">
        <f t="shared" ref="N40" si="344">IF(AND((N38&gt;0),(N37&gt;0)),(N38/N37),"")</f>
        <v>0.73670509483079205</v>
      </c>
      <c r="O40" s="150" t="s">
        <v>5</v>
      </c>
      <c r="P40" s="155" t="str">
        <f t="shared" ref="P40" si="345">IF(AND((P38&gt;0),(P37&gt;0)),(P38/P37),"")</f>
        <v/>
      </c>
      <c r="Q40" s="150" t="s">
        <v>5</v>
      </c>
      <c r="R40" s="155">
        <f t="shared" ref="R40" si="346">IF(AND((R38&gt;0),(R37&gt;0)),(R38/R37),"")</f>
        <v>0.67275232518084738</v>
      </c>
      <c r="S40" s="150" t="s">
        <v>5</v>
      </c>
      <c r="T40" s="155">
        <f t="shared" ref="T40" si="347">IF(AND((T38&gt;0),(T37&gt;0)),(T38/T37),"")</f>
        <v>0.8413510747185261</v>
      </c>
      <c r="U40" s="150" t="s">
        <v>5</v>
      </c>
      <c r="V40" s="155">
        <f t="shared" ref="V40" si="348">IF(AND((V38&gt;0),(V37&gt;0)),(V38/V37),"")</f>
        <v>0.72424345460727646</v>
      </c>
      <c r="W40" s="150" t="s">
        <v>5</v>
      </c>
      <c r="X40" s="155">
        <f t="shared" ref="X40" si="349">IF(AND((X38&gt;0),(X37&gt;0)),(X38/X37),"")</f>
        <v>0.74357192494788038</v>
      </c>
      <c r="Y40" s="150" t="s">
        <v>5</v>
      </c>
      <c r="Z40" s="155">
        <f t="shared" ref="Z40" si="350">IF(AND((Z38&gt;0),(Z37&gt;0)),(Z38/Z37),"")</f>
        <v>0.68756957328385904</v>
      </c>
      <c r="AA40" s="150" t="s">
        <v>5</v>
      </c>
      <c r="AB40" s="155">
        <f t="shared" ref="AB40" si="351">IF(AND((AB38&gt;0),(AB37&gt;0)),(AB38/AB37),"")</f>
        <v>0.71709878569084351</v>
      </c>
      <c r="AC40" s="150" t="s">
        <v>5</v>
      </c>
      <c r="AD40" s="155">
        <f t="shared" ref="AD40" si="352">IF(AND((AD38&gt;0),(AD37&gt;0)),(AD38/AD37),"")</f>
        <v>0.7116438356164384</v>
      </c>
      <c r="AE40" s="150" t="s">
        <v>5</v>
      </c>
      <c r="AF40" s="155">
        <f t="shared" ref="AF40" si="353">IF(AND((AF38&gt;0),(AF37&gt;0)),(AF38/AF37),"")</f>
        <v>0.8087248322147651</v>
      </c>
      <c r="AG40" s="150" t="s">
        <v>5</v>
      </c>
      <c r="AH40" s="155">
        <f t="shared" ref="AH40" si="354">IF(AND((AH38&gt;0),(AH37&gt;0)),(AH38/AH37),"")</f>
        <v>0.82176287051482055</v>
      </c>
      <c r="AI40" s="150" t="s">
        <v>5</v>
      </c>
      <c r="AJ40" s="155">
        <f t="shared" ref="AJ40" si="355">IF(AND((AJ38&gt;0),(AJ37&gt;0)),(AJ38/AJ37),"")</f>
        <v>0.75620322961795983</v>
      </c>
      <c r="AK40" s="150" t="s">
        <v>5</v>
      </c>
      <c r="AL40" s="155">
        <f t="shared" ref="AL40" si="356">IF(AND((AL38&gt;0),(AL37&gt;0)),(AL38/AL37),"")</f>
        <v>0.69767441860465118</v>
      </c>
      <c r="AM40" s="150" t="s">
        <v>5</v>
      </c>
      <c r="AN40" s="155">
        <f t="shared" ref="AN40" si="357">IF(AND((AN38&gt;0),(AN37&gt;0)),(AN38/AN37),"")</f>
        <v>0.76392694063926947</v>
      </c>
      <c r="AO40" s="150" t="s">
        <v>5</v>
      </c>
      <c r="AP40" s="155">
        <f t="shared" ref="AP40" si="358">IF(AND((AP38&gt;0),(AP37&gt;0)),(AP38/AP37),"")</f>
        <v>0.6399474375821288</v>
      </c>
      <c r="AQ40" s="150" t="s">
        <v>5</v>
      </c>
      <c r="AR40" s="155">
        <f t="shared" ref="AR40" si="359">IF(AND((AR38&gt;0),(AR37&gt;0)),(AR38/AR37),"")</f>
        <v>0.68605066000713522</v>
      </c>
      <c r="AS40" s="150" t="s">
        <v>5</v>
      </c>
      <c r="AT40" s="155" t="str">
        <f t="shared" ref="AT40" si="360">IF(AND((AT38&gt;0),(AT37&gt;0)),(AT38/AT37),"")</f>
        <v/>
      </c>
      <c r="AU40" s="150" t="s">
        <v>5</v>
      </c>
      <c r="AV40" s="155" t="str">
        <f t="shared" ref="AV40" si="361">IF(AND((AV38&gt;0),(AV37&gt;0)),(AV38/AV37),"")</f>
        <v/>
      </c>
      <c r="AW40" s="150" t="s">
        <v>5</v>
      </c>
      <c r="AX40" s="155" t="str">
        <f t="shared" ref="AX40" si="362">IF(AND((AX38&gt;0),(AX37&gt;0)),(AX38/AX37),"")</f>
        <v/>
      </c>
      <c r="AY40" s="150" t="s">
        <v>5</v>
      </c>
      <c r="AZ40" s="155" t="str">
        <f t="shared" ref="AZ40" si="363">IF(AND((AZ38&gt;0),(AZ37&gt;0)),(AZ38/AZ37),"")</f>
        <v/>
      </c>
      <c r="BA40" s="150" t="s">
        <v>5</v>
      </c>
      <c r="BB40" s="155" t="str">
        <f t="shared" ref="BB40" si="364">IF(AND((BB38&gt;0),(BB37&gt;0)),(BB38/BB37),"")</f>
        <v/>
      </c>
      <c r="BC40" s="150" t="s">
        <v>5</v>
      </c>
      <c r="BD40" s="155" t="str">
        <f t="shared" ref="BD40" si="365">IF(AND((BD38&gt;0),(BD37&gt;0)),(BD38/BD37),"")</f>
        <v/>
      </c>
      <c r="BE40" s="150" t="s">
        <v>5</v>
      </c>
      <c r="BF40" s="155" t="str">
        <f t="shared" ref="BF40" si="366">IF(AND((BF38&gt;0),(BF37&gt;0)),(BF38/BF37),"")</f>
        <v/>
      </c>
      <c r="BG40" s="150" t="s">
        <v>5</v>
      </c>
      <c r="BH40" s="155" t="str">
        <f t="shared" ref="BH40" si="367">IF(AND((BH38&gt;0),(BH37&gt;0)),(BH38/BH37),"")</f>
        <v/>
      </c>
      <c r="BI40" s="150" t="s">
        <v>5</v>
      </c>
      <c r="BK40" s="14" t="str">
        <f t="shared" si="0"/>
        <v xml:space="preserve">     Internal branches length ratio</v>
      </c>
      <c r="BL40" s="11">
        <f t="shared" si="1"/>
        <v>21</v>
      </c>
      <c r="BM40" s="91">
        <f t="shared" si="2"/>
        <v>0.6399474375821288</v>
      </c>
      <c r="BN40" s="99" t="str">
        <f t="shared" si="3"/>
        <v>–</v>
      </c>
      <c r="BO40" s="93">
        <f t="shared" si="4"/>
        <v>0.8413510747185261</v>
      </c>
      <c r="BP40" s="101" t="str">
        <f t="shared" si="5"/>
        <v/>
      </c>
      <c r="BQ40" s="102" t="s">
        <v>5</v>
      </c>
      <c r="BR40" s="103" t="str">
        <f t="shared" si="7"/>
        <v/>
      </c>
      <c r="BS40" s="97">
        <f t="shared" si="8"/>
        <v>0.72480143061536595</v>
      </c>
      <c r="BT40" s="104" t="s">
        <v>5</v>
      </c>
      <c r="BU40" s="99">
        <f t="shared" si="10"/>
        <v>5.6133952381594771E-2</v>
      </c>
      <c r="BV40" s="105" t="s">
        <v>5</v>
      </c>
      <c r="BW40" s="19">
        <f t="shared" si="12"/>
        <v>0.68670591881004017</v>
      </c>
      <c r="BX40" s="81" t="s">
        <v>5</v>
      </c>
    </row>
    <row r="41" spans="1:76">
      <c r="A41" s="146" t="s">
        <v>24</v>
      </c>
      <c r="B41" s="151"/>
      <c r="C41" s="151"/>
      <c r="D41" s="151"/>
      <c r="E41" s="151"/>
      <c r="F41" s="151"/>
      <c r="G41" s="151"/>
      <c r="H41" s="151"/>
      <c r="I41" s="151"/>
      <c r="J41" s="151"/>
      <c r="K41" s="151"/>
      <c r="L41" s="152"/>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3"/>
      <c r="BK41" s="14" t="str">
        <f t="shared" si="0"/>
        <v>Claw 4 lengths</v>
      </c>
      <c r="BL41" s="11"/>
      <c r="BM41" s="4"/>
      <c r="BN41" s="24"/>
      <c r="BO41" s="6"/>
      <c r="BP41" s="32"/>
      <c r="BQ41" s="7"/>
      <c r="BR41" s="33"/>
      <c r="BS41" s="28"/>
      <c r="BT41" s="8"/>
      <c r="BU41" s="5"/>
      <c r="BV41" s="9"/>
      <c r="BW41" s="5"/>
      <c r="BX41" s="7"/>
    </row>
    <row r="42" spans="1:76">
      <c r="A42" s="154" t="s">
        <v>31</v>
      </c>
      <c r="B42" s="149">
        <v>36.82</v>
      </c>
      <c r="C42" s="150">
        <f t="shared" ref="C42:C44" si="368">IF(AND((B42&gt;0),(B$7&gt;0)),(B42/B$7*100),"")</f>
        <v>58.011659051520404</v>
      </c>
      <c r="D42" s="149">
        <v>37.19</v>
      </c>
      <c r="E42" s="150">
        <f t="shared" ref="E42:E44" si="369">IF(AND((D42&gt;0),(D$7&gt;0)),(D42/D$7*100),"")</f>
        <v>56.545537479093809</v>
      </c>
      <c r="F42" s="149">
        <v>35.43</v>
      </c>
      <c r="G42" s="150">
        <f t="shared" ref="G42:G44" si="370">IF(AND((F42&gt;0),(F$7&gt;0)),(F42/F$7*100),"")</f>
        <v>54.608508014796556</v>
      </c>
      <c r="H42" s="149">
        <v>36.130000000000003</v>
      </c>
      <c r="I42" s="150">
        <f t="shared" ref="I42:I44" si="371">IF(AND((H42&gt;0),(H$7&gt;0)),(H42/H$7*100),"")</f>
        <v>60.559839088166278</v>
      </c>
      <c r="J42" s="149">
        <v>34.950000000000003</v>
      </c>
      <c r="K42" s="150">
        <f t="shared" ref="K42:K44" si="372">IF(AND((J42&gt;0),(J$7&gt;0)),(J42/J$7*100),"")</f>
        <v>58.719758064516128</v>
      </c>
      <c r="L42" s="149">
        <v>35.22</v>
      </c>
      <c r="M42" s="150">
        <f t="shared" ref="M42:M44" si="373">IF(AND((L42&gt;0),(L$7&gt;0)),(L42/L$7*100),"")</f>
        <v>50.19238991021804</v>
      </c>
      <c r="N42" s="149">
        <v>36.93</v>
      </c>
      <c r="O42" s="150">
        <f t="shared" ref="O42:O44" si="374">IF(AND((N42&gt;0),(N$7&gt;0)),(N42/N$7*100),"")</f>
        <v>59.631842402712742</v>
      </c>
      <c r="P42" s="149"/>
      <c r="Q42" s="150" t="str">
        <f t="shared" ref="Q42:Q44" si="375">IF(AND((P42&gt;0),(P$7&gt;0)),(P42/P$7*100),"")</f>
        <v/>
      </c>
      <c r="R42" s="149">
        <v>34.119999999999997</v>
      </c>
      <c r="S42" s="150">
        <f t="shared" ref="S42:S44" si="376">IF(AND((R42&gt;0),(R$7&gt;0)),(R42/R$7*100),"")</f>
        <v>56.164609053497941</v>
      </c>
      <c r="T42" s="149">
        <v>36.17</v>
      </c>
      <c r="U42" s="150">
        <f t="shared" ref="U42:U44" si="377">IF(AND((T42&gt;0),(T$7&gt;0)),(T42/T$7*100),"")</f>
        <v>58.46128980119606</v>
      </c>
      <c r="V42" s="149">
        <v>31</v>
      </c>
      <c r="W42" s="150">
        <f t="shared" ref="W42:W44" si="378">IF(AND((V42&gt;0),(V$7&gt;0)),(V42/V$7*100),"")</f>
        <v>46.213476446034583</v>
      </c>
      <c r="X42" s="149">
        <v>35.19</v>
      </c>
      <c r="Y42" s="150">
        <f t="shared" ref="Y42:Y44" si="379">IF(AND((X42&gt;0),(X$7&gt;0)),(X42/X$7*100),"")</f>
        <v>55.321490331708844</v>
      </c>
      <c r="Z42" s="149">
        <v>30.44</v>
      </c>
      <c r="AA42" s="150">
        <f t="shared" ref="AA42:AA44" si="380">IF(AND((Z42&gt;0),(Z$7&gt;0)),(Z42/Z$7*100),"")</f>
        <v>53.040599407562297</v>
      </c>
      <c r="AB42" s="149">
        <v>32.89</v>
      </c>
      <c r="AC42" s="150">
        <f t="shared" ref="AC42:AC44" si="381">IF(AND((AB42&gt;0),(AB$7&gt;0)),(AB42/AB$7*100),"")</f>
        <v>57.711879277066146</v>
      </c>
      <c r="AD42" s="149">
        <v>33.590000000000003</v>
      </c>
      <c r="AE42" s="150">
        <f t="shared" ref="AE42:AE44" si="382">IF(AND((AD42&gt;0),(AD$7&gt;0)),(AD42/AD$7*100),"")</f>
        <v>51.463153056534402</v>
      </c>
      <c r="AF42" s="149">
        <v>35.159999999999997</v>
      </c>
      <c r="AG42" s="150">
        <f t="shared" ref="AG42:AG44" si="383">IF(AND((AF42&gt;0),(AF$7&gt;0)),(AF42/AF$7*100),"")</f>
        <v>53.794369645042842</v>
      </c>
      <c r="AH42" s="149"/>
      <c r="AI42" s="150" t="str">
        <f t="shared" ref="AI42:AI44" si="384">IF(AND((AH42&gt;0),(AH$7&gt;0)),(AH42/AH$7*100),"")</f>
        <v/>
      </c>
      <c r="AJ42" s="149">
        <v>31.01</v>
      </c>
      <c r="AK42" s="150">
        <f t="shared" ref="AK42:AK44" si="385">IF(AND((AJ42&gt;0),(AJ$7&gt;0)),(AJ42/AJ$7*100),"")</f>
        <v>53.6134163208852</v>
      </c>
      <c r="AL42" s="149">
        <v>36.4</v>
      </c>
      <c r="AM42" s="150">
        <f t="shared" ref="AM42:AM44" si="386">IF(AND((AL42&gt;0),(AL$7&gt;0)),(AL42/AL$7*100),"")</f>
        <v>57.622289061263253</v>
      </c>
      <c r="AN42" s="149">
        <v>25.15</v>
      </c>
      <c r="AO42" s="150">
        <f t="shared" ref="AO42:AO44" si="387">IF(AND((AN42&gt;0),(AN$7&gt;0)),(AN42/AN$7*100),"")</f>
        <v>44.758853888592277</v>
      </c>
      <c r="AP42" s="149">
        <v>33.07</v>
      </c>
      <c r="AQ42" s="150">
        <f t="shared" ref="AQ42:AQ44" si="388">IF(AND((AP42&gt;0),(AP$7&gt;0)),(AP42/AP$7*100),"")</f>
        <v>54.481054365733115</v>
      </c>
      <c r="AR42" s="149">
        <v>29.75</v>
      </c>
      <c r="AS42" s="150">
        <f t="shared" ref="AS42:AS44" si="389">IF(AND((AR42&gt;0),(AR$7&gt;0)),(AR42/AR$7*100),"")</f>
        <v>52.147239263803677</v>
      </c>
      <c r="AT42" s="149"/>
      <c r="AU42" s="150" t="str">
        <f t="shared" ref="AU42:AU44" si="390">IF(AND((AT42&gt;0),(AT$7&gt;0)),(AT42/AT$7*100),"")</f>
        <v/>
      </c>
      <c r="AV42" s="149"/>
      <c r="AW42" s="150" t="str">
        <f t="shared" ref="AW42:AW44" si="391">IF(AND((AV42&gt;0),(AV$7&gt;0)),(AV42/AV$7*100),"")</f>
        <v/>
      </c>
      <c r="AX42" s="149"/>
      <c r="AY42" s="150" t="str">
        <f t="shared" ref="AY42:AY44" si="392">IF(AND((AX42&gt;0),(AX$7&gt;0)),(AX42/AX$7*100),"")</f>
        <v/>
      </c>
      <c r="AZ42" s="149"/>
      <c r="BA42" s="150" t="str">
        <f t="shared" ref="BA42:BA44" si="393">IF(AND((AZ42&gt;0),(AZ$7&gt;0)),(AZ42/AZ$7*100),"")</f>
        <v/>
      </c>
      <c r="BB42" s="149"/>
      <c r="BC42" s="150" t="str">
        <f t="shared" ref="BC42:BC44" si="394">IF(AND((BB42&gt;0),(BB$7&gt;0)),(BB42/BB$7*100),"")</f>
        <v/>
      </c>
      <c r="BD42" s="149"/>
      <c r="BE42" s="150" t="str">
        <f t="shared" ref="BE42:BE44" si="395">IF(AND((BD42&gt;0),(BD$7&gt;0)),(BD42/BD$7*100),"")</f>
        <v/>
      </c>
      <c r="BF42" s="149"/>
      <c r="BG42" s="150" t="str">
        <f t="shared" ref="BG42:BG44" si="396">IF(AND((BF42&gt;0),(BF$7&gt;0)),(BF42/BF$7*100),"")</f>
        <v/>
      </c>
      <c r="BH42" s="149"/>
      <c r="BI42" s="150" t="str">
        <f t="shared" ref="BI42:BI44" si="397">IF(AND((BH42&gt;0),(BH$7&gt;0)),(BH42/BH$7*100),"")</f>
        <v/>
      </c>
      <c r="BK42" s="14" t="str">
        <f t="shared" si="0"/>
        <v xml:space="preserve">     Anterior primary branch</v>
      </c>
      <c r="BL42" s="11">
        <f t="shared" si="1"/>
        <v>20</v>
      </c>
      <c r="BM42" s="4">
        <f t="shared" si="2"/>
        <v>25.15</v>
      </c>
      <c r="BN42" s="24" t="str">
        <f t="shared" si="3"/>
        <v>–</v>
      </c>
      <c r="BO42" s="6">
        <f t="shared" si="4"/>
        <v>37.19</v>
      </c>
      <c r="BP42" s="32">
        <f t="shared" si="5"/>
        <v>44.758853888592277</v>
      </c>
      <c r="BQ42" s="7" t="str">
        <f t="shared" si="6"/>
        <v>–</v>
      </c>
      <c r="BR42" s="33">
        <f t="shared" si="7"/>
        <v>60.559839088166278</v>
      </c>
      <c r="BS42" s="28">
        <f t="shared" si="8"/>
        <v>33.830499999999994</v>
      </c>
      <c r="BT42" s="8">
        <f t="shared" si="9"/>
        <v>54.653162696497226</v>
      </c>
      <c r="BU42" s="5">
        <f t="shared" si="10"/>
        <v>3.0575213129179275</v>
      </c>
      <c r="BV42" s="9">
        <f t="shared" si="11"/>
        <v>4.2078173498550706</v>
      </c>
      <c r="BW42" s="5">
        <f t="shared" si="12"/>
        <v>36.82</v>
      </c>
      <c r="BX42" s="7">
        <f t="shared" si="13"/>
        <v>58.011659051520404</v>
      </c>
    </row>
    <row r="43" spans="1:76">
      <c r="A43" s="154" t="s">
        <v>32</v>
      </c>
      <c r="B43" s="149">
        <v>23.66</v>
      </c>
      <c r="C43" s="150">
        <f t="shared" si="368"/>
        <v>37.277453915235547</v>
      </c>
      <c r="D43" s="149">
        <v>23.71</v>
      </c>
      <c r="E43" s="150">
        <f t="shared" si="369"/>
        <v>36.049870761745481</v>
      </c>
      <c r="F43" s="149">
        <v>26.88</v>
      </c>
      <c r="G43" s="150">
        <f t="shared" si="370"/>
        <v>41.430332922318122</v>
      </c>
      <c r="H43" s="149">
        <v>25.14</v>
      </c>
      <c r="I43" s="150">
        <f t="shared" si="371"/>
        <v>42.138786456587326</v>
      </c>
      <c r="J43" s="149">
        <v>23.46</v>
      </c>
      <c r="K43" s="150">
        <f t="shared" si="372"/>
        <v>39.41532258064516</v>
      </c>
      <c r="L43" s="149">
        <v>24.73</v>
      </c>
      <c r="M43" s="150">
        <f t="shared" si="373"/>
        <v>35.242981331053159</v>
      </c>
      <c r="N43" s="149">
        <v>21.63</v>
      </c>
      <c r="O43" s="150">
        <f t="shared" si="374"/>
        <v>34.926529953172938</v>
      </c>
      <c r="P43" s="149"/>
      <c r="Q43" s="150" t="str">
        <f t="shared" si="375"/>
        <v/>
      </c>
      <c r="R43" s="149">
        <v>21.78</v>
      </c>
      <c r="S43" s="150">
        <f t="shared" si="376"/>
        <v>35.851851851851855</v>
      </c>
      <c r="T43" s="149">
        <v>24.95</v>
      </c>
      <c r="U43" s="150">
        <f t="shared" si="377"/>
        <v>40.32649102957815</v>
      </c>
      <c r="V43" s="149">
        <v>25.06</v>
      </c>
      <c r="W43" s="150">
        <f t="shared" si="378"/>
        <v>37.358378056052473</v>
      </c>
      <c r="X43" s="149">
        <v>25.83</v>
      </c>
      <c r="Y43" s="150">
        <f t="shared" si="379"/>
        <v>40.60682282659959</v>
      </c>
      <c r="Z43" s="149">
        <v>20.56</v>
      </c>
      <c r="AA43" s="150">
        <f t="shared" si="380"/>
        <v>35.825056630074926</v>
      </c>
      <c r="AB43" s="149">
        <v>21.44</v>
      </c>
      <c r="AC43" s="150">
        <f t="shared" si="381"/>
        <v>37.620635199157746</v>
      </c>
      <c r="AD43" s="149">
        <v>21.25</v>
      </c>
      <c r="AE43" s="150">
        <f t="shared" si="382"/>
        <v>32.557070629692056</v>
      </c>
      <c r="AF43" s="149">
        <v>23.93</v>
      </c>
      <c r="AG43" s="150">
        <f t="shared" si="383"/>
        <v>36.612607099143204</v>
      </c>
      <c r="AH43" s="149"/>
      <c r="AI43" s="150" t="str">
        <f t="shared" si="384"/>
        <v/>
      </c>
      <c r="AJ43" s="149">
        <v>21.21</v>
      </c>
      <c r="AK43" s="150">
        <f t="shared" si="385"/>
        <v>36.670124481327797</v>
      </c>
      <c r="AL43" s="149">
        <v>24.44</v>
      </c>
      <c r="AM43" s="150">
        <f t="shared" si="386"/>
        <v>38.689251226848185</v>
      </c>
      <c r="AN43" s="149">
        <v>18.579999999999998</v>
      </c>
      <c r="AO43" s="150">
        <f t="shared" si="387"/>
        <v>33.066381918490833</v>
      </c>
      <c r="AP43" s="149">
        <v>22.78</v>
      </c>
      <c r="AQ43" s="150">
        <f t="shared" si="388"/>
        <v>37.528830313014829</v>
      </c>
      <c r="AR43" s="149">
        <v>18.989999999999998</v>
      </c>
      <c r="AS43" s="150">
        <f t="shared" si="389"/>
        <v>33.286590709903592</v>
      </c>
      <c r="AT43" s="149"/>
      <c r="AU43" s="150" t="str">
        <f t="shared" si="390"/>
        <v/>
      </c>
      <c r="AV43" s="149"/>
      <c r="AW43" s="150" t="str">
        <f t="shared" si="391"/>
        <v/>
      </c>
      <c r="AX43" s="149"/>
      <c r="AY43" s="150" t="str">
        <f t="shared" si="392"/>
        <v/>
      </c>
      <c r="AZ43" s="149"/>
      <c r="BA43" s="150" t="str">
        <f t="shared" si="393"/>
        <v/>
      </c>
      <c r="BB43" s="149"/>
      <c r="BC43" s="150" t="str">
        <f t="shared" si="394"/>
        <v/>
      </c>
      <c r="BD43" s="149"/>
      <c r="BE43" s="150" t="str">
        <f t="shared" si="395"/>
        <v/>
      </c>
      <c r="BF43" s="149"/>
      <c r="BG43" s="150" t="str">
        <f t="shared" si="396"/>
        <v/>
      </c>
      <c r="BH43" s="149"/>
      <c r="BI43" s="150" t="str">
        <f t="shared" si="397"/>
        <v/>
      </c>
      <c r="BK43" s="14" t="str">
        <f t="shared" si="0"/>
        <v xml:space="preserve">     Anterior base + secondary branch</v>
      </c>
      <c r="BL43" s="11">
        <f t="shared" si="1"/>
        <v>20</v>
      </c>
      <c r="BM43" s="4">
        <f t="shared" si="2"/>
        <v>18.579999999999998</v>
      </c>
      <c r="BN43" s="24" t="str">
        <f t="shared" si="3"/>
        <v>–</v>
      </c>
      <c r="BO43" s="6">
        <f t="shared" si="4"/>
        <v>26.88</v>
      </c>
      <c r="BP43" s="32">
        <f t="shared" si="5"/>
        <v>32.557070629692056</v>
      </c>
      <c r="BQ43" s="7" t="str">
        <f t="shared" si="6"/>
        <v>–</v>
      </c>
      <c r="BR43" s="33">
        <f t="shared" si="7"/>
        <v>42.138786456587326</v>
      </c>
      <c r="BS43" s="28">
        <f t="shared" si="8"/>
        <v>23.000499999999999</v>
      </c>
      <c r="BT43" s="8">
        <f t="shared" si="9"/>
        <v>37.124068494624652</v>
      </c>
      <c r="BU43" s="5">
        <f t="shared" si="10"/>
        <v>2.2531346001328441</v>
      </c>
      <c r="BV43" s="9">
        <f t="shared" si="11"/>
        <v>2.7106863978350741</v>
      </c>
      <c r="BW43" s="5">
        <f t="shared" si="12"/>
        <v>23.66</v>
      </c>
      <c r="BX43" s="7">
        <f t="shared" si="13"/>
        <v>37.277453915235547</v>
      </c>
    </row>
    <row r="44" spans="1:76">
      <c r="A44" s="154" t="s">
        <v>33</v>
      </c>
      <c r="B44" s="149">
        <v>7.53</v>
      </c>
      <c r="C44" s="150">
        <f t="shared" si="368"/>
        <v>11.863872695761778</v>
      </c>
      <c r="D44" s="149">
        <v>9.16</v>
      </c>
      <c r="E44" s="150">
        <f t="shared" si="369"/>
        <v>13.927322487456287</v>
      </c>
      <c r="F44" s="149">
        <v>10.34</v>
      </c>
      <c r="G44" s="150">
        <f t="shared" si="370"/>
        <v>15.937114673242911</v>
      </c>
      <c r="H44" s="149">
        <v>7.72</v>
      </c>
      <c r="I44" s="150">
        <f t="shared" si="371"/>
        <v>12.939993295340264</v>
      </c>
      <c r="J44" s="149">
        <v>10.31</v>
      </c>
      <c r="K44" s="150">
        <f t="shared" si="372"/>
        <v>17.321908602150536</v>
      </c>
      <c r="L44" s="149">
        <v>8.82</v>
      </c>
      <c r="M44" s="150">
        <f t="shared" si="373"/>
        <v>12.569474134245404</v>
      </c>
      <c r="N44" s="149">
        <v>9.9600000000000009</v>
      </c>
      <c r="O44" s="150">
        <f t="shared" si="374"/>
        <v>16.082673986759247</v>
      </c>
      <c r="P44" s="149"/>
      <c r="Q44" s="150" t="str">
        <f t="shared" si="375"/>
        <v/>
      </c>
      <c r="R44" s="149">
        <v>6.02</v>
      </c>
      <c r="S44" s="150">
        <f t="shared" si="376"/>
        <v>9.9094650205761301</v>
      </c>
      <c r="T44" s="149">
        <v>7.62</v>
      </c>
      <c r="U44" s="150">
        <f t="shared" si="377"/>
        <v>12.316146759334089</v>
      </c>
      <c r="V44" s="149">
        <v>7.04</v>
      </c>
      <c r="W44" s="150">
        <f t="shared" si="378"/>
        <v>10.494931425163983</v>
      </c>
      <c r="X44" s="149">
        <v>8.43</v>
      </c>
      <c r="Y44" s="150">
        <f t="shared" si="379"/>
        <v>13.252633233768274</v>
      </c>
      <c r="Z44" s="149">
        <v>7.65</v>
      </c>
      <c r="AA44" s="150">
        <f t="shared" si="380"/>
        <v>13.329848405645583</v>
      </c>
      <c r="AB44" s="149">
        <v>9.6300000000000008</v>
      </c>
      <c r="AC44" s="150">
        <f t="shared" si="381"/>
        <v>16.897701351114229</v>
      </c>
      <c r="AD44" s="149">
        <v>8.19</v>
      </c>
      <c r="AE44" s="150">
        <f t="shared" si="382"/>
        <v>12.547878045043664</v>
      </c>
      <c r="AF44" s="149">
        <v>9.9600000000000009</v>
      </c>
      <c r="AG44" s="150">
        <f t="shared" si="383"/>
        <v>15.238678090575277</v>
      </c>
      <c r="AH44" s="149"/>
      <c r="AI44" s="150" t="str">
        <f t="shared" si="384"/>
        <v/>
      </c>
      <c r="AJ44" s="149">
        <v>7.97</v>
      </c>
      <c r="AK44" s="150">
        <f t="shared" si="385"/>
        <v>13.779391424619639</v>
      </c>
      <c r="AL44" s="149">
        <v>8.25</v>
      </c>
      <c r="AM44" s="150">
        <f t="shared" si="386"/>
        <v>13.05999683394016</v>
      </c>
      <c r="AN44" s="149">
        <v>6.09</v>
      </c>
      <c r="AO44" s="150">
        <f t="shared" si="387"/>
        <v>10.838227442605445</v>
      </c>
      <c r="AP44" s="149">
        <v>9.9</v>
      </c>
      <c r="AQ44" s="150">
        <f t="shared" si="388"/>
        <v>16.309719934102141</v>
      </c>
      <c r="AR44" s="149">
        <v>8.07</v>
      </c>
      <c r="AS44" s="150">
        <f t="shared" si="389"/>
        <v>14.145486415425069</v>
      </c>
      <c r="AT44" s="149"/>
      <c r="AU44" s="150" t="str">
        <f t="shared" si="390"/>
        <v/>
      </c>
      <c r="AV44" s="149"/>
      <c r="AW44" s="150" t="str">
        <f t="shared" si="391"/>
        <v/>
      </c>
      <c r="AX44" s="149"/>
      <c r="AY44" s="150" t="str">
        <f t="shared" si="392"/>
        <v/>
      </c>
      <c r="AZ44" s="149"/>
      <c r="BA44" s="150" t="str">
        <f t="shared" si="393"/>
        <v/>
      </c>
      <c r="BB44" s="149"/>
      <c r="BC44" s="150" t="str">
        <f t="shared" si="394"/>
        <v/>
      </c>
      <c r="BD44" s="149"/>
      <c r="BE44" s="150" t="str">
        <f t="shared" si="395"/>
        <v/>
      </c>
      <c r="BF44" s="149"/>
      <c r="BG44" s="150" t="str">
        <f t="shared" si="396"/>
        <v/>
      </c>
      <c r="BH44" s="149"/>
      <c r="BI44" s="150" t="str">
        <f t="shared" si="397"/>
        <v/>
      </c>
      <c r="BK44" s="14" t="str">
        <f t="shared" si="0"/>
        <v xml:space="preserve">     Anterior spur</v>
      </c>
      <c r="BL44" s="11">
        <f t="shared" si="1"/>
        <v>20</v>
      </c>
      <c r="BM44" s="4">
        <f t="shared" si="2"/>
        <v>6.02</v>
      </c>
      <c r="BN44" s="24" t="str">
        <f t="shared" si="3"/>
        <v>–</v>
      </c>
      <c r="BO44" s="6">
        <f t="shared" si="4"/>
        <v>10.34</v>
      </c>
      <c r="BP44" s="32">
        <f t="shared" si="5"/>
        <v>9.9094650205761301</v>
      </c>
      <c r="BQ44" s="7" t="str">
        <f t="shared" si="6"/>
        <v>–</v>
      </c>
      <c r="BR44" s="33">
        <f t="shared" si="7"/>
        <v>17.321908602150536</v>
      </c>
      <c r="BS44" s="28">
        <f t="shared" si="8"/>
        <v>8.4330000000000016</v>
      </c>
      <c r="BT44" s="8">
        <f t="shared" si="9"/>
        <v>13.638123212843505</v>
      </c>
      <c r="BU44" s="5">
        <f t="shared" si="10"/>
        <v>1.3053658491013074</v>
      </c>
      <c r="BV44" s="9">
        <f t="shared" si="11"/>
        <v>2.1204514937044694</v>
      </c>
      <c r="BW44" s="5">
        <f t="shared" si="12"/>
        <v>7.53</v>
      </c>
      <c r="BX44" s="7">
        <f t="shared" si="13"/>
        <v>11.863872695761778</v>
      </c>
    </row>
    <row r="45" spans="1:76">
      <c r="A45" s="154" t="s">
        <v>82</v>
      </c>
      <c r="B45" s="155">
        <f t="shared" ref="B45" si="398">IF(AND((B43&gt;0),(B42&gt;0)),(B43/B42),"")</f>
        <v>0.64258555133079853</v>
      </c>
      <c r="C45" s="150" t="s">
        <v>5</v>
      </c>
      <c r="D45" s="155">
        <f t="shared" ref="D45" si="399">IF(AND((D43&gt;0),(D42&gt;0)),(D43/D42),"")</f>
        <v>0.637536972304383</v>
      </c>
      <c r="E45" s="150" t="s">
        <v>5</v>
      </c>
      <c r="F45" s="155">
        <f t="shared" ref="F45" si="400">IF(AND((F43&gt;0),(F42&gt;0)),(F43/F42),"")</f>
        <v>0.75867908552074514</v>
      </c>
      <c r="G45" s="150" t="s">
        <v>5</v>
      </c>
      <c r="H45" s="155">
        <f t="shared" ref="H45" si="401">IF(AND((H43&gt;0),(H42&gt;0)),(H43/H42),"")</f>
        <v>0.69582064766122331</v>
      </c>
      <c r="I45" s="150" t="s">
        <v>5</v>
      </c>
      <c r="J45" s="155">
        <f t="shared" ref="J45" si="402">IF(AND((J43&gt;0),(J42&gt;0)),(J43/J42),"")</f>
        <v>0.67124463519313304</v>
      </c>
      <c r="K45" s="150" t="s">
        <v>5</v>
      </c>
      <c r="L45" s="155">
        <f>IF(AND((L43&gt;0),(L42&gt;0)),(L43/L42),"")</f>
        <v>0.70215786484951737</v>
      </c>
      <c r="M45" s="150" t="s">
        <v>5</v>
      </c>
      <c r="N45" s="155">
        <f t="shared" ref="N45" si="403">IF(AND((N43&gt;0),(N42&gt;0)),(N43/N42),"")</f>
        <v>0.58570268074735987</v>
      </c>
      <c r="O45" s="150" t="s">
        <v>5</v>
      </c>
      <c r="P45" s="155" t="str">
        <f t="shared" ref="P45" si="404">IF(AND((P43&gt;0),(P42&gt;0)),(P43/P42),"")</f>
        <v/>
      </c>
      <c r="Q45" s="150" t="s">
        <v>5</v>
      </c>
      <c r="R45" s="155">
        <f t="shared" ref="R45" si="405">IF(AND((R43&gt;0),(R42&gt;0)),(R43/R42),"")</f>
        <v>0.63833528722157096</v>
      </c>
      <c r="S45" s="150" t="s">
        <v>5</v>
      </c>
      <c r="T45" s="155">
        <f t="shared" ref="T45" si="406">IF(AND((T43&gt;0),(T42&gt;0)),(T43/T42),"")</f>
        <v>0.68979817528338394</v>
      </c>
      <c r="U45" s="150" t="s">
        <v>5</v>
      </c>
      <c r="V45" s="155">
        <f t="shared" ref="V45" si="407">IF(AND((V43&gt;0),(V42&gt;0)),(V43/V42),"")</f>
        <v>0.80838709677419351</v>
      </c>
      <c r="W45" s="150" t="s">
        <v>5</v>
      </c>
      <c r="X45" s="155">
        <f t="shared" ref="X45" si="408">IF(AND((X43&gt;0),(X42&gt;0)),(X43/X42),"")</f>
        <v>0.73401534526854217</v>
      </c>
      <c r="Y45" s="150" t="s">
        <v>5</v>
      </c>
      <c r="Z45" s="155">
        <f t="shared" ref="Z45" si="409">IF(AND((Z43&gt;0),(Z42&gt;0)),(Z43/Z42),"")</f>
        <v>0.6754270696452036</v>
      </c>
      <c r="AA45" s="150" t="s">
        <v>5</v>
      </c>
      <c r="AB45" s="155">
        <f t="shared" ref="AB45" si="410">IF(AND((AB43&gt;0),(AB42&gt;0)),(AB43/AB42),"")</f>
        <v>0.65186986926117363</v>
      </c>
      <c r="AC45" s="150" t="s">
        <v>5</v>
      </c>
      <c r="AD45" s="155">
        <f t="shared" ref="AD45" si="411">IF(AND((AD43&gt;0),(AD42&gt;0)),(AD43/AD42),"")</f>
        <v>0.63262875855909495</v>
      </c>
      <c r="AE45" s="150" t="s">
        <v>5</v>
      </c>
      <c r="AF45" s="155">
        <f t="shared" ref="AF45" si="412">IF(AND((AF43&gt;0),(AF42&gt;0)),(AF43/AF42),"")</f>
        <v>0.68060295790671221</v>
      </c>
      <c r="AG45" s="150" t="s">
        <v>5</v>
      </c>
      <c r="AH45" s="155" t="str">
        <f t="shared" ref="AH45" si="413">IF(AND((AH43&gt;0),(AH42&gt;0)),(AH43/AH42),"")</f>
        <v/>
      </c>
      <c r="AI45" s="150" t="s">
        <v>5</v>
      </c>
      <c r="AJ45" s="155">
        <f t="shared" ref="AJ45" si="414">IF(AND((AJ43&gt;0),(AJ42&gt;0)),(AJ43/AJ42),"")</f>
        <v>0.68397291196388266</v>
      </c>
      <c r="AK45" s="150" t="s">
        <v>5</v>
      </c>
      <c r="AL45" s="155">
        <f t="shared" ref="AL45" si="415">IF(AND((AL43&gt;0),(AL42&gt;0)),(AL43/AL42),"")</f>
        <v>0.67142857142857149</v>
      </c>
      <c r="AM45" s="150" t="s">
        <v>5</v>
      </c>
      <c r="AN45" s="155">
        <f t="shared" ref="AN45" si="416">IF(AND((AN43&gt;0),(AN42&gt;0)),(AN43/AN42),"")</f>
        <v>0.7387673956262425</v>
      </c>
      <c r="AO45" s="150" t="s">
        <v>5</v>
      </c>
      <c r="AP45" s="155">
        <f t="shared" ref="AP45" si="417">IF(AND((AP43&gt;0),(AP42&gt;0)),(AP43/AP42),"")</f>
        <v>0.68884185061989722</v>
      </c>
      <c r="AQ45" s="150" t="s">
        <v>5</v>
      </c>
      <c r="AR45" s="155">
        <f t="shared" ref="AR45" si="418">IF(AND((AR43&gt;0),(AR42&gt;0)),(AR43/AR42),"")</f>
        <v>0.63831932773109235</v>
      </c>
      <c r="AS45" s="150" t="s">
        <v>5</v>
      </c>
      <c r="AT45" s="155" t="str">
        <f t="shared" ref="AT45" si="419">IF(AND((AT43&gt;0),(AT42&gt;0)),(AT43/AT42),"")</f>
        <v/>
      </c>
      <c r="AU45" s="150" t="s">
        <v>5</v>
      </c>
      <c r="AV45" s="155" t="str">
        <f t="shared" ref="AV45" si="420">IF(AND((AV43&gt;0),(AV42&gt;0)),(AV43/AV42),"")</f>
        <v/>
      </c>
      <c r="AW45" s="150" t="s">
        <v>5</v>
      </c>
      <c r="AX45" s="155" t="str">
        <f t="shared" ref="AX45" si="421">IF(AND((AX43&gt;0),(AX42&gt;0)),(AX43/AX42),"")</f>
        <v/>
      </c>
      <c r="AY45" s="150" t="s">
        <v>5</v>
      </c>
      <c r="AZ45" s="155" t="str">
        <f t="shared" ref="AZ45" si="422">IF(AND((AZ43&gt;0),(AZ42&gt;0)),(AZ43/AZ42),"")</f>
        <v/>
      </c>
      <c r="BA45" s="150" t="s">
        <v>5</v>
      </c>
      <c r="BB45" s="155" t="str">
        <f t="shared" ref="BB45" si="423">IF(AND((BB43&gt;0),(BB42&gt;0)),(BB43/BB42),"")</f>
        <v/>
      </c>
      <c r="BC45" s="150" t="s">
        <v>5</v>
      </c>
      <c r="BD45" s="155" t="str">
        <f t="shared" ref="BD45" si="424">IF(AND((BD43&gt;0),(BD42&gt;0)),(BD43/BD42),"")</f>
        <v/>
      </c>
      <c r="BE45" s="150" t="s">
        <v>5</v>
      </c>
      <c r="BF45" s="155" t="str">
        <f t="shared" ref="BF45" si="425">IF(AND((BF43&gt;0),(BF42&gt;0)),(BF43/BF42),"")</f>
        <v/>
      </c>
      <c r="BG45" s="150" t="s">
        <v>5</v>
      </c>
      <c r="BH45" s="155" t="str">
        <f t="shared" ref="BH45" si="426">IF(AND((BH43&gt;0),(BH42&gt;0)),(BH43/BH42),"")</f>
        <v/>
      </c>
      <c r="BI45" s="150" t="s">
        <v>5</v>
      </c>
      <c r="BK45" s="14" t="str">
        <f t="shared" si="0"/>
        <v xml:space="preserve">     Anterior branches length ratio</v>
      </c>
      <c r="BL45" s="11">
        <f t="shared" si="1"/>
        <v>20</v>
      </c>
      <c r="BM45" s="91">
        <f t="shared" si="2"/>
        <v>0.58570268074735987</v>
      </c>
      <c r="BN45" s="99" t="str">
        <f t="shared" si="3"/>
        <v>–</v>
      </c>
      <c r="BO45" s="93">
        <f t="shared" si="4"/>
        <v>0.80838709677419351</v>
      </c>
      <c r="BP45" s="101" t="str">
        <f t="shared" si="5"/>
        <v/>
      </c>
      <c r="BQ45" s="102" t="s">
        <v>5</v>
      </c>
      <c r="BR45" s="103" t="str">
        <f t="shared" si="7"/>
        <v/>
      </c>
      <c r="BS45" s="97">
        <f t="shared" si="8"/>
        <v>0.68130610274483616</v>
      </c>
      <c r="BT45" s="104" t="s">
        <v>5</v>
      </c>
      <c r="BU45" s="99">
        <f t="shared" si="10"/>
        <v>5.0636435011133338E-2</v>
      </c>
      <c r="BV45" s="105" t="s">
        <v>5</v>
      </c>
      <c r="BW45" s="19">
        <f t="shared" si="12"/>
        <v>0.64258555133079853</v>
      </c>
      <c r="BX45" s="81" t="s">
        <v>5</v>
      </c>
    </row>
    <row r="46" spans="1:76">
      <c r="A46" s="154" t="s">
        <v>34</v>
      </c>
      <c r="B46" s="149">
        <v>37.840000000000003</v>
      </c>
      <c r="C46" s="150">
        <f t="shared" ref="C46:C48" si="427">IF(AND((B46&gt;0),(B$7&gt;0)),(B46/B$7*100),"")</f>
        <v>59.618717504332764</v>
      </c>
      <c r="D46" s="149">
        <v>36.799999999999997</v>
      </c>
      <c r="E46" s="150">
        <f t="shared" ref="E46:E48" si="428">IF(AND((D46&gt;0),(D$7&gt;0)),(D46/D$7*100),"")</f>
        <v>55.952561958339665</v>
      </c>
      <c r="F46" s="149">
        <v>35.65</v>
      </c>
      <c r="G46" s="150">
        <f t="shared" ref="G46:G48" si="429">IF(AND((F46&gt;0),(F$7&gt;0)),(F46/F$7*100),"")</f>
        <v>54.947595561035754</v>
      </c>
      <c r="H46" s="149">
        <v>37.630000000000003</v>
      </c>
      <c r="I46" s="150">
        <f t="shared" ref="I46:I48" si="430">IF(AND((H46&gt;0),(H$7&gt;0)),(H46/H$7*100),"")</f>
        <v>63.074086490110638</v>
      </c>
      <c r="J46" s="149">
        <v>35.69</v>
      </c>
      <c r="K46" s="150">
        <f t="shared" ref="K46:K48" si="431">IF(AND((J46&gt;0),(J$7&gt;0)),(J46/J$7*100),"")</f>
        <v>59.9630376344086</v>
      </c>
      <c r="L46" s="149">
        <v>36.99</v>
      </c>
      <c r="M46" s="150">
        <f t="shared" ref="M46:M48" si="432">IF(AND((L46&gt;0),(L$7&gt;0)),(L46/L$7*100),"")</f>
        <v>52.714835399743485</v>
      </c>
      <c r="N46" s="149">
        <v>34.22</v>
      </c>
      <c r="O46" s="150">
        <f t="shared" ref="O46:O48" si="433">IF(AND((N46&gt;0),(N$7&gt;0)),(N46/N$7*100),"")</f>
        <v>55.255934119166803</v>
      </c>
      <c r="P46" s="149"/>
      <c r="Q46" s="150" t="str">
        <f t="shared" ref="Q46:Q48" si="434">IF(AND((P46&gt;0),(P$7&gt;0)),(P46/P$7*100),"")</f>
        <v/>
      </c>
      <c r="R46" s="149">
        <v>33.42</v>
      </c>
      <c r="S46" s="150">
        <f t="shared" ref="S46:S48" si="435">IF(AND((R46&gt;0),(R$7&gt;0)),(R46/R$7*100),"")</f>
        <v>55.012345679012356</v>
      </c>
      <c r="T46" s="149">
        <v>37.22</v>
      </c>
      <c r="U46" s="150">
        <f t="shared" ref="U46:U48" si="436">IF(AND((T46&gt;0),(T$7&gt;0)),(T46/T$7*100),"")</f>
        <v>60.158396638112166</v>
      </c>
      <c r="V46" s="149">
        <v>32.619999999999997</v>
      </c>
      <c r="W46" s="150">
        <f t="shared" ref="W46:W48" si="437">IF(AND((V46&gt;0),(V$7&gt;0)),(V46/V$7*100),"")</f>
        <v>48.62850327966607</v>
      </c>
      <c r="X46" s="149">
        <v>35.21</v>
      </c>
      <c r="Y46" s="150">
        <f t="shared" ref="Y46:Y48" si="438">IF(AND((X46&gt;0),(X$7&gt;0)),(X46/X$7*100),"")</f>
        <v>55.352931928941999</v>
      </c>
      <c r="Z46" s="149">
        <v>31.98</v>
      </c>
      <c r="AA46" s="150">
        <f t="shared" ref="AA46:AA48" si="439">IF(AND((Z46&gt;0),(Z$7&gt;0)),(Z46/Z$7*100),"")</f>
        <v>55.723993727130164</v>
      </c>
      <c r="AB46" s="149">
        <v>35.119999999999997</v>
      </c>
      <c r="AC46" s="150">
        <f t="shared" ref="AC46:AC48" si="440">IF(AND((AB46&gt;0),(AB$7&gt;0)),(AB46/AB$7*100),"")</f>
        <v>61.62484646429197</v>
      </c>
      <c r="AD46" s="149">
        <v>36.299999999999997</v>
      </c>
      <c r="AE46" s="150">
        <f t="shared" ref="AE46:AE48" si="441">IF(AND((AD46&gt;0),(AD$7&gt;0)),(AD46/AD$7*100),"")</f>
        <v>55.615137122721002</v>
      </c>
      <c r="AF46" s="149">
        <v>34.74</v>
      </c>
      <c r="AG46" s="150">
        <f t="shared" ref="AG46:AG48" si="442">IF(AND((AF46&gt;0),(AF$7&gt;0)),(AF46/AF$7*100),"")</f>
        <v>53.15177478580172</v>
      </c>
      <c r="AH46" s="149"/>
      <c r="AI46" s="150" t="str">
        <f t="shared" ref="AI46:AI48" si="443">IF(AND((AH46&gt;0),(AH$7&gt;0)),(AH46/AH$7*100),"")</f>
        <v/>
      </c>
      <c r="AJ46" s="149">
        <v>32.14</v>
      </c>
      <c r="AK46" s="150">
        <f t="shared" ref="AK46:AK48" si="444">IF(AND((AJ46&gt;0),(AJ$7&gt;0)),(AJ46/AJ$7*100),"")</f>
        <v>55.567081604426008</v>
      </c>
      <c r="AL46" s="149">
        <v>36.1</v>
      </c>
      <c r="AM46" s="150">
        <f t="shared" ref="AM46:AM48" si="445">IF(AND((AL46&gt;0),(AL$7&gt;0)),(AL46/AL$7*100),"")</f>
        <v>57.147380085483611</v>
      </c>
      <c r="AN46" s="149">
        <v>26.09</v>
      </c>
      <c r="AO46" s="150">
        <f t="shared" ref="AO46:AO48" si="446">IF(AND((AN46&gt;0),(AN$7&gt;0)),(AN46/AN$7*100),"")</f>
        <v>46.431749421605268</v>
      </c>
      <c r="AP46" s="149">
        <v>34.53</v>
      </c>
      <c r="AQ46" s="150">
        <f t="shared" ref="AQ46:AQ48" si="447">IF(AND((AP46&gt;0),(AP$7&gt;0)),(AP46/AP$7*100),"")</f>
        <v>56.886326194398684</v>
      </c>
      <c r="AR46" s="149">
        <v>31.6</v>
      </c>
      <c r="AS46" s="150">
        <f t="shared" ref="AS46:AS48" si="448">IF(AND((AR46&gt;0),(AR$7&gt;0)),(AR46/AR$7*100),"")</f>
        <v>55.390008764241891</v>
      </c>
      <c r="AT46" s="149"/>
      <c r="AU46" s="150" t="str">
        <f t="shared" ref="AU46:AU48" si="449">IF(AND((AT46&gt;0),(AT$7&gt;0)),(AT46/AT$7*100),"")</f>
        <v/>
      </c>
      <c r="AV46" s="149"/>
      <c r="AW46" s="150" t="str">
        <f t="shared" ref="AW46:AW48" si="450">IF(AND((AV46&gt;0),(AV$7&gt;0)),(AV46/AV$7*100),"")</f>
        <v/>
      </c>
      <c r="AX46" s="149"/>
      <c r="AY46" s="150" t="str">
        <f t="shared" ref="AY46:AY48" si="451">IF(AND((AX46&gt;0),(AX$7&gt;0)),(AX46/AX$7*100),"")</f>
        <v/>
      </c>
      <c r="AZ46" s="149"/>
      <c r="BA46" s="150" t="str">
        <f t="shared" ref="BA46:BA48" si="452">IF(AND((AZ46&gt;0),(AZ$7&gt;0)),(AZ46/AZ$7*100),"")</f>
        <v/>
      </c>
      <c r="BB46" s="149"/>
      <c r="BC46" s="150" t="str">
        <f t="shared" ref="BC46:BC48" si="453">IF(AND((BB46&gt;0),(BB$7&gt;0)),(BB46/BB$7*100),"")</f>
        <v/>
      </c>
      <c r="BD46" s="149"/>
      <c r="BE46" s="150" t="str">
        <f t="shared" ref="BE46:BE48" si="454">IF(AND((BD46&gt;0),(BD$7&gt;0)),(BD46/BD$7*100),"")</f>
        <v/>
      </c>
      <c r="BF46" s="149"/>
      <c r="BG46" s="150" t="str">
        <f t="shared" ref="BG46:BG48" si="455">IF(AND((BF46&gt;0),(BF$7&gt;0)),(BF46/BF$7*100),"")</f>
        <v/>
      </c>
      <c r="BH46" s="149"/>
      <c r="BI46" s="150" t="str">
        <f t="shared" ref="BI46:BI48" si="456">IF(AND((BH46&gt;0),(BH$7&gt;0)),(BH46/BH$7*100),"")</f>
        <v/>
      </c>
      <c r="BK46" s="14" t="str">
        <f t="shared" si="0"/>
        <v xml:space="preserve">     Posterior primary branch</v>
      </c>
      <c r="BL46" s="11">
        <f t="shared" si="1"/>
        <v>20</v>
      </c>
      <c r="BM46" s="4">
        <f t="shared" si="2"/>
        <v>26.09</v>
      </c>
      <c r="BN46" s="24" t="str">
        <f t="shared" si="3"/>
        <v>–</v>
      </c>
      <c r="BO46" s="6">
        <f t="shared" si="4"/>
        <v>37.840000000000003</v>
      </c>
      <c r="BP46" s="32">
        <f t="shared" si="5"/>
        <v>46.431749421605268</v>
      </c>
      <c r="BQ46" s="7" t="str">
        <f t="shared" si="6"/>
        <v>–</v>
      </c>
      <c r="BR46" s="33">
        <f t="shared" si="7"/>
        <v>63.074086490110638</v>
      </c>
      <c r="BS46" s="28">
        <f t="shared" si="8"/>
        <v>34.594500000000004</v>
      </c>
      <c r="BT46" s="8">
        <f t="shared" si="9"/>
        <v>55.91086221814853</v>
      </c>
      <c r="BU46" s="5">
        <f t="shared" si="10"/>
        <v>2.7623911743270542</v>
      </c>
      <c r="BV46" s="9">
        <f t="shared" si="11"/>
        <v>3.9626829596094111</v>
      </c>
      <c r="BW46" s="5">
        <f t="shared" si="12"/>
        <v>37.840000000000003</v>
      </c>
      <c r="BX46" s="7">
        <f t="shared" si="13"/>
        <v>59.618717504332764</v>
      </c>
    </row>
    <row r="47" spans="1:76">
      <c r="A47" s="154" t="s">
        <v>35</v>
      </c>
      <c r="B47" s="149">
        <v>25.46</v>
      </c>
      <c r="C47" s="150">
        <f t="shared" si="427"/>
        <v>40.113439420198524</v>
      </c>
      <c r="D47" s="149">
        <v>23.92</v>
      </c>
      <c r="E47" s="150">
        <f t="shared" si="428"/>
        <v>36.369165272920789</v>
      </c>
      <c r="F47" s="149">
        <v>27.72</v>
      </c>
      <c r="G47" s="150">
        <f t="shared" si="429"/>
        <v>42.725030826140568</v>
      </c>
      <c r="H47" s="149">
        <v>27.45</v>
      </c>
      <c r="I47" s="150">
        <f t="shared" si="430"/>
        <v>46.01072745558163</v>
      </c>
      <c r="J47" s="149">
        <v>24.27</v>
      </c>
      <c r="K47" s="150">
        <f t="shared" si="431"/>
        <v>40.776209677419352</v>
      </c>
      <c r="L47" s="149">
        <v>26.56</v>
      </c>
      <c r="M47" s="150">
        <f t="shared" si="432"/>
        <v>37.850933447342165</v>
      </c>
      <c r="N47" s="149">
        <v>24.01</v>
      </c>
      <c r="O47" s="150">
        <f t="shared" si="433"/>
        <v>38.769578556434688</v>
      </c>
      <c r="P47" s="149"/>
      <c r="Q47" s="150" t="str">
        <f t="shared" si="434"/>
        <v/>
      </c>
      <c r="R47" s="149">
        <v>26.46</v>
      </c>
      <c r="S47" s="150">
        <f t="shared" si="435"/>
        <v>43.555555555555557</v>
      </c>
      <c r="T47" s="149">
        <v>26.15</v>
      </c>
      <c r="U47" s="150">
        <f t="shared" si="436"/>
        <v>42.266041700339422</v>
      </c>
      <c r="V47" s="149">
        <v>22.81</v>
      </c>
      <c r="W47" s="150">
        <f t="shared" si="437"/>
        <v>34.004174120453193</v>
      </c>
      <c r="X47" s="149">
        <v>25.1</v>
      </c>
      <c r="Y47" s="150">
        <f t="shared" si="438"/>
        <v>39.459204527590003</v>
      </c>
      <c r="Z47" s="149">
        <v>21.96</v>
      </c>
      <c r="AA47" s="150">
        <f t="shared" si="439"/>
        <v>38.264506011500259</v>
      </c>
      <c r="AB47" s="149">
        <v>22.52</v>
      </c>
      <c r="AC47" s="150">
        <f t="shared" si="440"/>
        <v>39.515704509563079</v>
      </c>
      <c r="AD47" s="149">
        <v>22.61</v>
      </c>
      <c r="AE47" s="150">
        <f t="shared" si="441"/>
        <v>34.64072314999234</v>
      </c>
      <c r="AF47" s="149">
        <v>24.68</v>
      </c>
      <c r="AG47" s="150">
        <f t="shared" si="442"/>
        <v>37.760097919216648</v>
      </c>
      <c r="AH47" s="149"/>
      <c r="AI47" s="150" t="str">
        <f t="shared" si="443"/>
        <v/>
      </c>
      <c r="AJ47" s="149">
        <v>22.28</v>
      </c>
      <c r="AK47" s="150">
        <f t="shared" si="444"/>
        <v>38.520055325034583</v>
      </c>
      <c r="AL47" s="149">
        <v>25.57</v>
      </c>
      <c r="AM47" s="150">
        <f t="shared" si="445"/>
        <v>40.478075035618168</v>
      </c>
      <c r="AN47" s="149">
        <v>19.600000000000001</v>
      </c>
      <c r="AO47" s="150">
        <f t="shared" si="446"/>
        <v>34.881651539419828</v>
      </c>
      <c r="AP47" s="149">
        <v>23.42</v>
      </c>
      <c r="AQ47" s="150">
        <f t="shared" si="447"/>
        <v>38.583196046128506</v>
      </c>
      <c r="AR47" s="149">
        <v>22.78</v>
      </c>
      <c r="AS47" s="150">
        <f t="shared" si="448"/>
        <v>39.929886064855395</v>
      </c>
      <c r="AT47" s="149"/>
      <c r="AU47" s="150" t="str">
        <f t="shared" si="449"/>
        <v/>
      </c>
      <c r="AV47" s="149"/>
      <c r="AW47" s="150" t="str">
        <f t="shared" si="450"/>
        <v/>
      </c>
      <c r="AX47" s="149"/>
      <c r="AY47" s="150" t="str">
        <f t="shared" si="451"/>
        <v/>
      </c>
      <c r="AZ47" s="149"/>
      <c r="BA47" s="150" t="str">
        <f t="shared" si="452"/>
        <v/>
      </c>
      <c r="BB47" s="149"/>
      <c r="BC47" s="150" t="str">
        <f t="shared" si="453"/>
        <v/>
      </c>
      <c r="BD47" s="149"/>
      <c r="BE47" s="150" t="str">
        <f t="shared" si="454"/>
        <v/>
      </c>
      <c r="BF47" s="149"/>
      <c r="BG47" s="150" t="str">
        <f t="shared" si="455"/>
        <v/>
      </c>
      <c r="BH47" s="149"/>
      <c r="BI47" s="150" t="str">
        <f t="shared" si="456"/>
        <v/>
      </c>
      <c r="BK47" s="14" t="str">
        <f t="shared" ref="BK47:BK49" si="457">A47</f>
        <v xml:space="preserve">     Posterior base + secondary branch</v>
      </c>
      <c r="BL47" s="11">
        <f t="shared" si="1"/>
        <v>20</v>
      </c>
      <c r="BM47" s="4">
        <f t="shared" si="2"/>
        <v>19.600000000000001</v>
      </c>
      <c r="BN47" s="24" t="str">
        <f t="shared" si="3"/>
        <v>–</v>
      </c>
      <c r="BO47" s="6">
        <f t="shared" si="4"/>
        <v>27.72</v>
      </c>
      <c r="BP47" s="32">
        <f t="shared" si="5"/>
        <v>34.004174120453193</v>
      </c>
      <c r="BQ47" s="7" t="str">
        <f t="shared" si="6"/>
        <v>–</v>
      </c>
      <c r="BR47" s="33">
        <f t="shared" si="7"/>
        <v>46.01072745558163</v>
      </c>
      <c r="BS47" s="28">
        <f t="shared" si="8"/>
        <v>24.266500000000001</v>
      </c>
      <c r="BT47" s="8">
        <f t="shared" si="9"/>
        <v>39.223697808065232</v>
      </c>
      <c r="BU47" s="5">
        <f t="shared" si="10"/>
        <v>2.0741498575510269</v>
      </c>
      <c r="BV47" s="9">
        <f t="shared" si="11"/>
        <v>3.0180668438408293</v>
      </c>
      <c r="BW47" s="5">
        <f t="shared" si="12"/>
        <v>25.46</v>
      </c>
      <c r="BX47" s="7">
        <f t="shared" si="13"/>
        <v>40.113439420198524</v>
      </c>
    </row>
    <row r="48" spans="1:76">
      <c r="A48" s="154" t="s">
        <v>36</v>
      </c>
      <c r="B48" s="149">
        <v>7.11</v>
      </c>
      <c r="C48" s="150">
        <f t="shared" si="427"/>
        <v>11.202142744603751</v>
      </c>
      <c r="D48" s="149">
        <v>8.06</v>
      </c>
      <c r="E48" s="150">
        <f t="shared" si="428"/>
        <v>12.254827428918961</v>
      </c>
      <c r="F48" s="149">
        <v>9.32</v>
      </c>
      <c r="G48" s="150">
        <f t="shared" si="429"/>
        <v>14.36498150431566</v>
      </c>
      <c r="H48" s="149">
        <v>7.89</v>
      </c>
      <c r="I48" s="150">
        <f t="shared" si="430"/>
        <v>13.224941334227289</v>
      </c>
      <c r="J48" s="149">
        <v>6.55</v>
      </c>
      <c r="K48" s="150">
        <f t="shared" si="431"/>
        <v>11.004704301075268</v>
      </c>
      <c r="L48" s="149">
        <v>8.26</v>
      </c>
      <c r="M48" s="150">
        <f t="shared" si="432"/>
        <v>11.771412284452044</v>
      </c>
      <c r="N48" s="149">
        <v>8.3800000000000008</v>
      </c>
      <c r="O48" s="150">
        <f t="shared" si="433"/>
        <v>13.53140642661069</v>
      </c>
      <c r="P48" s="149"/>
      <c r="Q48" s="150" t="str">
        <f t="shared" si="434"/>
        <v/>
      </c>
      <c r="R48" s="149">
        <v>8.73</v>
      </c>
      <c r="S48" s="150">
        <f t="shared" si="435"/>
        <v>14.370370370370372</v>
      </c>
      <c r="T48" s="149">
        <v>6.88</v>
      </c>
      <c r="U48" s="150">
        <f t="shared" si="436"/>
        <v>11.120090512364635</v>
      </c>
      <c r="V48" s="149">
        <v>7.12</v>
      </c>
      <c r="W48" s="150">
        <f t="shared" si="437"/>
        <v>10.614192009540847</v>
      </c>
      <c r="X48" s="149">
        <v>7.03</v>
      </c>
      <c r="Y48" s="150">
        <f t="shared" si="438"/>
        <v>11.051721427448514</v>
      </c>
      <c r="Z48" s="149">
        <v>7.31</v>
      </c>
      <c r="AA48" s="150">
        <f t="shared" si="439"/>
        <v>12.737410698727999</v>
      </c>
      <c r="AB48" s="149">
        <v>6.72</v>
      </c>
      <c r="AC48" s="150">
        <f t="shared" si="440"/>
        <v>11.791542375855412</v>
      </c>
      <c r="AD48" s="149">
        <v>8.73</v>
      </c>
      <c r="AE48" s="150">
        <f t="shared" si="441"/>
        <v>13.375210663398192</v>
      </c>
      <c r="AF48" s="149">
        <v>8.4499999999999993</v>
      </c>
      <c r="AG48" s="150">
        <f t="shared" si="442"/>
        <v>12.928396572827417</v>
      </c>
      <c r="AH48" s="149"/>
      <c r="AI48" s="150" t="str">
        <f t="shared" si="443"/>
        <v/>
      </c>
      <c r="AJ48" s="149">
        <v>7.67</v>
      </c>
      <c r="AK48" s="150">
        <f t="shared" si="444"/>
        <v>13.260719225449517</v>
      </c>
      <c r="AL48" s="149">
        <v>7.42</v>
      </c>
      <c r="AM48" s="150">
        <f t="shared" si="445"/>
        <v>11.746082000949817</v>
      </c>
      <c r="AN48" s="149">
        <v>5.81</v>
      </c>
      <c r="AO48" s="150">
        <f t="shared" si="446"/>
        <v>10.339918134899447</v>
      </c>
      <c r="AP48" s="149">
        <v>8.1999999999999993</v>
      </c>
      <c r="AQ48" s="150">
        <f t="shared" si="447"/>
        <v>13.509060955518946</v>
      </c>
      <c r="AR48" s="149">
        <v>8.0399999999999991</v>
      </c>
      <c r="AS48" s="150">
        <f t="shared" si="448"/>
        <v>14.092900964066606</v>
      </c>
      <c r="AT48" s="149"/>
      <c r="AU48" s="150" t="str">
        <f t="shared" si="449"/>
        <v/>
      </c>
      <c r="AV48" s="149"/>
      <c r="AW48" s="150" t="str">
        <f t="shared" si="450"/>
        <v/>
      </c>
      <c r="AX48" s="149"/>
      <c r="AY48" s="150" t="str">
        <f t="shared" si="451"/>
        <v/>
      </c>
      <c r="AZ48" s="149"/>
      <c r="BA48" s="150" t="str">
        <f t="shared" si="452"/>
        <v/>
      </c>
      <c r="BB48" s="149"/>
      <c r="BC48" s="150" t="str">
        <f t="shared" si="453"/>
        <v/>
      </c>
      <c r="BD48" s="149"/>
      <c r="BE48" s="150" t="str">
        <f t="shared" si="454"/>
        <v/>
      </c>
      <c r="BF48" s="149"/>
      <c r="BG48" s="150" t="str">
        <f t="shared" si="455"/>
        <v/>
      </c>
      <c r="BH48" s="149"/>
      <c r="BI48" s="150" t="str">
        <f t="shared" si="456"/>
        <v/>
      </c>
      <c r="BK48" s="14" t="str">
        <f t="shared" si="457"/>
        <v xml:space="preserve">     Posterior spur</v>
      </c>
      <c r="BL48" s="11">
        <f t="shared" si="1"/>
        <v>20</v>
      </c>
      <c r="BM48" s="4">
        <f t="shared" si="2"/>
        <v>5.81</v>
      </c>
      <c r="BN48" s="24" t="str">
        <f t="shared" si="3"/>
        <v>–</v>
      </c>
      <c r="BO48" s="6">
        <f t="shared" si="4"/>
        <v>9.32</v>
      </c>
      <c r="BP48" s="32">
        <f t="shared" si="5"/>
        <v>10.339918134899447</v>
      </c>
      <c r="BQ48" s="7" t="str">
        <f t="shared" si="6"/>
        <v>–</v>
      </c>
      <c r="BR48" s="33">
        <f t="shared" si="7"/>
        <v>14.370370370370372</v>
      </c>
      <c r="BS48" s="28">
        <f t="shared" si="8"/>
        <v>7.6839999999999993</v>
      </c>
      <c r="BT48" s="8">
        <f t="shared" si="9"/>
        <v>12.41460159678107</v>
      </c>
      <c r="BU48" s="5">
        <f t="shared" si="10"/>
        <v>0.87368186429615757</v>
      </c>
      <c r="BV48" s="9">
        <f t="shared" si="11"/>
        <v>1.2848411429533835</v>
      </c>
      <c r="BW48" s="5">
        <f t="shared" si="12"/>
        <v>7.11</v>
      </c>
      <c r="BX48" s="7">
        <f t="shared" si="13"/>
        <v>11.202142744603751</v>
      </c>
    </row>
    <row r="49" spans="1:76" ht="14.25" thickBot="1">
      <c r="A49" s="154" t="s">
        <v>81</v>
      </c>
      <c r="B49" s="155">
        <f t="shared" ref="B49" si="458">IF(AND((B47&gt;0),(B46&gt;0)),(B47/B46),"")</f>
        <v>0.67283298097251587</v>
      </c>
      <c r="C49" s="150" t="s">
        <v>5</v>
      </c>
      <c r="D49" s="155">
        <f t="shared" ref="D49" si="459">IF(AND((D47&gt;0),(D46&gt;0)),(D47/D46),"")</f>
        <v>0.65000000000000013</v>
      </c>
      <c r="E49" s="150" t="s">
        <v>5</v>
      </c>
      <c r="F49" s="155">
        <f t="shared" ref="F49" si="460">IF(AND((F47&gt;0),(F46&gt;0)),(F47/F46),"")</f>
        <v>0.77755960729312767</v>
      </c>
      <c r="G49" s="150" t="s">
        <v>5</v>
      </c>
      <c r="H49" s="155">
        <f t="shared" ref="H49" si="461">IF(AND((H47&gt;0),(H46&gt;0)),(H47/H46),"")</f>
        <v>0.72947116662237566</v>
      </c>
      <c r="I49" s="150" t="s">
        <v>5</v>
      </c>
      <c r="J49" s="155">
        <f t="shared" ref="J49" si="462">IF(AND((J47&gt;0),(J46&gt;0)),(J47/J46),"")</f>
        <v>0.68002241524236484</v>
      </c>
      <c r="K49" s="150" t="s">
        <v>5</v>
      </c>
      <c r="L49" s="155">
        <f>IF(AND((L47&gt;0),(L46&gt;0)),(L47/L46),"")</f>
        <v>0.71803190051365229</v>
      </c>
      <c r="M49" s="150" t="s">
        <v>5</v>
      </c>
      <c r="N49" s="155">
        <f t="shared" ref="N49" si="463">IF(AND((N47&gt;0),(N46&gt;0)),(N47/N46),"")</f>
        <v>0.70163646990064299</v>
      </c>
      <c r="O49" s="150" t="s">
        <v>5</v>
      </c>
      <c r="P49" s="155" t="str">
        <f t="shared" ref="P49" si="464">IF(AND((P47&gt;0),(P46&gt;0)),(P47/P46),"")</f>
        <v/>
      </c>
      <c r="Q49" s="150" t="s">
        <v>5</v>
      </c>
      <c r="R49" s="155">
        <f t="shared" ref="R49" si="465">IF(AND((R47&gt;0),(R46&gt;0)),(R47/R46),"")</f>
        <v>0.79174147217235191</v>
      </c>
      <c r="S49" s="150" t="s">
        <v>5</v>
      </c>
      <c r="T49" s="155">
        <f t="shared" ref="T49" si="466">IF(AND((T47&gt;0),(T46&gt;0)),(T47/T46),"")</f>
        <v>0.7025792584631918</v>
      </c>
      <c r="U49" s="150" t="s">
        <v>5</v>
      </c>
      <c r="V49" s="155">
        <f t="shared" ref="V49" si="467">IF(AND((V47&gt;0),(V46&gt;0)),(V47/V46),"")</f>
        <v>0.69926425505824652</v>
      </c>
      <c r="W49" s="150" t="s">
        <v>5</v>
      </c>
      <c r="X49" s="155">
        <f t="shared" ref="X49" si="468">IF(AND((X47&gt;0),(X46&gt;0)),(X47/X46),"")</f>
        <v>0.7128656631638739</v>
      </c>
      <c r="Y49" s="150" t="s">
        <v>5</v>
      </c>
      <c r="Z49" s="155">
        <f t="shared" ref="Z49" si="469">IF(AND((Z47&gt;0),(Z46&gt;0)),(Z47/Z46),"")</f>
        <v>0.68667917448405258</v>
      </c>
      <c r="AA49" s="150" t="s">
        <v>5</v>
      </c>
      <c r="AB49" s="155">
        <f t="shared" ref="AB49" si="470">IF(AND((AB47&gt;0),(AB46&gt;0)),(AB47/AB46),"")</f>
        <v>0.64123006833712992</v>
      </c>
      <c r="AC49" s="150" t="s">
        <v>5</v>
      </c>
      <c r="AD49" s="155">
        <f t="shared" ref="AD49" si="471">IF(AND((AD47&gt;0),(AD46&gt;0)),(AD47/AD46),"")</f>
        <v>0.62286501377410475</v>
      </c>
      <c r="AE49" s="150" t="s">
        <v>5</v>
      </c>
      <c r="AF49" s="155">
        <f t="shared" ref="AF49" si="472">IF(AND((AF47&gt;0),(AF46&gt;0)),(AF47/AF46),"")</f>
        <v>0.7104202648244099</v>
      </c>
      <c r="AG49" s="150" t="s">
        <v>5</v>
      </c>
      <c r="AH49" s="155" t="str">
        <f t="shared" ref="AH49" si="473">IF(AND((AH47&gt;0),(AH46&gt;0)),(AH47/AH46),"")</f>
        <v/>
      </c>
      <c r="AI49" s="150" t="s">
        <v>5</v>
      </c>
      <c r="AJ49" s="155">
        <f t="shared" ref="AJ49" si="474">IF(AND((AJ47&gt;0),(AJ46&gt;0)),(AJ47/AJ46),"")</f>
        <v>0.69321717485998757</v>
      </c>
      <c r="AK49" s="150" t="s">
        <v>5</v>
      </c>
      <c r="AL49" s="155">
        <f t="shared" ref="AL49" si="475">IF(AND((AL47&gt;0),(AL46&gt;0)),(AL47/AL46),"")</f>
        <v>0.70831024930747921</v>
      </c>
      <c r="AM49" s="150" t="s">
        <v>5</v>
      </c>
      <c r="AN49" s="155">
        <f t="shared" ref="AN49" si="476">IF(AND((AN47&gt;0),(AN46&gt;0)),(AN47/AN46),"")</f>
        <v>0.75124568800306635</v>
      </c>
      <c r="AO49" s="150" t="s">
        <v>5</v>
      </c>
      <c r="AP49" s="155">
        <f t="shared" ref="AP49" si="477">IF(AND((AP47&gt;0),(AP46&gt;0)),(AP47/AP46),"")</f>
        <v>0.67825079640891983</v>
      </c>
      <c r="AQ49" s="150" t="s">
        <v>5</v>
      </c>
      <c r="AR49" s="155">
        <f t="shared" ref="AR49" si="478">IF(AND((AR47&gt;0),(AR46&gt;0)),(AR47/AR46),"")</f>
        <v>0.72088607594936704</v>
      </c>
      <c r="AS49" s="150" t="s">
        <v>5</v>
      </c>
      <c r="AT49" s="155" t="str">
        <f t="shared" ref="AT49" si="479">IF(AND((AT47&gt;0),(AT46&gt;0)),(AT47/AT46),"")</f>
        <v/>
      </c>
      <c r="AU49" s="150" t="s">
        <v>5</v>
      </c>
      <c r="AV49" s="155" t="str">
        <f t="shared" ref="AV49" si="480">IF(AND((AV47&gt;0),(AV46&gt;0)),(AV47/AV46),"")</f>
        <v/>
      </c>
      <c r="AW49" s="150" t="s">
        <v>5</v>
      </c>
      <c r="AX49" s="155" t="str">
        <f t="shared" ref="AX49" si="481">IF(AND((AX47&gt;0),(AX46&gt;0)),(AX47/AX46),"")</f>
        <v/>
      </c>
      <c r="AY49" s="150" t="s">
        <v>5</v>
      </c>
      <c r="AZ49" s="155" t="str">
        <f t="shared" ref="AZ49" si="482">IF(AND((AZ47&gt;0),(AZ46&gt;0)),(AZ47/AZ46),"")</f>
        <v/>
      </c>
      <c r="BA49" s="150" t="s">
        <v>5</v>
      </c>
      <c r="BB49" s="155" t="str">
        <f t="shared" ref="BB49" si="483">IF(AND((BB47&gt;0),(BB46&gt;0)),(BB47/BB46),"")</f>
        <v/>
      </c>
      <c r="BC49" s="150" t="s">
        <v>5</v>
      </c>
      <c r="BD49" s="155" t="str">
        <f t="shared" ref="BD49" si="484">IF(AND((BD47&gt;0),(BD46&gt;0)),(BD47/BD46),"")</f>
        <v/>
      </c>
      <c r="BE49" s="150" t="s">
        <v>5</v>
      </c>
      <c r="BF49" s="155" t="str">
        <f t="shared" ref="BF49" si="485">IF(AND((BF47&gt;0),(BF46&gt;0)),(BF47/BF46),"")</f>
        <v/>
      </c>
      <c r="BG49" s="150" t="s">
        <v>5</v>
      </c>
      <c r="BH49" s="155" t="str">
        <f t="shared" ref="BH49" si="486">IF(AND((BH47&gt;0),(BH46&gt;0)),(BH47/BH46),"")</f>
        <v/>
      </c>
      <c r="BI49" s="150" t="s">
        <v>5</v>
      </c>
      <c r="BK49" s="16" t="str">
        <f t="shared" si="457"/>
        <v xml:space="preserve">     Posterior branches length ratio</v>
      </c>
      <c r="BL49" s="17">
        <f t="shared" si="1"/>
        <v>20</v>
      </c>
      <c r="BM49" s="106">
        <f t="shared" si="2"/>
        <v>0.62286501377410475</v>
      </c>
      <c r="BN49" s="107" t="str">
        <f t="shared" si="3"/>
        <v>–</v>
      </c>
      <c r="BO49" s="108">
        <f t="shared" si="4"/>
        <v>0.79174147217235191</v>
      </c>
      <c r="BP49" s="109" t="str">
        <f t="shared" si="5"/>
        <v/>
      </c>
      <c r="BQ49" s="110" t="s">
        <v>5</v>
      </c>
      <c r="BR49" s="111" t="str">
        <f t="shared" si="7"/>
        <v/>
      </c>
      <c r="BS49" s="112">
        <f t="shared" si="8"/>
        <v>0.70245548476754294</v>
      </c>
      <c r="BT49" s="113" t="s">
        <v>5</v>
      </c>
      <c r="BU49" s="107">
        <f t="shared" si="10"/>
        <v>4.145881293263614E-2</v>
      </c>
      <c r="BV49" s="114" t="s">
        <v>5</v>
      </c>
      <c r="BW49" s="82">
        <f t="shared" si="12"/>
        <v>0.67283298097251587</v>
      </c>
      <c r="BX49" s="83" t="s">
        <v>5</v>
      </c>
    </row>
    <row r="50" spans="1:76">
      <c r="A50" s="120"/>
      <c r="B50" s="121"/>
      <c r="C50" s="122"/>
      <c r="D50" s="121"/>
      <c r="E50" s="122"/>
      <c r="F50" s="121"/>
      <c r="G50" s="122"/>
      <c r="H50" s="121"/>
      <c r="I50" s="122"/>
      <c r="J50" s="121"/>
      <c r="K50" s="122"/>
      <c r="L50" s="121"/>
      <c r="M50" s="122"/>
      <c r="N50" s="121"/>
      <c r="O50" s="122"/>
      <c r="P50" s="121"/>
      <c r="Q50" s="122"/>
      <c r="R50" s="121"/>
      <c r="S50" s="122"/>
      <c r="T50" s="121"/>
      <c r="U50" s="122"/>
      <c r="V50" s="121"/>
      <c r="W50" s="122"/>
      <c r="X50" s="121"/>
      <c r="Y50" s="122"/>
      <c r="Z50" s="121"/>
      <c r="AA50" s="122"/>
      <c r="AB50" s="121"/>
      <c r="AC50" s="122"/>
      <c r="AD50" s="121"/>
      <c r="AE50" s="122"/>
      <c r="AF50" s="121"/>
      <c r="AG50" s="122"/>
      <c r="AH50" s="121"/>
      <c r="AI50" s="122"/>
      <c r="AJ50" s="121"/>
      <c r="AK50" s="122"/>
      <c r="AL50" s="121"/>
      <c r="AM50" s="122"/>
      <c r="AN50" s="121"/>
      <c r="AO50" s="122"/>
      <c r="AP50" s="121"/>
      <c r="AQ50" s="122"/>
      <c r="AR50" s="121"/>
      <c r="AS50" s="122"/>
      <c r="AT50" s="121"/>
      <c r="AU50" s="122"/>
      <c r="AV50" s="121"/>
      <c r="AW50" s="122"/>
      <c r="AX50" s="121"/>
      <c r="AY50" s="122"/>
      <c r="AZ50" s="121"/>
      <c r="BA50" s="122"/>
      <c r="BB50" s="121"/>
      <c r="BC50" s="122"/>
      <c r="BD50" s="121"/>
      <c r="BE50" s="122"/>
      <c r="BF50" s="121"/>
      <c r="BG50" s="122"/>
      <c r="BH50" s="121"/>
      <c r="BI50" s="122"/>
      <c r="BK50" s="18"/>
      <c r="BL50" s="10"/>
      <c r="BM50" s="4"/>
      <c r="BN50" s="24"/>
      <c r="BO50" s="6"/>
      <c r="BP50" s="32"/>
      <c r="BQ50" s="7"/>
      <c r="BR50" s="57"/>
      <c r="BS50" s="5"/>
      <c r="BT50" s="7"/>
      <c r="BU50" s="5"/>
      <c r="BV50" s="7"/>
      <c r="BW50" s="5"/>
      <c r="BX50" s="7"/>
    </row>
    <row r="51" spans="1:76">
      <c r="A51" s="58" t="s">
        <v>84</v>
      </c>
      <c r="B51" s="84"/>
      <c r="C51" s="84"/>
      <c r="D51" s="84"/>
      <c r="E51" s="84"/>
      <c r="F51" s="134"/>
      <c r="G51" s="134"/>
      <c r="H51" s="134"/>
      <c r="I51" s="134"/>
      <c r="J51" s="134"/>
      <c r="K51" s="13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5"/>
      <c r="AQ51" s="85"/>
      <c r="AR51" s="134"/>
      <c r="AS51" s="134"/>
      <c r="AT51" s="134"/>
      <c r="AU51" s="134"/>
      <c r="AV51" s="134"/>
      <c r="AW51" s="134"/>
      <c r="AX51" s="134"/>
      <c r="AY51" s="134"/>
      <c r="AZ51" s="134"/>
      <c r="BA51" s="134"/>
      <c r="BB51" s="134"/>
      <c r="BC51" s="134"/>
      <c r="BD51" s="134"/>
      <c r="BE51" s="134"/>
      <c r="BF51" s="134"/>
      <c r="BG51" s="134"/>
      <c r="BH51" s="134"/>
      <c r="BI51" s="134"/>
      <c r="BL51" s="59">
        <f>COUNT(B51:BI51)</f>
        <v>0</v>
      </c>
      <c r="BM51" s="5"/>
      <c r="BN51" s="5"/>
      <c r="BO51" s="5"/>
      <c r="BP51" s="7"/>
      <c r="BQ51" s="7"/>
      <c r="BR51" s="7"/>
      <c r="BS51" s="125" t="str">
        <f>IF(COUNT(B51:BI51)&gt;0,AVERAGE(B51:BI51),"?")</f>
        <v>?</v>
      </c>
      <c r="BT51" s="125"/>
      <c r="BU51" s="5"/>
      <c r="BV51" s="7"/>
      <c r="BW51" s="5"/>
      <c r="BX51" s="7"/>
    </row>
    <row r="52" spans="1:76">
      <c r="A52" s="58" t="s">
        <v>86</v>
      </c>
      <c r="B52" s="84"/>
      <c r="C52" s="84"/>
      <c r="D52" s="84"/>
      <c r="E52" s="84"/>
      <c r="F52" s="134"/>
      <c r="G52" s="134"/>
      <c r="H52" s="134"/>
      <c r="I52" s="134"/>
      <c r="J52" s="134"/>
      <c r="K52" s="13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5"/>
      <c r="AQ52" s="85"/>
      <c r="AR52" s="134"/>
      <c r="AS52" s="134"/>
      <c r="AT52" s="134"/>
      <c r="AU52" s="134"/>
      <c r="AV52" s="134"/>
      <c r="AW52" s="134"/>
      <c r="AX52" s="134"/>
      <c r="AY52" s="134"/>
      <c r="AZ52" s="134"/>
      <c r="BA52" s="134"/>
      <c r="BB52" s="134"/>
      <c r="BC52" s="134"/>
      <c r="BD52" s="134"/>
      <c r="BE52" s="134"/>
      <c r="BF52" s="134"/>
      <c r="BG52" s="134"/>
      <c r="BH52" s="134"/>
      <c r="BI52" s="134"/>
      <c r="BL52" s="59">
        <f t="shared" ref="BL52:BL54" si="487">COUNT(B52:BI52)</f>
        <v>0</v>
      </c>
      <c r="BM52" s="5"/>
      <c r="BN52" s="5"/>
      <c r="BO52" s="5"/>
      <c r="BP52" s="7"/>
      <c r="BQ52" s="7"/>
      <c r="BR52" s="7"/>
      <c r="BS52" s="125" t="str">
        <f t="shared" ref="BS52:BS54" si="488">IF(COUNT(B52:BI52)&gt;0,AVERAGE(B52:BI52),"?")</f>
        <v>?</v>
      </c>
      <c r="BT52" s="125"/>
      <c r="BU52" s="5"/>
      <c r="BV52" s="7"/>
      <c r="BW52" s="5"/>
      <c r="BX52" s="7"/>
    </row>
    <row r="53" spans="1:76">
      <c r="A53" s="58" t="s">
        <v>87</v>
      </c>
      <c r="B53" s="84"/>
      <c r="C53" s="84"/>
      <c r="D53" s="84"/>
      <c r="E53" s="84"/>
      <c r="F53" s="134"/>
      <c r="G53" s="134"/>
      <c r="H53" s="134"/>
      <c r="I53" s="134"/>
      <c r="J53" s="134"/>
      <c r="K53" s="13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5"/>
      <c r="AQ53" s="85"/>
      <c r="AR53" s="134"/>
      <c r="AS53" s="134"/>
      <c r="AT53" s="134"/>
      <c r="AU53" s="134"/>
      <c r="AV53" s="134"/>
      <c r="AW53" s="134"/>
      <c r="AX53" s="134"/>
      <c r="AY53" s="134"/>
      <c r="AZ53" s="134"/>
      <c r="BA53" s="134"/>
      <c r="BB53" s="134"/>
      <c r="BC53" s="134"/>
      <c r="BD53" s="134"/>
      <c r="BE53" s="134"/>
      <c r="BF53" s="134"/>
      <c r="BG53" s="134"/>
      <c r="BH53" s="134"/>
      <c r="BI53" s="134"/>
      <c r="BL53" s="59">
        <f t="shared" si="487"/>
        <v>0</v>
      </c>
      <c r="BM53" s="5"/>
      <c r="BN53" s="5"/>
      <c r="BO53" s="5"/>
      <c r="BP53" s="7"/>
      <c r="BQ53" s="7"/>
      <c r="BR53" s="7"/>
      <c r="BS53" s="125" t="str">
        <f t="shared" si="488"/>
        <v>?</v>
      </c>
      <c r="BT53" s="125"/>
      <c r="BU53" s="5"/>
      <c r="BV53" s="7"/>
      <c r="BW53" s="5"/>
      <c r="BX53" s="7"/>
    </row>
    <row r="54" spans="1:76">
      <c r="A54" s="58" t="s">
        <v>88</v>
      </c>
      <c r="B54" s="84"/>
      <c r="C54" s="84"/>
      <c r="D54" s="84"/>
      <c r="E54" s="84"/>
      <c r="F54" s="134"/>
      <c r="G54" s="134"/>
      <c r="H54" s="134"/>
      <c r="I54" s="134"/>
      <c r="J54" s="134"/>
      <c r="K54" s="13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5"/>
      <c r="AQ54" s="85"/>
      <c r="AR54" s="134"/>
      <c r="AS54" s="134"/>
      <c r="AT54" s="134"/>
      <c r="AU54" s="134"/>
      <c r="AV54" s="134"/>
      <c r="AW54" s="134"/>
      <c r="AX54" s="134"/>
      <c r="AY54" s="134"/>
      <c r="AZ54" s="134"/>
      <c r="BA54" s="134"/>
      <c r="BB54" s="134"/>
      <c r="BC54" s="134"/>
      <c r="BD54" s="134"/>
      <c r="BE54" s="134"/>
      <c r="BF54" s="134"/>
      <c r="BG54" s="134"/>
      <c r="BH54" s="134"/>
      <c r="BI54" s="134"/>
      <c r="BL54" s="59">
        <f t="shared" si="487"/>
        <v>0</v>
      </c>
      <c r="BM54" s="5"/>
      <c r="BN54" s="5"/>
      <c r="BO54" s="5"/>
      <c r="BP54" s="7"/>
      <c r="BQ54" s="7"/>
      <c r="BR54" s="7"/>
      <c r="BS54" s="125" t="str">
        <f t="shared" si="488"/>
        <v>?</v>
      </c>
      <c r="BT54" s="125"/>
      <c r="BU54" s="5"/>
      <c r="BV54" s="7"/>
      <c r="BW54" s="5"/>
      <c r="BX54" s="7"/>
    </row>
    <row r="55" spans="1:76">
      <c r="BL55" s="10"/>
      <c r="BM55" s="5"/>
      <c r="BN55" s="5"/>
      <c r="BO55" s="5"/>
      <c r="BP55" s="7"/>
      <c r="BQ55" s="7"/>
      <c r="BR55" s="7"/>
      <c r="BS55" s="5"/>
      <c r="BT55" s="7"/>
      <c r="BU55" s="5"/>
      <c r="BV55" s="7"/>
      <c r="BW55" s="5"/>
      <c r="BX55" s="7"/>
    </row>
    <row r="56" spans="1:76">
      <c r="BL56" s="10"/>
      <c r="BM56" s="5"/>
      <c r="BN56" s="5"/>
      <c r="BO56" s="5"/>
      <c r="BP56" s="7"/>
      <c r="BQ56" s="7"/>
      <c r="BR56" s="7"/>
      <c r="BS56" s="5"/>
      <c r="BT56" s="7"/>
      <c r="BU56" s="5"/>
      <c r="BV56" s="7"/>
      <c r="BW56" s="5"/>
      <c r="BX56" s="7"/>
    </row>
    <row r="57" spans="1:76">
      <c r="BL57" s="10"/>
      <c r="BM57" s="5"/>
      <c r="BN57" s="5"/>
      <c r="BO57" s="5"/>
      <c r="BP57" s="7"/>
      <c r="BQ57" s="7"/>
      <c r="BR57" s="7"/>
      <c r="BS57" s="5"/>
      <c r="BT57" s="7"/>
      <c r="BU57" s="5"/>
      <c r="BV57" s="7"/>
      <c r="BW57" s="5"/>
      <c r="BX57" s="7"/>
    </row>
    <row r="58" spans="1:76">
      <c r="BL58" s="10"/>
      <c r="BM58" s="5"/>
      <c r="BN58" s="5"/>
      <c r="BO58" s="5"/>
      <c r="BP58" s="7"/>
      <c r="BQ58" s="7"/>
      <c r="BR58" s="7"/>
      <c r="BS58" s="5"/>
      <c r="BT58" s="7"/>
      <c r="BU58" s="5"/>
      <c r="BV58" s="7"/>
      <c r="BW58" s="5"/>
      <c r="BX58" s="7"/>
    </row>
    <row r="59" spans="1:76">
      <c r="BL59" s="10"/>
      <c r="BM59" s="5"/>
      <c r="BN59" s="5"/>
      <c r="BO59" s="5"/>
      <c r="BP59" s="7"/>
      <c r="BQ59" s="7"/>
      <c r="BR59" s="7"/>
      <c r="BS59" s="5"/>
      <c r="BT59" s="7"/>
      <c r="BU59" s="5"/>
      <c r="BV59" s="7"/>
      <c r="BW59" s="5"/>
      <c r="BX59" s="7"/>
    </row>
    <row r="60" spans="1:76">
      <c r="BL60" s="10"/>
      <c r="BM60" s="5"/>
      <c r="BN60" s="5"/>
      <c r="BO60" s="5"/>
      <c r="BP60" s="7"/>
      <c r="BQ60" s="7"/>
      <c r="BR60" s="7"/>
      <c r="BS60" s="5"/>
      <c r="BT60" s="7"/>
      <c r="BU60" s="5"/>
      <c r="BV60" s="7"/>
      <c r="BW60" s="5"/>
      <c r="BX60" s="7"/>
    </row>
    <row r="61" spans="1:76">
      <c r="BL61" s="10"/>
      <c r="BM61" s="5"/>
      <c r="BN61" s="5"/>
      <c r="BO61" s="5"/>
      <c r="BP61" s="7"/>
      <c r="BQ61" s="7"/>
      <c r="BR61" s="7"/>
      <c r="BS61" s="5"/>
      <c r="BT61" s="7"/>
      <c r="BU61" s="5"/>
      <c r="BV61" s="7"/>
      <c r="BW61" s="5"/>
      <c r="BX61" s="7"/>
    </row>
    <row r="62" spans="1:76">
      <c r="BL62" s="10"/>
      <c r="BM62" s="5"/>
      <c r="BN62" s="5"/>
      <c r="BO62" s="5"/>
      <c r="BP62" s="7"/>
      <c r="BQ62" s="7"/>
      <c r="BR62" s="7"/>
      <c r="BS62" s="5"/>
      <c r="BT62" s="7"/>
      <c r="BU62" s="5"/>
      <c r="BV62" s="7"/>
      <c r="BW62" s="5"/>
      <c r="BX62" s="7"/>
    </row>
    <row r="63" spans="1:76">
      <c r="BL63" s="10"/>
      <c r="BM63" s="5"/>
      <c r="BN63" s="5"/>
      <c r="BO63" s="5"/>
      <c r="BP63" s="7"/>
      <c r="BQ63" s="7"/>
      <c r="BR63" s="7"/>
      <c r="BS63" s="5"/>
      <c r="BT63" s="7"/>
      <c r="BU63" s="5"/>
      <c r="BV63" s="7"/>
      <c r="BW63" s="5"/>
      <c r="BX63" s="7"/>
    </row>
    <row r="64" spans="1:76">
      <c r="BL64" s="10"/>
      <c r="BM64" s="5"/>
      <c r="BN64" s="5"/>
      <c r="BO64" s="5"/>
      <c r="BP64" s="7"/>
      <c r="BQ64" s="7"/>
      <c r="BR64" s="7"/>
      <c r="BS64" s="5"/>
      <c r="BT64" s="7"/>
      <c r="BU64" s="5"/>
      <c r="BV64" s="7"/>
      <c r="BW64" s="5"/>
      <c r="BX64" s="7"/>
    </row>
    <row r="65" spans="71:71">
      <c r="BS65" s="5"/>
    </row>
    <row r="66" spans="71:71">
      <c r="BS66" s="5"/>
    </row>
    <row r="67" spans="71:71">
      <c r="BS67" s="5"/>
    </row>
  </sheetData>
  <mergeCells count="90">
    <mergeCell ref="AP1:AQ1"/>
    <mergeCell ref="AF1:AG1"/>
    <mergeCell ref="AH1:AI1"/>
    <mergeCell ref="AJ1:AK1"/>
    <mergeCell ref="AL1:AM1"/>
    <mergeCell ref="AN1:AO1"/>
    <mergeCell ref="AZ53:BA53"/>
    <mergeCell ref="BF54:BG54"/>
    <mergeCell ref="BH54:BI54"/>
    <mergeCell ref="BS54:BT54"/>
    <mergeCell ref="AV54:AW54"/>
    <mergeCell ref="AX54:AY54"/>
    <mergeCell ref="AZ54:BA54"/>
    <mergeCell ref="BB54:BC54"/>
    <mergeCell ref="BD54:BE54"/>
    <mergeCell ref="F54:G54"/>
    <mergeCell ref="H54:I54"/>
    <mergeCell ref="J54:K54"/>
    <mergeCell ref="AV53:AW53"/>
    <mergeCell ref="AX53:AY53"/>
    <mergeCell ref="AR54:AS54"/>
    <mergeCell ref="AT54:AU54"/>
    <mergeCell ref="BS52:BT52"/>
    <mergeCell ref="F53:G53"/>
    <mergeCell ref="H53:I53"/>
    <mergeCell ref="J53:K53"/>
    <mergeCell ref="AV52:AW52"/>
    <mergeCell ref="AX52:AY52"/>
    <mergeCell ref="AZ52:BA52"/>
    <mergeCell ref="BB52:BC52"/>
    <mergeCell ref="BD52:BE52"/>
    <mergeCell ref="BB53:BC53"/>
    <mergeCell ref="BD53:BE53"/>
    <mergeCell ref="AR53:AS53"/>
    <mergeCell ref="AT53:AU53"/>
    <mergeCell ref="BF53:BG53"/>
    <mergeCell ref="BH53:BI53"/>
    <mergeCell ref="BS53:BT53"/>
    <mergeCell ref="BF51:BG51"/>
    <mergeCell ref="BF52:BG52"/>
    <mergeCell ref="BH52:BI52"/>
    <mergeCell ref="AR51:AS51"/>
    <mergeCell ref="AT51:AU51"/>
    <mergeCell ref="AV51:AW51"/>
    <mergeCell ref="AX51:AY51"/>
    <mergeCell ref="AZ51:BA51"/>
    <mergeCell ref="F52:G52"/>
    <mergeCell ref="H52:I52"/>
    <mergeCell ref="J52:K52"/>
    <mergeCell ref="AR52:AS52"/>
    <mergeCell ref="AT52:AU52"/>
    <mergeCell ref="B1:C1"/>
    <mergeCell ref="D1:E1"/>
    <mergeCell ref="F1:G1"/>
    <mergeCell ref="H1:I1"/>
    <mergeCell ref="BF1:BG1"/>
    <mergeCell ref="J1:K1"/>
    <mergeCell ref="Z1:AA1"/>
    <mergeCell ref="L1:M1"/>
    <mergeCell ref="N1:O1"/>
    <mergeCell ref="P1:Q1"/>
    <mergeCell ref="R1:S1"/>
    <mergeCell ref="T1:U1"/>
    <mergeCell ref="V1:W1"/>
    <mergeCell ref="X1:Y1"/>
    <mergeCell ref="AB1:AC1"/>
    <mergeCell ref="AD1:AE1"/>
    <mergeCell ref="F51:G51"/>
    <mergeCell ref="H51:I51"/>
    <mergeCell ref="J51:K51"/>
    <mergeCell ref="BK1:BK2"/>
    <mergeCell ref="BL1:BL2"/>
    <mergeCell ref="AR1:AS1"/>
    <mergeCell ref="AT1:AU1"/>
    <mergeCell ref="AV1:AW1"/>
    <mergeCell ref="AX1:AY1"/>
    <mergeCell ref="AZ1:BA1"/>
    <mergeCell ref="BB1:BC1"/>
    <mergeCell ref="BD1:BE1"/>
    <mergeCell ref="BH1:BI1"/>
    <mergeCell ref="BB51:BC51"/>
    <mergeCell ref="BH51:BI51"/>
    <mergeCell ref="BD51:BE51"/>
    <mergeCell ref="BS51:BT51"/>
    <mergeCell ref="BU1:BV1"/>
    <mergeCell ref="BW1:BX1"/>
    <mergeCell ref="BM2:BO2"/>
    <mergeCell ref="BP2:BR2"/>
    <mergeCell ref="BM1:BR1"/>
    <mergeCell ref="BS1:BT1"/>
  </mergeCells>
  <phoneticPr fontId="1"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BZ67"/>
  <sheetViews>
    <sheetView zoomScaleNormal="100" workbookViewId="0">
      <pane xSplit="1" ySplit="2" topLeftCell="B3" activePane="bottomRight" state="frozen"/>
      <selection pane="topRight" activeCell="B1" sqref="B1"/>
      <selection pane="bottomLeft" activeCell="A3" sqref="A3"/>
      <selection pane="bottomRight" activeCell="P52" sqref="P52:Q52"/>
    </sheetView>
  </sheetViews>
  <sheetFormatPr defaultColWidth="9.140625" defaultRowHeight="13.5"/>
  <cols>
    <col min="1" max="1" width="38.85546875" style="12" bestFit="1" customWidth="1"/>
    <col min="2" max="61" width="6.7109375" style="12" customWidth="1"/>
    <col min="62" max="62" width="2.85546875" style="12" customWidth="1"/>
    <col min="63" max="63" width="30.28515625" style="12" bestFit="1" customWidth="1"/>
    <col min="64" max="64" width="3.140625" style="12" bestFit="1" customWidth="1"/>
    <col min="65" max="65" width="7" style="12" bestFit="1" customWidth="1"/>
    <col min="66" max="66" width="2.42578125" style="12" customWidth="1"/>
    <col min="67" max="67" width="7" style="12" bestFit="1" customWidth="1"/>
    <col min="68" max="68" width="7.7109375" style="12" bestFit="1" customWidth="1"/>
    <col min="69" max="69" width="2.42578125" style="26" customWidth="1"/>
    <col min="70" max="71" width="7.7109375" style="12" bestFit="1" customWidth="1"/>
    <col min="72" max="72" width="7.7109375" style="26" bestFit="1" customWidth="1"/>
    <col min="73" max="73" width="7.7109375" style="12" bestFit="1" customWidth="1"/>
    <col min="74" max="74" width="7.42578125" style="26" bestFit="1" customWidth="1"/>
    <col min="75" max="75" width="5.7109375" style="12" bestFit="1" customWidth="1"/>
    <col min="76" max="76" width="7.42578125" style="12" bestFit="1" customWidth="1"/>
    <col min="77" max="16384" width="9.140625" style="12"/>
  </cols>
  <sheetData>
    <row r="1" spans="1:78">
      <c r="A1" s="156" t="s">
        <v>6</v>
      </c>
      <c r="B1" s="157">
        <v>23</v>
      </c>
      <c r="C1" s="158"/>
      <c r="D1" s="140">
        <v>24</v>
      </c>
      <c r="E1" s="141"/>
      <c r="F1" s="140">
        <v>25</v>
      </c>
      <c r="G1" s="141"/>
      <c r="H1" s="159"/>
      <c r="I1" s="159"/>
      <c r="J1" s="159"/>
      <c r="K1" s="159"/>
      <c r="L1" s="159"/>
      <c r="M1" s="159"/>
      <c r="N1" s="159"/>
      <c r="O1" s="159"/>
      <c r="P1" s="159"/>
      <c r="Q1" s="159"/>
      <c r="R1" s="159"/>
      <c r="S1" s="159"/>
      <c r="T1" s="159"/>
      <c r="U1" s="159"/>
      <c r="V1" s="159"/>
      <c r="W1" s="159"/>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K1" s="135" t="s">
        <v>7</v>
      </c>
      <c r="BL1" s="137" t="s">
        <v>2</v>
      </c>
      <c r="BM1" s="126" t="s">
        <v>8</v>
      </c>
      <c r="BN1" s="126"/>
      <c r="BO1" s="126"/>
      <c r="BP1" s="126"/>
      <c r="BQ1" s="126"/>
      <c r="BR1" s="131"/>
      <c r="BS1" s="132" t="s">
        <v>0</v>
      </c>
      <c r="BT1" s="133"/>
      <c r="BU1" s="126" t="s">
        <v>1</v>
      </c>
      <c r="BV1" s="127"/>
      <c r="BW1" s="126" t="s">
        <v>9</v>
      </c>
      <c r="BX1" s="126"/>
    </row>
    <row r="2" spans="1:78">
      <c r="A2" s="143" t="s">
        <v>7</v>
      </c>
      <c r="B2" s="144" t="s">
        <v>4</v>
      </c>
      <c r="C2" s="145" t="s">
        <v>3</v>
      </c>
      <c r="D2" s="144" t="s">
        <v>4</v>
      </c>
      <c r="E2" s="145" t="s">
        <v>3</v>
      </c>
      <c r="F2" s="144" t="s">
        <v>4</v>
      </c>
      <c r="G2" s="145" t="s">
        <v>3</v>
      </c>
      <c r="H2" s="144" t="s">
        <v>4</v>
      </c>
      <c r="I2" s="145" t="s">
        <v>3</v>
      </c>
      <c r="J2" s="144" t="s">
        <v>4</v>
      </c>
      <c r="K2" s="145" t="s">
        <v>3</v>
      </c>
      <c r="L2" s="144" t="s">
        <v>4</v>
      </c>
      <c r="M2" s="145" t="s">
        <v>3</v>
      </c>
      <c r="N2" s="144" t="s">
        <v>4</v>
      </c>
      <c r="O2" s="145" t="s">
        <v>3</v>
      </c>
      <c r="P2" s="144" t="s">
        <v>4</v>
      </c>
      <c r="Q2" s="145" t="s">
        <v>3</v>
      </c>
      <c r="R2" s="144" t="s">
        <v>4</v>
      </c>
      <c r="S2" s="145" t="s">
        <v>3</v>
      </c>
      <c r="T2" s="144" t="s">
        <v>4</v>
      </c>
      <c r="U2" s="145" t="s">
        <v>3</v>
      </c>
      <c r="V2" s="144" t="s">
        <v>4</v>
      </c>
      <c r="W2" s="145" t="s">
        <v>3</v>
      </c>
      <c r="X2" s="144" t="s">
        <v>4</v>
      </c>
      <c r="Y2" s="145" t="s">
        <v>3</v>
      </c>
      <c r="Z2" s="144" t="s">
        <v>4</v>
      </c>
      <c r="AA2" s="145" t="s">
        <v>3</v>
      </c>
      <c r="AB2" s="144" t="s">
        <v>4</v>
      </c>
      <c r="AC2" s="145" t="s">
        <v>3</v>
      </c>
      <c r="AD2" s="144" t="s">
        <v>4</v>
      </c>
      <c r="AE2" s="145" t="s">
        <v>3</v>
      </c>
      <c r="AF2" s="144" t="s">
        <v>4</v>
      </c>
      <c r="AG2" s="145" t="s">
        <v>3</v>
      </c>
      <c r="AH2" s="144" t="s">
        <v>4</v>
      </c>
      <c r="AI2" s="145" t="s">
        <v>3</v>
      </c>
      <c r="AJ2" s="144" t="s">
        <v>4</v>
      </c>
      <c r="AK2" s="145" t="s">
        <v>3</v>
      </c>
      <c r="AL2" s="144" t="s">
        <v>4</v>
      </c>
      <c r="AM2" s="145" t="s">
        <v>3</v>
      </c>
      <c r="AN2" s="144" t="s">
        <v>4</v>
      </c>
      <c r="AO2" s="145" t="s">
        <v>3</v>
      </c>
      <c r="AP2" s="144" t="s">
        <v>4</v>
      </c>
      <c r="AQ2" s="145" t="s">
        <v>3</v>
      </c>
      <c r="AR2" s="144" t="s">
        <v>4</v>
      </c>
      <c r="AS2" s="145" t="s">
        <v>3</v>
      </c>
      <c r="AT2" s="144" t="s">
        <v>4</v>
      </c>
      <c r="AU2" s="145" t="s">
        <v>3</v>
      </c>
      <c r="AV2" s="144" t="s">
        <v>4</v>
      </c>
      <c r="AW2" s="145" t="s">
        <v>3</v>
      </c>
      <c r="AX2" s="144" t="s">
        <v>4</v>
      </c>
      <c r="AY2" s="145" t="s">
        <v>3</v>
      </c>
      <c r="AZ2" s="144" t="s">
        <v>4</v>
      </c>
      <c r="BA2" s="145" t="s">
        <v>3</v>
      </c>
      <c r="BB2" s="144" t="s">
        <v>4</v>
      </c>
      <c r="BC2" s="145" t="s">
        <v>3</v>
      </c>
      <c r="BD2" s="144" t="s">
        <v>4</v>
      </c>
      <c r="BE2" s="145" t="s">
        <v>3</v>
      </c>
      <c r="BF2" s="144" t="s">
        <v>4</v>
      </c>
      <c r="BG2" s="145" t="s">
        <v>3</v>
      </c>
      <c r="BH2" s="144" t="s">
        <v>4</v>
      </c>
      <c r="BI2" s="145" t="s">
        <v>3</v>
      </c>
      <c r="BK2" s="136"/>
      <c r="BL2" s="138"/>
      <c r="BM2" s="128" t="s">
        <v>4</v>
      </c>
      <c r="BN2" s="128"/>
      <c r="BO2" s="128"/>
      <c r="BP2" s="129" t="s">
        <v>3</v>
      </c>
      <c r="BQ2" s="129"/>
      <c r="BR2" s="130"/>
      <c r="BS2" s="27" t="s">
        <v>4</v>
      </c>
      <c r="BT2" s="56" t="s">
        <v>3</v>
      </c>
      <c r="BU2" s="54" t="s">
        <v>4</v>
      </c>
      <c r="BV2" s="2" t="s">
        <v>3</v>
      </c>
      <c r="BW2" s="54" t="s">
        <v>4</v>
      </c>
      <c r="BX2" s="55" t="s">
        <v>3</v>
      </c>
    </row>
    <row r="3" spans="1:78">
      <c r="A3" s="146" t="s">
        <v>10</v>
      </c>
      <c r="B3" s="147">
        <v>660.94</v>
      </c>
      <c r="C3" s="148">
        <f>IF(AND((B3&gt;0),(B$7&gt;0)),(B3/B$7*100),"")</f>
        <v>1168.7709991158267</v>
      </c>
      <c r="D3" s="147">
        <v>648.15</v>
      </c>
      <c r="E3" s="148">
        <f>IF(AND((D3&gt;0),(D$7&gt;0)),(D3/D$7*100),"")</f>
        <v>1161.9756185012548</v>
      </c>
      <c r="F3" s="147">
        <v>756.57</v>
      </c>
      <c r="G3" s="148">
        <f>IF(AND((F3&gt;0),(F$7&gt;0)),(F3/F$7*100),"")</f>
        <v>1147.5352646746549</v>
      </c>
      <c r="H3" s="147"/>
      <c r="I3" s="148" t="str">
        <f>IF(AND((H3&gt;0),(H$7&gt;0)),(H3/H$7*100),"")</f>
        <v/>
      </c>
      <c r="J3" s="147"/>
      <c r="K3" s="148" t="str">
        <f>IF(AND((J3&gt;0),(J$7&gt;0)),(J3/J$7*100),"")</f>
        <v/>
      </c>
      <c r="L3" s="147"/>
      <c r="M3" s="148" t="str">
        <f>IF(AND((L3&gt;0),(L$7&gt;0)),(L3/L$7*100),"")</f>
        <v/>
      </c>
      <c r="N3" s="147"/>
      <c r="O3" s="148" t="str">
        <f>IF(AND((N3&gt;0),(N$7&gt;0)),(N3/N$7*100),"")</f>
        <v/>
      </c>
      <c r="P3" s="147"/>
      <c r="Q3" s="148" t="str">
        <f>IF(AND((P3&gt;0),(P$7&gt;0)),(P3/P$7*100),"")</f>
        <v/>
      </c>
      <c r="R3" s="147"/>
      <c r="S3" s="148" t="str">
        <f>IF(AND((R3&gt;0),(R$7&gt;0)),(R3/R$7*100),"")</f>
        <v/>
      </c>
      <c r="T3" s="147"/>
      <c r="U3" s="148" t="str">
        <f>IF(AND((T3&gt;0),(T$7&gt;0)),(T3/T$7*100),"")</f>
        <v/>
      </c>
      <c r="V3" s="147"/>
      <c r="W3" s="148" t="str">
        <f>IF(AND((V3&gt;0),(V$7&gt;0)),(V3/V$7*100),"")</f>
        <v/>
      </c>
      <c r="X3" s="147"/>
      <c r="Y3" s="148" t="str">
        <f>IF(AND((X3&gt;0),(X$7&gt;0)),(X3/X$7*100),"")</f>
        <v/>
      </c>
      <c r="Z3" s="147"/>
      <c r="AA3" s="148" t="str">
        <f>IF(AND((Z3&gt;0),(Z$7&gt;0)),(Z3/Z$7*100),"")</f>
        <v/>
      </c>
      <c r="AB3" s="147"/>
      <c r="AC3" s="148" t="str">
        <f>IF(AND((AB3&gt;0),(AB$7&gt;0)),(AB3/AB$7*100),"")</f>
        <v/>
      </c>
      <c r="AD3" s="147"/>
      <c r="AE3" s="148" t="str">
        <f>IF(AND((AD3&gt;0),(AD$7&gt;0)),(AD3/AD$7*100),"")</f>
        <v/>
      </c>
      <c r="AF3" s="147"/>
      <c r="AG3" s="148" t="str">
        <f>IF(AND((AF3&gt;0),(AF$7&gt;0)),(AF3/AF$7*100),"")</f>
        <v/>
      </c>
      <c r="AH3" s="147"/>
      <c r="AI3" s="148" t="str">
        <f>IF(AND((AH3&gt;0),(AH$7&gt;0)),(AH3/AH$7*100),"")</f>
        <v/>
      </c>
      <c r="AJ3" s="147"/>
      <c r="AK3" s="148" t="str">
        <f>IF(AND((AJ3&gt;0),(AJ$7&gt;0)),(AJ3/AJ$7*100),"")</f>
        <v/>
      </c>
      <c r="AL3" s="147"/>
      <c r="AM3" s="148" t="str">
        <f>IF(AND((AL3&gt;0),(AL$7&gt;0)),(AL3/AL$7*100),"")</f>
        <v/>
      </c>
      <c r="AN3" s="147"/>
      <c r="AO3" s="148" t="str">
        <f>IF(AND((AN3&gt;0),(AN$7&gt;0)),(AN3/AN$7*100),"")</f>
        <v/>
      </c>
      <c r="AP3" s="147"/>
      <c r="AQ3" s="148" t="str">
        <f>IF(AND((AP3&gt;0),(AP$7&gt;0)),(AP3/AP$7*100),"")</f>
        <v/>
      </c>
      <c r="AR3" s="147"/>
      <c r="AS3" s="148" t="str">
        <f>IF(AND((AR3&gt;0),(AR$7&gt;0)),(AR3/AR$7*100),"")</f>
        <v/>
      </c>
      <c r="AT3" s="147"/>
      <c r="AU3" s="148" t="str">
        <f>IF(AND((AT3&gt;0),(AT$7&gt;0)),(AT3/AT$7*100),"")</f>
        <v/>
      </c>
      <c r="AV3" s="147"/>
      <c r="AW3" s="148" t="str">
        <f>IF(AND((AV3&gt;0),(AV$7&gt;0)),(AV3/AV$7*100),"")</f>
        <v/>
      </c>
      <c r="AX3" s="147"/>
      <c r="AY3" s="148" t="str">
        <f>IF(AND((AX3&gt;0),(AX$7&gt;0)),(AX3/AX$7*100),"")</f>
        <v/>
      </c>
      <c r="AZ3" s="147"/>
      <c r="BA3" s="148" t="str">
        <f>IF(AND((AZ3&gt;0),(AZ$7&gt;0)),(AZ3/AZ$7*100),"")</f>
        <v/>
      </c>
      <c r="BB3" s="147"/>
      <c r="BC3" s="148" t="str">
        <f>IF(AND((BB3&gt;0),(BB$7&gt;0)),(BB3/BB$7*100),"")</f>
        <v/>
      </c>
      <c r="BD3" s="147"/>
      <c r="BE3" s="148" t="str">
        <f>IF(AND((BD3&gt;0),(BD$7&gt;0)),(BD3/BD$7*100),"")</f>
        <v/>
      </c>
      <c r="BF3" s="147"/>
      <c r="BG3" s="148" t="str">
        <f>IF(AND((BF3&gt;0),(BF$7&gt;0)),(BF3/BF$7*100),"")</f>
        <v/>
      </c>
      <c r="BH3" s="147"/>
      <c r="BI3" s="148" t="str">
        <f>IF(AND((BH3&gt;0),(BH$7&gt;0)),(BH3/BH$7*100),"")</f>
        <v/>
      </c>
      <c r="BJ3" s="21"/>
      <c r="BK3" s="22" t="str">
        <f>A3</f>
        <v>Body length</v>
      </c>
      <c r="BL3" s="23">
        <f>COUNT(B3,D3,F3,H3,J3,L3,N3,P3,R3,T3,V3,X3,Z3,AB3,AD3,AF3,AH3,AJ3,AL3,AN3,AP3,AR3,AT3,AV3,AX3,AZ3,BB3,BD3,BF3,BH3)</f>
        <v>3</v>
      </c>
      <c r="BM3" s="4">
        <f>IF(SUM(B3,D3,F3,H3,J3,L3,N3,P3,R3,T3,V3,X3,Z3,AB3,AD3,AF3,AH3,AJ3,AL3,AN3,AP3,AR3,AT3,AV3,AX3,AZ3,BB3,BD3,BF3,BH3)&gt;0,MIN(B3,D3,F3,H3,J3,L3,N3,P3,R3,T3,V3,X3,Z3,AB3,AD3,AF3,AH3,AJ3,AL3,AN3,AP3,AR3,AT3,AV3,AX3,AZ3,BB3,BD3,BF3,BH3),"")</f>
        <v>648.15</v>
      </c>
      <c r="BN3" s="5" t="str">
        <f>IF(COUNT(BM3)&gt;0,"–","?")</f>
        <v>–</v>
      </c>
      <c r="BO3" s="6">
        <f>IF(SUM(B3,D3,F3,H3,J3,L3,N3,P3,R3,T3,V3,X3,Z3,AB3,AD3,AF3,AH3,AJ3,AL3,AN3,AP3,AR3,AT3,AV3,AX3,AZ3,BB3,BD3,BF3,BH3)&gt;0,MAX(B3,D3,F3,H3,J3,L3,N3,P3,R3,T3,V3,X3,Z3,AB3,AD3,AF3,AH3,AJ3,AL3,AN3,AP3,AR3,AT3,AV3,AX3,AZ3,BB3,BD3,BF3,BH3),"")</f>
        <v>756.57</v>
      </c>
      <c r="BP3" s="32">
        <f>IF(SUM(C3,E3,G3,I3,K3,M3,O3,Q3,S3,U3,W3,Y3,AA3,AC3,AE3,AG3,AI3,AK3,AM3,AO3,AQ3,AS3,AU3,AW3,AY3,BA3,BC3,BE3,BG3,BI3)&gt;0,MIN(C3,E3,G3,I3,K3,M3,O3,Q3,S3,U3,W3,Y3,AA3,AC3,AE3,AG3,AI3,AK3,AM3,AO3,AQ3,AS3,AU3,AW3,AY3,BA3,BC3,BE3,BG3,BI3),"")</f>
        <v>1147.5352646746549</v>
      </c>
      <c r="BQ3" s="7" t="str">
        <f>IF(COUNT(BP3)&gt;0,"–","?")</f>
        <v>–</v>
      </c>
      <c r="BR3" s="33">
        <f>IF(SUM(C3,E3,G3,I3,K3,M3,O3,Q3,S3,U3,W3,Y3,AA3,AC3,AE3,AG3,AI3,AK3,AM3,AO3,AQ3,AS3,AU3,AW3,AY3,BA3,BC3,BE3,BG3,BI3)&gt;0,MAX(C3,E3,G3,I3,K3,M3,O3,Q3,S3,U3,W3,Y3,AA3,AC3,AE3,AG3,AI3,AK3,AM3,AO3,AQ3,AS3,AU3,AW3,AY3,BA3,BC3,BE3,BG3,BI3),"")</f>
        <v>1168.7709991158267</v>
      </c>
      <c r="BS3" s="28">
        <f>IF(SUM(B3,D3,F3,H3,J3,L3,N3,P3,R3,T3,V3,X3,Z3,AB3,AD3,AF3,AH3,AJ3,AL3,AN3,AP3,AR3,AT3,AV3,AX3,AZ3,BB3,BD3,BF3,BH3)&gt;0,AVERAGE(B3,D3,F3,H3,J3,L3,N3,P3,R3,T3,V3,X3,Z3,AB3,AD3,AF3,AH3,AJ3,AL3,AN3,AP3,AR3,AT3,AV3,AX3,AZ3,BB3,BD3,BF3,BH3),"?")</f>
        <v>688.5533333333334</v>
      </c>
      <c r="BT3" s="8">
        <f>IF(SUM(C3,E3,G3,I3,K3,M3,O3,Q3,S3,U3,W3,Y3,AA3,AC3,AE3,AG3,AI3,AK3,AM3,AO3,AQ3,AS3,AU3,AW3,AY3,BA3,BC3,BE3,BG3,BI3)&gt;0,AVERAGE(C3,E3,G3,I3,K3,M3,O3,Q3,S3,U3,W3,Y3,AA3,AC3,AE3,AG3,AI3,AK3,AM3,AO3,AQ3,AS3,AU3,AW3,AY3,BA3,BC3,BE3,BG3,BI3),"?")</f>
        <v>1159.4272940972453</v>
      </c>
      <c r="BU3" s="5">
        <f>IF(COUNT(B3,D3,F3,H3,J3,L3,N3,P3,R3,T3,V3,X3,Z3,AB3,AD3,AF3,AH3,AJ3,AL3,AN3,AP3,AR3,AT3,AV3,AX3,AZ3,BB3,BD3,BF3,BH3)&gt;1,STDEV(B3,D3,F3,H3,J3,L3,N3,P3,R3,T3,V3,X3,Z3,AB3,AD3,AF3,AH3,AJ3,AL3,AN3,AP3,AR3,AT3,AV3,AX3,AZ3,BB3,BD3,BF3,BH3),"?")</f>
        <v>59.250284668795778</v>
      </c>
      <c r="BV3" s="9">
        <f>IF(COUNT(C3,E3,G3,I3,K3,M3,O3,Q3,S3,U3,W3,Y3,AA3,AC3,AE3,AG3,AI3,AK3,AM3,AO3,AQ3,AS3,AU3,AW3,AY3,BA3,BC3,BE3,BG3,BI3)&gt;1,STDEV(C3,E3,G3,I3,K3,M3,O3,Q3,S3,U3,W3,Y3,AA3,AC3,AE3,AG3,AI3,AK3,AM3,AO3,AQ3,AS3,AU3,AW3,AY3,BA3,BC3,BE3,BG3,BI3),"?")</f>
        <v>10.844794708294176</v>
      </c>
      <c r="BW3" s="24">
        <f>IF(COUNT(B3)&gt;0,B3,"?")</f>
        <v>660.94</v>
      </c>
      <c r="BX3" s="20">
        <f>IF(COUNT(C3)&gt;0,C3,"?")</f>
        <v>1168.7709991158267</v>
      </c>
      <c r="BZ3" s="15"/>
    </row>
    <row r="4" spans="1:78">
      <c r="A4" s="146" t="s">
        <v>11</v>
      </c>
      <c r="B4" s="149">
        <v>8.65</v>
      </c>
      <c r="C4" s="150">
        <f>IF(AND((B4&gt;0),(B$7&gt;0)),(B4/B$7*100),"")</f>
        <v>15.296198054818747</v>
      </c>
      <c r="D4" s="149">
        <v>11.21</v>
      </c>
      <c r="E4" s="150">
        <f>IF(AND((D4&gt;0),(D$7&gt;0)),(D4/D$7*100),"")</f>
        <v>20.096808892076016</v>
      </c>
      <c r="F4" s="149">
        <v>12.88</v>
      </c>
      <c r="G4" s="150">
        <f>IF(AND((F4&gt;0),(F$7&gt;0)),(F4/F$7*100),"")</f>
        <v>19.53587137873502</v>
      </c>
      <c r="H4" s="149"/>
      <c r="I4" s="150" t="str">
        <f>IF(AND((H4&gt;0),(H$7&gt;0)),(H4/H$7*100),"")</f>
        <v/>
      </c>
      <c r="J4" s="149"/>
      <c r="K4" s="150" t="str">
        <f>IF(AND((J4&gt;0),(J$7&gt;0)),(J4/J$7*100),"")</f>
        <v/>
      </c>
      <c r="L4" s="149"/>
      <c r="M4" s="150" t="str">
        <f>IF(AND((L4&gt;0),(L$7&gt;0)),(L4/L$7*100),"")</f>
        <v/>
      </c>
      <c r="N4" s="149"/>
      <c r="O4" s="150" t="str">
        <f>IF(AND((N4&gt;0),(N$7&gt;0)),(N4/N$7*100),"")</f>
        <v/>
      </c>
      <c r="P4" s="149"/>
      <c r="Q4" s="150" t="str">
        <f>IF(AND((P4&gt;0),(P$7&gt;0)),(P4/P$7*100),"")</f>
        <v/>
      </c>
      <c r="R4" s="149"/>
      <c r="S4" s="150" t="str">
        <f>IF(AND((R4&gt;0),(R$7&gt;0)),(R4/R$7*100),"")</f>
        <v/>
      </c>
      <c r="T4" s="149"/>
      <c r="U4" s="150" t="str">
        <f>IF(AND((T4&gt;0),(T$7&gt;0)),(T4/T$7*100),"")</f>
        <v/>
      </c>
      <c r="V4" s="149"/>
      <c r="W4" s="150" t="str">
        <f>IF(AND((V4&gt;0),(V$7&gt;0)),(V4/V$7*100),"")</f>
        <v/>
      </c>
      <c r="X4" s="149"/>
      <c r="Y4" s="150" t="str">
        <f>IF(AND((X4&gt;0),(X$7&gt;0)),(X4/X$7*100),"")</f>
        <v/>
      </c>
      <c r="Z4" s="149"/>
      <c r="AA4" s="150" t="str">
        <f>IF(AND((Z4&gt;0),(Z$7&gt;0)),(Z4/Z$7*100),"")</f>
        <v/>
      </c>
      <c r="AB4" s="149"/>
      <c r="AC4" s="150" t="str">
        <f>IF(AND((AB4&gt;0),(AB$7&gt;0)),(AB4/AB$7*100),"")</f>
        <v/>
      </c>
      <c r="AD4" s="149"/>
      <c r="AE4" s="150" t="str">
        <f>IF(AND((AD4&gt;0),(AD$7&gt;0)),(AD4/AD$7*100),"")</f>
        <v/>
      </c>
      <c r="AF4" s="149"/>
      <c r="AG4" s="150" t="str">
        <f>IF(AND((AF4&gt;0),(AF$7&gt;0)),(AF4/AF$7*100),"")</f>
        <v/>
      </c>
      <c r="AH4" s="149"/>
      <c r="AI4" s="150" t="str">
        <f>IF(AND((AH4&gt;0),(AH$7&gt;0)),(AH4/AH$7*100),"")</f>
        <v/>
      </c>
      <c r="AJ4" s="149"/>
      <c r="AK4" s="150" t="str">
        <f>IF(AND((AJ4&gt;0),(AJ$7&gt;0)),(AJ4/AJ$7*100),"")</f>
        <v/>
      </c>
      <c r="AL4" s="149"/>
      <c r="AM4" s="150" t="str">
        <f>IF(AND((AL4&gt;0),(AL$7&gt;0)),(AL4/AL$7*100),"")</f>
        <v/>
      </c>
      <c r="AN4" s="149"/>
      <c r="AO4" s="150" t="str">
        <f>IF(AND((AN4&gt;0),(AN$7&gt;0)),(AN4/AN$7*100),"")</f>
        <v/>
      </c>
      <c r="AP4" s="149"/>
      <c r="AQ4" s="150" t="str">
        <f>IF(AND((AP4&gt;0),(AP$7&gt;0)),(AP4/AP$7*100),"")</f>
        <v/>
      </c>
      <c r="AR4" s="149"/>
      <c r="AS4" s="150" t="str">
        <f>IF(AND((AR4&gt;0),(AR$7&gt;0)),(AR4/AR$7*100),"")</f>
        <v/>
      </c>
      <c r="AT4" s="149"/>
      <c r="AU4" s="150" t="str">
        <f>IF(AND((AT4&gt;0),(AT$7&gt;0)),(AT4/AT$7*100),"")</f>
        <v/>
      </c>
      <c r="AV4" s="149"/>
      <c r="AW4" s="150" t="str">
        <f>IF(AND((AV4&gt;0),(AV$7&gt;0)),(AV4/AV$7*100),"")</f>
        <v/>
      </c>
      <c r="AX4" s="149"/>
      <c r="AY4" s="150" t="str">
        <f>IF(AND((AX4&gt;0),(AX$7&gt;0)),(AX4/AX$7*100),"")</f>
        <v/>
      </c>
      <c r="AZ4" s="149"/>
      <c r="BA4" s="150" t="str">
        <f>IF(AND((AZ4&gt;0),(AZ$7&gt;0)),(AZ4/AZ$7*100),"")</f>
        <v/>
      </c>
      <c r="BB4" s="149"/>
      <c r="BC4" s="150" t="str">
        <f>IF(AND((BB4&gt;0),(BB$7&gt;0)),(BB4/BB$7*100),"")</f>
        <v/>
      </c>
      <c r="BD4" s="149"/>
      <c r="BE4" s="150" t="str">
        <f>IF(AND((BD4&gt;0),(BD$7&gt;0)),(BD4/BD$7*100),"")</f>
        <v/>
      </c>
      <c r="BF4" s="149"/>
      <c r="BG4" s="150" t="str">
        <f>IF(AND((BF4&gt;0),(BF$7&gt;0)),(BF4/BF$7*100),"")</f>
        <v/>
      </c>
      <c r="BH4" s="149"/>
      <c r="BI4" s="150" t="str">
        <f>IF(AND((BH4&gt;0),(BH$7&gt;0)),(BH4/BH$7*100),"")</f>
        <v/>
      </c>
      <c r="BK4" s="14" t="str">
        <f t="shared" ref="BK4:BK49" si="0">A4</f>
        <v>Peribuccal papillae length</v>
      </c>
      <c r="BL4" s="11">
        <f t="shared" ref="BL4:BL49" si="1">COUNT(B4,D4,F4,H4,J4,L4,N4,P4,R4,T4,V4,X4,Z4,AB4,AD4,AF4,AH4,AJ4,AL4,AN4,AP4,AR4,AT4,AV4,AX4,AZ4,BB4,BD4,BF4,BH4)</f>
        <v>3</v>
      </c>
      <c r="BM4" s="4">
        <f t="shared" ref="BM4:BM49" si="2">IF(SUM(B4,D4,F4,H4,J4,L4,N4,P4,R4,T4,V4,X4,Z4,AB4,AD4,AF4,AH4,AJ4,AL4,AN4,AP4,AR4,AT4,AV4,AX4,AZ4,BB4,BD4,BF4,BH4)&gt;0,MIN(B4,D4,F4,H4,J4,L4,N4,P4,R4,T4,V4,X4,Z4,AB4,AD4,AF4,AH4,AJ4,AL4,AN4,AP4,AR4,AT4,AV4,AX4,AZ4,BB4,BD4,BF4,BH4),"")</f>
        <v>8.65</v>
      </c>
      <c r="BN4" s="24" t="str">
        <f t="shared" ref="BN4:BN49" si="3">IF(COUNT(BM4)&gt;0,"–","?")</f>
        <v>–</v>
      </c>
      <c r="BO4" s="6">
        <f t="shared" ref="BO4:BO49" si="4">IF(SUM(B4,D4,F4,H4,J4,L4,N4,P4,R4,T4,V4,X4,Z4,AB4,AD4,AF4,AH4,AJ4,AL4,AN4,AP4,AR4,AT4,AV4,AX4,AZ4,BB4,BD4,BF4,BH4)&gt;0,MAX(B4,D4,F4,H4,J4,L4,N4,P4,R4,T4,V4,X4,Z4,AB4,AD4,AF4,AH4,AJ4,AL4,AN4,AP4,AR4,AT4,AV4,AX4,AZ4,BB4,BD4,BF4,BH4),"")</f>
        <v>12.88</v>
      </c>
      <c r="BP4" s="32">
        <f t="shared" ref="BP4:BP49" si="5">IF(SUM(C4,E4,G4,I4,K4,M4,O4,Q4,S4,U4,W4,Y4,AA4,AC4,AE4,AG4,AI4,AK4,AM4,AO4,AQ4,AS4,AU4,AW4,AY4,BA4,BC4,BE4,BG4,BI4)&gt;0,MIN(C4,E4,G4,I4,K4,M4,O4,Q4,S4,U4,W4,Y4,AA4,AC4,AE4,AG4,AI4,AK4,AM4,AO4,AQ4,AS4,AU4,AW4,AY4,BA4,BC4,BE4,BG4,BI4),"")</f>
        <v>15.296198054818747</v>
      </c>
      <c r="BQ4" s="7" t="str">
        <f t="shared" ref="BQ4:BQ48" si="6">IF(COUNT(BP4)&gt;0,"–","?")</f>
        <v>–</v>
      </c>
      <c r="BR4" s="33">
        <f t="shared" ref="BR4:BR49" si="7">IF(SUM(C4,E4,G4,I4,K4,M4,O4,Q4,S4,U4,W4,Y4,AA4,AC4,AE4,AG4,AI4,AK4,AM4,AO4,AQ4,AS4,AU4,AW4,AY4,BA4,BC4,BE4,BG4,BI4)&gt;0,MAX(C4,E4,G4,I4,K4,M4,O4,Q4,S4,U4,W4,Y4,AA4,AC4,AE4,AG4,AI4,AK4,AM4,AO4,AQ4,AS4,AU4,AW4,AY4,BA4,BC4,BE4,BG4,BI4),"")</f>
        <v>20.096808892076016</v>
      </c>
      <c r="BS4" s="28">
        <f t="shared" ref="BS4:BT49" si="8">IF(SUM(B4,D4,F4,H4,J4,L4,N4,P4,R4,T4,V4,X4,Z4,AB4,AD4,AF4,AH4,AJ4,AL4,AN4,AP4,AR4,AT4,AV4,AX4,AZ4,BB4,BD4,BF4,BH4)&gt;0,AVERAGE(B4,D4,F4,H4,J4,L4,N4,P4,R4,T4,V4,X4,Z4,AB4,AD4,AF4,AH4,AJ4,AL4,AN4,AP4,AR4,AT4,AV4,AX4,AZ4,BB4,BD4,BF4,BH4),"?")</f>
        <v>10.913333333333334</v>
      </c>
      <c r="BT4" s="8">
        <f t="shared" si="8"/>
        <v>18.309626108543259</v>
      </c>
      <c r="BU4" s="5">
        <f t="shared" ref="BU4:BV49" si="9">IF(COUNT(B4,D4,F4,H4,J4,L4,N4,P4,R4,T4,V4,X4,Z4,AB4,AD4,AF4,AH4,AJ4,AL4,AN4,AP4,AR4,AT4,AV4,AX4,AZ4,BB4,BD4,BF4,BH4)&gt;1,STDEV(B4,D4,F4,H4,J4,L4,N4,P4,R4,T4,V4,X4,Z4,AB4,AD4,AF4,AH4,AJ4,AL4,AN4,AP4,AR4,AT4,AV4,AX4,AZ4,BB4,BD4,BF4,BH4),"?")</f>
        <v>2.1305476604228546</v>
      </c>
      <c r="BV4" s="9">
        <f t="shared" si="9"/>
        <v>2.624733167333154</v>
      </c>
      <c r="BW4" s="5">
        <f t="shared" ref="BW4:BX49" si="10">IF(COUNT(B4)&gt;0,B4,"?")</f>
        <v>8.65</v>
      </c>
      <c r="BX4" s="7">
        <f t="shared" si="10"/>
        <v>15.296198054818747</v>
      </c>
    </row>
    <row r="5" spans="1:78">
      <c r="A5" s="146" t="s">
        <v>12</v>
      </c>
      <c r="B5" s="149">
        <v>8.42</v>
      </c>
      <c r="C5" s="150">
        <f>IF(AND((B5&gt;0),(B$7&gt;0)),(B5/B$7*100),"")</f>
        <v>14.8894783377542</v>
      </c>
      <c r="D5" s="149">
        <v>10.62</v>
      </c>
      <c r="E5" s="150">
        <f>IF(AND((D5&gt;0),(D$7&gt;0)),(D5/D$7*100),"")</f>
        <v>19.039082108282539</v>
      </c>
      <c r="F5" s="149">
        <v>10.11</v>
      </c>
      <c r="G5" s="150">
        <f>IF(AND((F5&gt;0),(F$7&gt;0)),(F5/F$7*100),"")</f>
        <v>15.33444562414682</v>
      </c>
      <c r="H5" s="149"/>
      <c r="I5" s="150" t="str">
        <f>IF(AND((H5&gt;0),(H$7&gt;0)),(H5/H$7*100),"")</f>
        <v/>
      </c>
      <c r="J5" s="149"/>
      <c r="K5" s="150" t="str">
        <f>IF(AND((J5&gt;0),(J$7&gt;0)),(J5/J$7*100),"")</f>
        <v/>
      </c>
      <c r="L5" s="149"/>
      <c r="M5" s="150" t="str">
        <f>IF(AND((L5&gt;0),(L$7&gt;0)),(L5/L$7*100),"")</f>
        <v/>
      </c>
      <c r="N5" s="149"/>
      <c r="O5" s="150" t="str">
        <f>IF(AND((N5&gt;0),(N$7&gt;0)),(N5/N$7*100),"")</f>
        <v/>
      </c>
      <c r="P5" s="149"/>
      <c r="Q5" s="150" t="str">
        <f>IF(AND((P5&gt;0),(P$7&gt;0)),(P5/P$7*100),"")</f>
        <v/>
      </c>
      <c r="R5" s="149"/>
      <c r="S5" s="150" t="str">
        <f>IF(AND((R5&gt;0),(R$7&gt;0)),(R5/R$7*100),"")</f>
        <v/>
      </c>
      <c r="T5" s="149"/>
      <c r="U5" s="150" t="str">
        <f>IF(AND((T5&gt;0),(T$7&gt;0)),(T5/T$7*100),"")</f>
        <v/>
      </c>
      <c r="V5" s="149"/>
      <c r="W5" s="150" t="str">
        <f>IF(AND((V5&gt;0),(V$7&gt;0)),(V5/V$7*100),"")</f>
        <v/>
      </c>
      <c r="X5" s="149"/>
      <c r="Y5" s="150" t="str">
        <f>IF(AND((X5&gt;0),(X$7&gt;0)),(X5/X$7*100),"")</f>
        <v/>
      </c>
      <c r="Z5" s="149"/>
      <c r="AA5" s="150" t="str">
        <f>IF(AND((Z5&gt;0),(Z$7&gt;0)),(Z5/Z$7*100),"")</f>
        <v/>
      </c>
      <c r="AB5" s="149"/>
      <c r="AC5" s="150" t="str">
        <f>IF(AND((AB5&gt;0),(AB$7&gt;0)),(AB5/AB$7*100),"")</f>
        <v/>
      </c>
      <c r="AD5" s="149"/>
      <c r="AE5" s="150" t="str">
        <f>IF(AND((AD5&gt;0),(AD$7&gt;0)),(AD5/AD$7*100),"")</f>
        <v/>
      </c>
      <c r="AF5" s="149"/>
      <c r="AG5" s="150" t="str">
        <f>IF(AND((AF5&gt;0),(AF$7&gt;0)),(AF5/AF$7*100),"")</f>
        <v/>
      </c>
      <c r="AH5" s="149"/>
      <c r="AI5" s="150" t="str">
        <f>IF(AND((AH5&gt;0),(AH$7&gt;0)),(AH5/AH$7*100),"")</f>
        <v/>
      </c>
      <c r="AJ5" s="149"/>
      <c r="AK5" s="150" t="str">
        <f>IF(AND((AJ5&gt;0),(AJ$7&gt;0)),(AJ5/AJ$7*100),"")</f>
        <v/>
      </c>
      <c r="AL5" s="149"/>
      <c r="AM5" s="150" t="str">
        <f>IF(AND((AL5&gt;0),(AL$7&gt;0)),(AL5/AL$7*100),"")</f>
        <v/>
      </c>
      <c r="AN5" s="149"/>
      <c r="AO5" s="150" t="str">
        <f>IF(AND((AN5&gt;0),(AN$7&gt;0)),(AN5/AN$7*100),"")</f>
        <v/>
      </c>
      <c r="AP5" s="149"/>
      <c r="AQ5" s="150" t="str">
        <f>IF(AND((AP5&gt;0),(AP$7&gt;0)),(AP5/AP$7*100),"")</f>
        <v/>
      </c>
      <c r="AR5" s="149"/>
      <c r="AS5" s="150" t="str">
        <f>IF(AND((AR5&gt;0),(AR$7&gt;0)),(AR5/AR$7*100),"")</f>
        <v/>
      </c>
      <c r="AT5" s="149"/>
      <c r="AU5" s="150" t="str">
        <f>IF(AND((AT5&gt;0),(AT$7&gt;0)),(AT5/AT$7*100),"")</f>
        <v/>
      </c>
      <c r="AV5" s="149"/>
      <c r="AW5" s="150" t="str">
        <f>IF(AND((AV5&gt;0),(AV$7&gt;0)),(AV5/AV$7*100),"")</f>
        <v/>
      </c>
      <c r="AX5" s="149"/>
      <c r="AY5" s="150" t="str">
        <f>IF(AND((AX5&gt;0),(AX$7&gt;0)),(AX5/AX$7*100),"")</f>
        <v/>
      </c>
      <c r="AZ5" s="149"/>
      <c r="BA5" s="150" t="str">
        <f>IF(AND((AZ5&gt;0),(AZ$7&gt;0)),(AZ5/AZ$7*100),"")</f>
        <v/>
      </c>
      <c r="BB5" s="149"/>
      <c r="BC5" s="150" t="str">
        <f>IF(AND((BB5&gt;0),(BB$7&gt;0)),(BB5/BB$7*100),"")</f>
        <v/>
      </c>
      <c r="BD5" s="149"/>
      <c r="BE5" s="150" t="str">
        <f>IF(AND((BD5&gt;0),(BD$7&gt;0)),(BD5/BD$7*100),"")</f>
        <v/>
      </c>
      <c r="BF5" s="149"/>
      <c r="BG5" s="150" t="str">
        <f>IF(AND((BF5&gt;0),(BF$7&gt;0)),(BF5/BF$7*100),"")</f>
        <v/>
      </c>
      <c r="BH5" s="149"/>
      <c r="BI5" s="150" t="str">
        <f>IF(AND((BH5&gt;0),(BH$7&gt;0)),(BH5/BH$7*100),"")</f>
        <v/>
      </c>
      <c r="BK5" s="14" t="str">
        <f t="shared" si="0"/>
        <v>Lateral papillae length</v>
      </c>
      <c r="BL5" s="11">
        <f t="shared" si="1"/>
        <v>3</v>
      </c>
      <c r="BM5" s="4">
        <f t="shared" si="2"/>
        <v>8.42</v>
      </c>
      <c r="BN5" s="24" t="str">
        <f t="shared" si="3"/>
        <v>–</v>
      </c>
      <c r="BO5" s="6">
        <f t="shared" si="4"/>
        <v>10.62</v>
      </c>
      <c r="BP5" s="32">
        <f t="shared" si="5"/>
        <v>14.8894783377542</v>
      </c>
      <c r="BQ5" s="7" t="str">
        <f t="shared" si="6"/>
        <v>–</v>
      </c>
      <c r="BR5" s="33">
        <f t="shared" si="7"/>
        <v>19.039082108282539</v>
      </c>
      <c r="BS5" s="28">
        <f t="shared" si="8"/>
        <v>9.7166666666666668</v>
      </c>
      <c r="BT5" s="8">
        <f t="shared" si="8"/>
        <v>16.421002023394522</v>
      </c>
      <c r="BU5" s="5">
        <f t="shared" si="9"/>
        <v>1.1515352071618705</v>
      </c>
      <c r="BV5" s="9">
        <f t="shared" si="9"/>
        <v>2.2782134381254213</v>
      </c>
      <c r="BW5" s="5">
        <f t="shared" si="10"/>
        <v>8.42</v>
      </c>
      <c r="BX5" s="7">
        <f t="shared" si="10"/>
        <v>14.8894783377542</v>
      </c>
    </row>
    <row r="6" spans="1:78">
      <c r="A6" s="146" t="s">
        <v>13</v>
      </c>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3"/>
      <c r="AF6" s="152"/>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3"/>
      <c r="BK6" s="14" t="str">
        <f t="shared" si="0"/>
        <v>Buccal tube</v>
      </c>
      <c r="BL6" s="11"/>
      <c r="BM6" s="4"/>
      <c r="BN6" s="24"/>
      <c r="BO6" s="6"/>
      <c r="BP6" s="32"/>
      <c r="BQ6" s="7"/>
      <c r="BR6" s="33"/>
      <c r="BS6" s="28"/>
      <c r="BT6" s="8"/>
      <c r="BU6" s="5"/>
      <c r="BV6" s="9"/>
      <c r="BW6" s="5"/>
      <c r="BX6" s="7"/>
    </row>
    <row r="7" spans="1:78">
      <c r="A7" s="154" t="s">
        <v>14</v>
      </c>
      <c r="B7" s="149">
        <v>56.55</v>
      </c>
      <c r="C7" s="150" t="s">
        <v>5</v>
      </c>
      <c r="D7" s="149">
        <v>55.78</v>
      </c>
      <c r="E7" s="150" t="s">
        <v>5</v>
      </c>
      <c r="F7" s="149">
        <v>65.930000000000007</v>
      </c>
      <c r="G7" s="150" t="s">
        <v>5</v>
      </c>
      <c r="H7" s="149"/>
      <c r="I7" s="150" t="s">
        <v>5</v>
      </c>
      <c r="J7" s="149"/>
      <c r="K7" s="150" t="s">
        <v>5</v>
      </c>
      <c r="L7" s="149"/>
      <c r="M7" s="150" t="s">
        <v>5</v>
      </c>
      <c r="N7" s="149"/>
      <c r="O7" s="150" t="s">
        <v>5</v>
      </c>
      <c r="P7" s="149"/>
      <c r="Q7" s="150" t="s">
        <v>5</v>
      </c>
      <c r="R7" s="149"/>
      <c r="S7" s="150" t="s">
        <v>5</v>
      </c>
      <c r="T7" s="149"/>
      <c r="U7" s="150" t="s">
        <v>5</v>
      </c>
      <c r="V7" s="149"/>
      <c r="W7" s="150" t="s">
        <v>5</v>
      </c>
      <c r="X7" s="149"/>
      <c r="Y7" s="150" t="s">
        <v>5</v>
      </c>
      <c r="Z7" s="149"/>
      <c r="AA7" s="150" t="s">
        <v>5</v>
      </c>
      <c r="AB7" s="149"/>
      <c r="AC7" s="150" t="s">
        <v>5</v>
      </c>
      <c r="AD7" s="149"/>
      <c r="AE7" s="150" t="s">
        <v>5</v>
      </c>
      <c r="AF7" s="149"/>
      <c r="AG7" s="150" t="s">
        <v>5</v>
      </c>
      <c r="AH7" s="149"/>
      <c r="AI7" s="150" t="s">
        <v>5</v>
      </c>
      <c r="AJ7" s="149"/>
      <c r="AK7" s="150" t="s">
        <v>5</v>
      </c>
      <c r="AL7" s="149"/>
      <c r="AM7" s="150" t="s">
        <v>5</v>
      </c>
      <c r="AN7" s="149"/>
      <c r="AO7" s="150" t="s">
        <v>5</v>
      </c>
      <c r="AP7" s="149"/>
      <c r="AQ7" s="150" t="s">
        <v>5</v>
      </c>
      <c r="AR7" s="149"/>
      <c r="AS7" s="150" t="s">
        <v>5</v>
      </c>
      <c r="AT7" s="149"/>
      <c r="AU7" s="150" t="s">
        <v>5</v>
      </c>
      <c r="AV7" s="149"/>
      <c r="AW7" s="150" t="s">
        <v>5</v>
      </c>
      <c r="AX7" s="149"/>
      <c r="AY7" s="150" t="s">
        <v>5</v>
      </c>
      <c r="AZ7" s="149"/>
      <c r="BA7" s="150" t="s">
        <v>5</v>
      </c>
      <c r="BB7" s="149"/>
      <c r="BC7" s="150" t="s">
        <v>5</v>
      </c>
      <c r="BD7" s="149"/>
      <c r="BE7" s="150" t="s">
        <v>5</v>
      </c>
      <c r="BF7" s="149"/>
      <c r="BG7" s="150" t="s">
        <v>5</v>
      </c>
      <c r="BH7" s="149"/>
      <c r="BI7" s="150" t="s">
        <v>5</v>
      </c>
      <c r="BK7" s="14" t="str">
        <f t="shared" si="0"/>
        <v xml:space="preserve">     Length</v>
      </c>
      <c r="BL7" s="11">
        <f t="shared" si="1"/>
        <v>3</v>
      </c>
      <c r="BM7" s="4">
        <f t="shared" si="2"/>
        <v>55.78</v>
      </c>
      <c r="BN7" s="24" t="str">
        <f t="shared" si="3"/>
        <v>–</v>
      </c>
      <c r="BO7" s="6">
        <f t="shared" si="4"/>
        <v>65.930000000000007</v>
      </c>
      <c r="BP7" s="32" t="str">
        <f t="shared" si="5"/>
        <v/>
      </c>
      <c r="BQ7" s="7" t="s">
        <v>5</v>
      </c>
      <c r="BR7" s="33" t="str">
        <f t="shared" si="7"/>
        <v/>
      </c>
      <c r="BS7" s="28">
        <f t="shared" si="8"/>
        <v>59.419999999999995</v>
      </c>
      <c r="BT7" s="8" t="s">
        <v>5</v>
      </c>
      <c r="BU7" s="5">
        <f t="shared" si="9"/>
        <v>5.6509556713886946</v>
      </c>
      <c r="BV7" s="9" t="s">
        <v>5</v>
      </c>
      <c r="BW7" s="5">
        <f t="shared" si="10"/>
        <v>56.55</v>
      </c>
      <c r="BX7" s="7" t="s">
        <v>5</v>
      </c>
      <c r="BZ7" s="7"/>
    </row>
    <row r="8" spans="1:78">
      <c r="A8" s="154" t="s">
        <v>15</v>
      </c>
      <c r="B8" s="149">
        <v>35.57</v>
      </c>
      <c r="C8" s="150">
        <f>IF(AND((B8&gt;0),(B$7&gt;0)),(B8/B$7*100),"")</f>
        <v>62.900088417329805</v>
      </c>
      <c r="D8" s="149">
        <v>36.950000000000003</v>
      </c>
      <c r="E8" s="150">
        <f>IF(AND((D8&gt;0),(D$7&gt;0)),(D8/D$7*100),"")</f>
        <v>66.242380781642169</v>
      </c>
      <c r="F8" s="149">
        <v>45.5</v>
      </c>
      <c r="G8" s="150">
        <f>IF(AND((F8&gt;0),(F$7&gt;0)),(F8/F$7*100),"")</f>
        <v>69.012589109661761</v>
      </c>
      <c r="H8" s="149"/>
      <c r="I8" s="150" t="str">
        <f>IF(AND((H8&gt;0),(H$7&gt;0)),(H8/H$7*100),"")</f>
        <v/>
      </c>
      <c r="J8" s="149"/>
      <c r="K8" s="150" t="str">
        <f>IF(AND((J8&gt;0),(J$7&gt;0)),(J8/J$7*100),"")</f>
        <v/>
      </c>
      <c r="L8" s="149"/>
      <c r="M8" s="150" t="str">
        <f>IF(AND((L8&gt;0),(L$7&gt;0)),(L8/L$7*100),"")</f>
        <v/>
      </c>
      <c r="N8" s="149"/>
      <c r="O8" s="150" t="str">
        <f>IF(AND((N8&gt;0),(N$7&gt;0)),(N8/N$7*100),"")</f>
        <v/>
      </c>
      <c r="P8" s="149"/>
      <c r="Q8" s="150" t="str">
        <f>IF(AND((P8&gt;0),(P$7&gt;0)),(P8/P$7*100),"")</f>
        <v/>
      </c>
      <c r="R8" s="149"/>
      <c r="S8" s="150" t="str">
        <f>IF(AND((R8&gt;0),(R$7&gt;0)),(R8/R$7*100),"")</f>
        <v/>
      </c>
      <c r="T8" s="149"/>
      <c r="U8" s="150" t="str">
        <f>IF(AND((T8&gt;0),(T$7&gt;0)),(T8/T$7*100),"")</f>
        <v/>
      </c>
      <c r="V8" s="149"/>
      <c r="W8" s="150" t="str">
        <f>IF(AND((V8&gt;0),(V$7&gt;0)),(V8/V$7*100),"")</f>
        <v/>
      </c>
      <c r="X8" s="149"/>
      <c r="Y8" s="150" t="str">
        <f>IF(AND((X8&gt;0),(X$7&gt;0)),(X8/X$7*100),"")</f>
        <v/>
      </c>
      <c r="Z8" s="149"/>
      <c r="AA8" s="150" t="str">
        <f>IF(AND((Z8&gt;0),(Z$7&gt;0)),(Z8/Z$7*100),"")</f>
        <v/>
      </c>
      <c r="AB8" s="149"/>
      <c r="AC8" s="150" t="str">
        <f>IF(AND((AB8&gt;0),(AB$7&gt;0)),(AB8/AB$7*100),"")</f>
        <v/>
      </c>
      <c r="AD8" s="149"/>
      <c r="AE8" s="150" t="str">
        <f>IF(AND((AD8&gt;0),(AD$7&gt;0)),(AD8/AD$7*100),"")</f>
        <v/>
      </c>
      <c r="AF8" s="149"/>
      <c r="AG8" s="150" t="str">
        <f>IF(AND((AF8&gt;0),(AF$7&gt;0)),(AF8/AF$7*100),"")</f>
        <v/>
      </c>
      <c r="AH8" s="149"/>
      <c r="AI8" s="150" t="str">
        <f>IF(AND((AH8&gt;0),(AH$7&gt;0)),(AH8/AH$7*100),"")</f>
        <v/>
      </c>
      <c r="AJ8" s="149"/>
      <c r="AK8" s="150" t="str">
        <f>IF(AND((AJ8&gt;0),(AJ$7&gt;0)),(AJ8/AJ$7*100),"")</f>
        <v/>
      </c>
      <c r="AL8" s="149"/>
      <c r="AM8" s="150" t="str">
        <f>IF(AND((AL8&gt;0),(AL$7&gt;0)),(AL8/AL$7*100),"")</f>
        <v/>
      </c>
      <c r="AN8" s="149"/>
      <c r="AO8" s="150" t="str">
        <f>IF(AND((AN8&gt;0),(AN$7&gt;0)),(AN8/AN$7*100),"")</f>
        <v/>
      </c>
      <c r="AP8" s="149"/>
      <c r="AQ8" s="150" t="str">
        <f>IF(AND((AP8&gt;0),(AP$7&gt;0)),(AP8/AP$7*100),"")</f>
        <v/>
      </c>
      <c r="AR8" s="149"/>
      <c r="AS8" s="150" t="str">
        <f>IF(AND((AR8&gt;0),(AR$7&gt;0)),(AR8/AR$7*100),"")</f>
        <v/>
      </c>
      <c r="AT8" s="149"/>
      <c r="AU8" s="150" t="str">
        <f>IF(AND((AT8&gt;0),(AT$7&gt;0)),(AT8/AT$7*100),"")</f>
        <v/>
      </c>
      <c r="AV8" s="149"/>
      <c r="AW8" s="150" t="str">
        <f>IF(AND((AV8&gt;0),(AV$7&gt;0)),(AV8/AV$7*100),"")</f>
        <v/>
      </c>
      <c r="AX8" s="149"/>
      <c r="AY8" s="150" t="str">
        <f>IF(AND((AX8&gt;0),(AX$7&gt;0)),(AX8/AX$7*100),"")</f>
        <v/>
      </c>
      <c r="AZ8" s="149"/>
      <c r="BA8" s="150" t="str">
        <f>IF(AND((AZ8&gt;0),(AZ$7&gt;0)),(AZ8/AZ$7*100),"")</f>
        <v/>
      </c>
      <c r="BB8" s="149"/>
      <c r="BC8" s="150" t="str">
        <f>IF(AND((BB8&gt;0),(BB$7&gt;0)),(BB8/BB$7*100),"")</f>
        <v/>
      </c>
      <c r="BD8" s="149"/>
      <c r="BE8" s="150" t="str">
        <f>IF(AND((BD8&gt;0),(BD$7&gt;0)),(BD8/BD$7*100),"")</f>
        <v/>
      </c>
      <c r="BF8" s="149"/>
      <c r="BG8" s="150" t="str">
        <f>IF(AND((BF8&gt;0),(BF$7&gt;0)),(BF8/BF$7*100),"")</f>
        <v/>
      </c>
      <c r="BH8" s="149"/>
      <c r="BI8" s="150" t="str">
        <f>IF(AND((BH8&gt;0),(BH$7&gt;0)),(BH8/BH$7*100),"")</f>
        <v/>
      </c>
      <c r="BK8" s="14" t="str">
        <f t="shared" si="0"/>
        <v xml:space="preserve">     Stylet support insertion point</v>
      </c>
      <c r="BL8" s="11">
        <f t="shared" si="1"/>
        <v>3</v>
      </c>
      <c r="BM8" s="4">
        <f t="shared" si="2"/>
        <v>35.57</v>
      </c>
      <c r="BN8" s="24" t="str">
        <f t="shared" si="3"/>
        <v>–</v>
      </c>
      <c r="BO8" s="6">
        <f t="shared" si="4"/>
        <v>45.5</v>
      </c>
      <c r="BP8" s="32">
        <f t="shared" si="5"/>
        <v>62.900088417329805</v>
      </c>
      <c r="BQ8" s="7" t="str">
        <f t="shared" si="6"/>
        <v>–</v>
      </c>
      <c r="BR8" s="33">
        <f t="shared" si="7"/>
        <v>69.012589109661761</v>
      </c>
      <c r="BS8" s="28">
        <f t="shared" si="8"/>
        <v>39.340000000000003</v>
      </c>
      <c r="BT8" s="8">
        <f t="shared" si="8"/>
        <v>66.051686102877909</v>
      </c>
      <c r="BU8" s="5">
        <f t="shared" si="9"/>
        <v>5.3791542086093465</v>
      </c>
      <c r="BV8" s="9">
        <f t="shared" si="9"/>
        <v>3.0607089903846481</v>
      </c>
      <c r="BW8" s="5">
        <f t="shared" si="10"/>
        <v>35.57</v>
      </c>
      <c r="BX8" s="7">
        <f t="shared" si="10"/>
        <v>62.900088417329805</v>
      </c>
    </row>
    <row r="9" spans="1:78">
      <c r="A9" s="154" t="s">
        <v>16</v>
      </c>
      <c r="B9" s="149">
        <v>23.54</v>
      </c>
      <c r="C9" s="150">
        <f>IF(AND((B9&gt;0),(B$7&gt;0)),(B9/B$7*100),"")</f>
        <v>41.626878868258174</v>
      </c>
      <c r="D9" s="149">
        <v>24.14</v>
      </c>
      <c r="E9" s="150">
        <f>IF(AND((D9&gt;0),(D$7&gt;0)),(D9/D$7*100),"")</f>
        <v>43.277160272499103</v>
      </c>
      <c r="F9" s="149">
        <v>25.66</v>
      </c>
      <c r="G9" s="150">
        <f>IF(AND((F9&gt;0),(F$7&gt;0)),(F9/F$7*100),"")</f>
        <v>38.920066737448806</v>
      </c>
      <c r="H9" s="149"/>
      <c r="I9" s="150" t="str">
        <f>IF(AND((H9&gt;0),(H$7&gt;0)),(H9/H$7*100),"")</f>
        <v/>
      </c>
      <c r="J9" s="149"/>
      <c r="K9" s="150" t="str">
        <f>IF(AND((J9&gt;0),(J$7&gt;0)),(J9/J$7*100),"")</f>
        <v/>
      </c>
      <c r="L9" s="149"/>
      <c r="M9" s="150" t="str">
        <f>IF(AND((L9&gt;0),(L$7&gt;0)),(L9/L$7*100),"")</f>
        <v/>
      </c>
      <c r="N9" s="149"/>
      <c r="O9" s="150" t="str">
        <f>IF(AND((N9&gt;0),(N$7&gt;0)),(N9/N$7*100),"")</f>
        <v/>
      </c>
      <c r="P9" s="149"/>
      <c r="Q9" s="150" t="str">
        <f>IF(AND((P9&gt;0),(P$7&gt;0)),(P9/P$7*100),"")</f>
        <v/>
      </c>
      <c r="R9" s="149"/>
      <c r="S9" s="150" t="str">
        <f>IF(AND((R9&gt;0),(R$7&gt;0)),(R9/R$7*100),"")</f>
        <v/>
      </c>
      <c r="T9" s="149"/>
      <c r="U9" s="150" t="str">
        <f>IF(AND((T9&gt;0),(T$7&gt;0)),(T9/T$7*100),"")</f>
        <v/>
      </c>
      <c r="V9" s="149"/>
      <c r="W9" s="150" t="str">
        <f>IF(AND((V9&gt;0),(V$7&gt;0)),(V9/V$7*100),"")</f>
        <v/>
      </c>
      <c r="X9" s="149"/>
      <c r="Y9" s="150" t="str">
        <f>IF(AND((X9&gt;0),(X$7&gt;0)),(X9/X$7*100),"")</f>
        <v/>
      </c>
      <c r="Z9" s="149"/>
      <c r="AA9" s="150" t="str">
        <f>IF(AND((Z9&gt;0),(Z$7&gt;0)),(Z9/Z$7*100),"")</f>
        <v/>
      </c>
      <c r="AB9" s="149"/>
      <c r="AC9" s="150" t="str">
        <f>IF(AND((AB9&gt;0),(AB$7&gt;0)),(AB9/AB$7*100),"")</f>
        <v/>
      </c>
      <c r="AD9" s="149"/>
      <c r="AE9" s="150" t="str">
        <f>IF(AND((AD9&gt;0),(AD$7&gt;0)),(AD9/AD$7*100),"")</f>
        <v/>
      </c>
      <c r="AF9" s="149"/>
      <c r="AG9" s="150" t="str">
        <f>IF(AND((AF9&gt;0),(AF$7&gt;0)),(AF9/AF$7*100),"")</f>
        <v/>
      </c>
      <c r="AH9" s="149"/>
      <c r="AI9" s="150" t="str">
        <f>IF(AND((AH9&gt;0),(AH$7&gt;0)),(AH9/AH$7*100),"")</f>
        <v/>
      </c>
      <c r="AJ9" s="149"/>
      <c r="AK9" s="150" t="str">
        <f>IF(AND((AJ9&gt;0),(AJ$7&gt;0)),(AJ9/AJ$7*100),"")</f>
        <v/>
      </c>
      <c r="AL9" s="149"/>
      <c r="AM9" s="150" t="str">
        <f>IF(AND((AL9&gt;0),(AL$7&gt;0)),(AL9/AL$7*100),"")</f>
        <v/>
      </c>
      <c r="AN9" s="149"/>
      <c r="AO9" s="150" t="str">
        <f>IF(AND((AN9&gt;0),(AN$7&gt;0)),(AN9/AN$7*100),"")</f>
        <v/>
      </c>
      <c r="AP9" s="149"/>
      <c r="AQ9" s="150" t="str">
        <f>IF(AND((AP9&gt;0),(AP$7&gt;0)),(AP9/AP$7*100),"")</f>
        <v/>
      </c>
      <c r="AR9" s="149"/>
      <c r="AS9" s="150" t="str">
        <f>IF(AND((AR9&gt;0),(AR$7&gt;0)),(AR9/AR$7*100),"")</f>
        <v/>
      </c>
      <c r="AT9" s="149"/>
      <c r="AU9" s="150" t="str">
        <f>IF(AND((AT9&gt;0),(AT$7&gt;0)),(AT9/AT$7*100),"")</f>
        <v/>
      </c>
      <c r="AV9" s="149"/>
      <c r="AW9" s="150" t="str">
        <f>IF(AND((AV9&gt;0),(AV$7&gt;0)),(AV9/AV$7*100),"")</f>
        <v/>
      </c>
      <c r="AX9" s="149"/>
      <c r="AY9" s="150" t="str">
        <f>IF(AND((AX9&gt;0),(AX$7&gt;0)),(AX9/AX$7*100),"")</f>
        <v/>
      </c>
      <c r="AZ9" s="149"/>
      <c r="BA9" s="150" t="str">
        <f>IF(AND((AZ9&gt;0),(AZ$7&gt;0)),(AZ9/AZ$7*100),"")</f>
        <v/>
      </c>
      <c r="BB9" s="149"/>
      <c r="BC9" s="150" t="str">
        <f>IF(AND((BB9&gt;0),(BB$7&gt;0)),(BB9/BB$7*100),"")</f>
        <v/>
      </c>
      <c r="BD9" s="149"/>
      <c r="BE9" s="150" t="str">
        <f>IF(AND((BD9&gt;0),(BD$7&gt;0)),(BD9/BD$7*100),"")</f>
        <v/>
      </c>
      <c r="BF9" s="149"/>
      <c r="BG9" s="150" t="str">
        <f>IF(AND((BF9&gt;0),(BF$7&gt;0)),(BF9/BF$7*100),"")</f>
        <v/>
      </c>
      <c r="BH9" s="149"/>
      <c r="BI9" s="150" t="str">
        <f>IF(AND((BH9&gt;0),(BH$7&gt;0)),(BH9/BH$7*100),"")</f>
        <v/>
      </c>
      <c r="BK9" s="14" t="str">
        <f t="shared" si="0"/>
        <v xml:space="preserve">     Anterior width</v>
      </c>
      <c r="BL9" s="11">
        <f t="shared" si="1"/>
        <v>3</v>
      </c>
      <c r="BM9" s="4">
        <f t="shared" si="2"/>
        <v>23.54</v>
      </c>
      <c r="BN9" s="24" t="str">
        <f t="shared" si="3"/>
        <v>–</v>
      </c>
      <c r="BO9" s="6">
        <f t="shared" si="4"/>
        <v>25.66</v>
      </c>
      <c r="BP9" s="32">
        <f t="shared" si="5"/>
        <v>38.920066737448806</v>
      </c>
      <c r="BQ9" s="7" t="str">
        <f t="shared" si="6"/>
        <v>–</v>
      </c>
      <c r="BR9" s="33">
        <f t="shared" si="7"/>
        <v>43.277160272499103</v>
      </c>
      <c r="BS9" s="28">
        <f t="shared" si="8"/>
        <v>24.446666666666669</v>
      </c>
      <c r="BT9" s="8">
        <f t="shared" si="8"/>
        <v>41.27470195940203</v>
      </c>
      <c r="BU9" s="5">
        <f t="shared" si="9"/>
        <v>1.0927640794486859</v>
      </c>
      <c r="BV9" s="9">
        <f t="shared" si="9"/>
        <v>2.1997925924147657</v>
      </c>
      <c r="BW9" s="5">
        <f t="shared" si="10"/>
        <v>23.54</v>
      </c>
      <c r="BX9" s="7">
        <f t="shared" si="10"/>
        <v>41.626878868258174</v>
      </c>
    </row>
    <row r="10" spans="1:78">
      <c r="A10" s="154" t="s">
        <v>17</v>
      </c>
      <c r="B10" s="149">
        <v>19.13</v>
      </c>
      <c r="C10" s="150">
        <f>IF(AND((B10&gt;0),(B$7&gt;0)),(B10/B$7*100),"")</f>
        <v>33.828470380194517</v>
      </c>
      <c r="D10" s="149">
        <v>17.850000000000001</v>
      </c>
      <c r="E10" s="150">
        <f>IF(AND((D10&gt;0),(D$7&gt;0)),(D10/D$7*100),"")</f>
        <v>32.000717102904268</v>
      </c>
      <c r="F10" s="149">
        <v>21.19</v>
      </c>
      <c r="G10" s="150">
        <f>IF(AND((F10&gt;0),(F$7&gt;0)),(F10/F$7*100),"")</f>
        <v>32.140148642499625</v>
      </c>
      <c r="H10" s="149"/>
      <c r="I10" s="150" t="str">
        <f>IF(AND((H10&gt;0),(H$7&gt;0)),(H10/H$7*100),"")</f>
        <v/>
      </c>
      <c r="J10" s="149"/>
      <c r="K10" s="150" t="str">
        <f>IF(AND((J10&gt;0),(J$7&gt;0)),(J10/J$7*100),"")</f>
        <v/>
      </c>
      <c r="L10" s="149"/>
      <c r="M10" s="150" t="str">
        <f>IF(AND((L10&gt;0),(L$7&gt;0)),(L10/L$7*100),"")</f>
        <v/>
      </c>
      <c r="N10" s="149"/>
      <c r="O10" s="150" t="str">
        <f>IF(AND((N10&gt;0),(N$7&gt;0)),(N10/N$7*100),"")</f>
        <v/>
      </c>
      <c r="P10" s="149"/>
      <c r="Q10" s="150" t="str">
        <f>IF(AND((P10&gt;0),(P$7&gt;0)),(P10/P$7*100),"")</f>
        <v/>
      </c>
      <c r="R10" s="149"/>
      <c r="S10" s="150" t="str">
        <f>IF(AND((R10&gt;0),(R$7&gt;0)),(R10/R$7*100),"")</f>
        <v/>
      </c>
      <c r="T10" s="149"/>
      <c r="U10" s="150" t="str">
        <f>IF(AND((T10&gt;0),(T$7&gt;0)),(T10/T$7*100),"")</f>
        <v/>
      </c>
      <c r="V10" s="149"/>
      <c r="W10" s="150" t="str">
        <f>IF(AND((V10&gt;0),(V$7&gt;0)),(V10/V$7*100),"")</f>
        <v/>
      </c>
      <c r="X10" s="149"/>
      <c r="Y10" s="150" t="str">
        <f>IF(AND((X10&gt;0),(X$7&gt;0)),(X10/X$7*100),"")</f>
        <v/>
      </c>
      <c r="Z10" s="149"/>
      <c r="AA10" s="150" t="str">
        <f>IF(AND((Z10&gt;0),(Z$7&gt;0)),(Z10/Z$7*100),"")</f>
        <v/>
      </c>
      <c r="AB10" s="149"/>
      <c r="AC10" s="150" t="str">
        <f>IF(AND((AB10&gt;0),(AB$7&gt;0)),(AB10/AB$7*100),"")</f>
        <v/>
      </c>
      <c r="AD10" s="149"/>
      <c r="AE10" s="150" t="str">
        <f>IF(AND((AD10&gt;0),(AD$7&gt;0)),(AD10/AD$7*100),"")</f>
        <v/>
      </c>
      <c r="AF10" s="149"/>
      <c r="AG10" s="150" t="str">
        <f>IF(AND((AF10&gt;0),(AF$7&gt;0)),(AF10/AF$7*100),"")</f>
        <v/>
      </c>
      <c r="AH10" s="149"/>
      <c r="AI10" s="150" t="str">
        <f>IF(AND((AH10&gt;0),(AH$7&gt;0)),(AH10/AH$7*100),"")</f>
        <v/>
      </c>
      <c r="AJ10" s="149"/>
      <c r="AK10" s="150" t="str">
        <f>IF(AND((AJ10&gt;0),(AJ$7&gt;0)),(AJ10/AJ$7*100),"")</f>
        <v/>
      </c>
      <c r="AL10" s="149"/>
      <c r="AM10" s="150" t="str">
        <f>IF(AND((AL10&gt;0),(AL$7&gt;0)),(AL10/AL$7*100),"")</f>
        <v/>
      </c>
      <c r="AN10" s="149"/>
      <c r="AO10" s="150" t="str">
        <f>IF(AND((AN10&gt;0),(AN$7&gt;0)),(AN10/AN$7*100),"")</f>
        <v/>
      </c>
      <c r="AP10" s="149"/>
      <c r="AQ10" s="150" t="str">
        <f>IF(AND((AP10&gt;0),(AP$7&gt;0)),(AP10/AP$7*100),"")</f>
        <v/>
      </c>
      <c r="AR10" s="149"/>
      <c r="AS10" s="150" t="str">
        <f>IF(AND((AR10&gt;0),(AR$7&gt;0)),(AR10/AR$7*100),"")</f>
        <v/>
      </c>
      <c r="AT10" s="149"/>
      <c r="AU10" s="150" t="str">
        <f>IF(AND((AT10&gt;0),(AT$7&gt;0)),(AT10/AT$7*100),"")</f>
        <v/>
      </c>
      <c r="AV10" s="149"/>
      <c r="AW10" s="150" t="str">
        <f>IF(AND((AV10&gt;0),(AV$7&gt;0)),(AV10/AV$7*100),"")</f>
        <v/>
      </c>
      <c r="AX10" s="149"/>
      <c r="AY10" s="150" t="str">
        <f>IF(AND((AX10&gt;0),(AX$7&gt;0)),(AX10/AX$7*100),"")</f>
        <v/>
      </c>
      <c r="AZ10" s="149"/>
      <c r="BA10" s="150" t="str">
        <f>IF(AND((AZ10&gt;0),(AZ$7&gt;0)),(AZ10/AZ$7*100),"")</f>
        <v/>
      </c>
      <c r="BB10" s="149"/>
      <c r="BC10" s="150" t="str">
        <f>IF(AND((BB10&gt;0),(BB$7&gt;0)),(BB10/BB$7*100),"")</f>
        <v/>
      </c>
      <c r="BD10" s="149"/>
      <c r="BE10" s="150" t="str">
        <f>IF(AND((BD10&gt;0),(BD$7&gt;0)),(BD10/BD$7*100),"")</f>
        <v/>
      </c>
      <c r="BF10" s="149"/>
      <c r="BG10" s="150" t="str">
        <f>IF(AND((BF10&gt;0),(BF$7&gt;0)),(BF10/BF$7*100),"")</f>
        <v/>
      </c>
      <c r="BH10" s="149"/>
      <c r="BI10" s="150" t="str">
        <f>IF(AND((BH10&gt;0),(BH$7&gt;0)),(BH10/BH$7*100),"")</f>
        <v/>
      </c>
      <c r="BK10" s="14" t="str">
        <f t="shared" si="0"/>
        <v xml:space="preserve">     Standard width</v>
      </c>
      <c r="BL10" s="11">
        <f t="shared" si="1"/>
        <v>3</v>
      </c>
      <c r="BM10" s="4">
        <f t="shared" si="2"/>
        <v>17.850000000000001</v>
      </c>
      <c r="BN10" s="24" t="str">
        <f t="shared" si="3"/>
        <v>–</v>
      </c>
      <c r="BO10" s="6">
        <f t="shared" si="4"/>
        <v>21.19</v>
      </c>
      <c r="BP10" s="32">
        <f t="shared" si="5"/>
        <v>32.000717102904268</v>
      </c>
      <c r="BQ10" s="7" t="str">
        <f t="shared" si="6"/>
        <v>–</v>
      </c>
      <c r="BR10" s="33">
        <f t="shared" si="7"/>
        <v>33.828470380194517</v>
      </c>
      <c r="BS10" s="28">
        <f t="shared" si="8"/>
        <v>19.39</v>
      </c>
      <c r="BT10" s="8">
        <f t="shared" si="8"/>
        <v>32.656445375199475</v>
      </c>
      <c r="BU10" s="5">
        <f t="shared" si="9"/>
        <v>1.6851112722903494</v>
      </c>
      <c r="BV10" s="9">
        <f t="shared" si="9"/>
        <v>1.0173948337831842</v>
      </c>
      <c r="BW10" s="5">
        <f t="shared" si="10"/>
        <v>19.13</v>
      </c>
      <c r="BX10" s="7">
        <f t="shared" si="10"/>
        <v>33.828470380194517</v>
      </c>
    </row>
    <row r="11" spans="1:78">
      <c r="A11" s="154" t="s">
        <v>18</v>
      </c>
      <c r="B11" s="149">
        <v>17.37</v>
      </c>
      <c r="C11" s="150">
        <f>IF(AND((B11&gt;0),(B$7&gt;0)),(B11/B$7*100),"")</f>
        <v>30.716180371352785</v>
      </c>
      <c r="D11" s="149">
        <v>17.39</v>
      </c>
      <c r="E11" s="150">
        <f>IF(AND((D11&gt;0),(D$7&gt;0)),(D11/D$7*100),"")</f>
        <v>31.176048762997489</v>
      </c>
      <c r="F11" s="149">
        <v>20.71</v>
      </c>
      <c r="G11" s="150">
        <f>IF(AND((F11&gt;0),(F$7&gt;0)),(F11/F$7*100),"")</f>
        <v>31.41210374639769</v>
      </c>
      <c r="H11" s="149"/>
      <c r="I11" s="150" t="str">
        <f>IF(AND((H11&gt;0),(H$7&gt;0)),(H11/H$7*100),"")</f>
        <v/>
      </c>
      <c r="J11" s="149"/>
      <c r="K11" s="150" t="str">
        <f>IF(AND((J11&gt;0),(J$7&gt;0)),(J11/J$7*100),"")</f>
        <v/>
      </c>
      <c r="L11" s="149"/>
      <c r="M11" s="150" t="str">
        <f>IF(AND((L11&gt;0),(L$7&gt;0)),(L11/L$7*100),"")</f>
        <v/>
      </c>
      <c r="N11" s="149"/>
      <c r="O11" s="150" t="str">
        <f>IF(AND((N11&gt;0),(N$7&gt;0)),(N11/N$7*100),"")</f>
        <v/>
      </c>
      <c r="P11" s="149"/>
      <c r="Q11" s="150" t="str">
        <f>IF(AND((P11&gt;0),(P$7&gt;0)),(P11/P$7*100),"")</f>
        <v/>
      </c>
      <c r="R11" s="149"/>
      <c r="S11" s="150" t="str">
        <f>IF(AND((R11&gt;0),(R$7&gt;0)),(R11/R$7*100),"")</f>
        <v/>
      </c>
      <c r="T11" s="149"/>
      <c r="U11" s="150" t="str">
        <f>IF(AND((T11&gt;0),(T$7&gt;0)),(T11/T$7*100),"")</f>
        <v/>
      </c>
      <c r="V11" s="149"/>
      <c r="W11" s="150" t="str">
        <f>IF(AND((V11&gt;0),(V$7&gt;0)),(V11/V$7*100),"")</f>
        <v/>
      </c>
      <c r="X11" s="149"/>
      <c r="Y11" s="150" t="str">
        <f>IF(AND((X11&gt;0),(X$7&gt;0)),(X11/X$7*100),"")</f>
        <v/>
      </c>
      <c r="Z11" s="149"/>
      <c r="AA11" s="150" t="str">
        <f>IF(AND((Z11&gt;0),(Z$7&gt;0)),(Z11/Z$7*100),"")</f>
        <v/>
      </c>
      <c r="AB11" s="149"/>
      <c r="AC11" s="150" t="str">
        <f>IF(AND((AB11&gt;0),(AB$7&gt;0)),(AB11/AB$7*100),"")</f>
        <v/>
      </c>
      <c r="AD11" s="149"/>
      <c r="AE11" s="150" t="str">
        <f>IF(AND((AD11&gt;0),(AD$7&gt;0)),(AD11/AD$7*100),"")</f>
        <v/>
      </c>
      <c r="AF11" s="149"/>
      <c r="AG11" s="150" t="str">
        <f>IF(AND((AF11&gt;0),(AF$7&gt;0)),(AF11/AF$7*100),"")</f>
        <v/>
      </c>
      <c r="AH11" s="149"/>
      <c r="AI11" s="150" t="str">
        <f>IF(AND((AH11&gt;0),(AH$7&gt;0)),(AH11/AH$7*100),"")</f>
        <v/>
      </c>
      <c r="AJ11" s="149"/>
      <c r="AK11" s="150" t="str">
        <f>IF(AND((AJ11&gt;0),(AJ$7&gt;0)),(AJ11/AJ$7*100),"")</f>
        <v/>
      </c>
      <c r="AL11" s="149"/>
      <c r="AM11" s="150" t="str">
        <f>IF(AND((AL11&gt;0),(AL$7&gt;0)),(AL11/AL$7*100),"")</f>
        <v/>
      </c>
      <c r="AN11" s="149"/>
      <c r="AO11" s="150" t="str">
        <f>IF(AND((AN11&gt;0),(AN$7&gt;0)),(AN11/AN$7*100),"")</f>
        <v/>
      </c>
      <c r="AP11" s="149"/>
      <c r="AQ11" s="150" t="str">
        <f>IF(AND((AP11&gt;0),(AP$7&gt;0)),(AP11/AP$7*100),"")</f>
        <v/>
      </c>
      <c r="AR11" s="149"/>
      <c r="AS11" s="150" t="str">
        <f>IF(AND((AR11&gt;0),(AR$7&gt;0)),(AR11/AR$7*100),"")</f>
        <v/>
      </c>
      <c r="AT11" s="149"/>
      <c r="AU11" s="150" t="str">
        <f>IF(AND((AT11&gt;0),(AT$7&gt;0)),(AT11/AT$7*100),"")</f>
        <v/>
      </c>
      <c r="AV11" s="149"/>
      <c r="AW11" s="150" t="str">
        <f>IF(AND((AV11&gt;0),(AV$7&gt;0)),(AV11/AV$7*100),"")</f>
        <v/>
      </c>
      <c r="AX11" s="149"/>
      <c r="AY11" s="150" t="str">
        <f>IF(AND((AX11&gt;0),(AX$7&gt;0)),(AX11/AX$7*100),"")</f>
        <v/>
      </c>
      <c r="AZ11" s="149"/>
      <c r="BA11" s="150" t="str">
        <f>IF(AND((AZ11&gt;0),(AZ$7&gt;0)),(AZ11/AZ$7*100),"")</f>
        <v/>
      </c>
      <c r="BB11" s="149"/>
      <c r="BC11" s="150" t="str">
        <f>IF(AND((BB11&gt;0),(BB$7&gt;0)),(BB11/BB$7*100),"")</f>
        <v/>
      </c>
      <c r="BD11" s="149"/>
      <c r="BE11" s="150" t="str">
        <f>IF(AND((BD11&gt;0),(BD$7&gt;0)),(BD11/BD$7*100),"")</f>
        <v/>
      </c>
      <c r="BF11" s="149"/>
      <c r="BG11" s="150" t="str">
        <f>IF(AND((BF11&gt;0),(BF$7&gt;0)),(BF11/BF$7*100),"")</f>
        <v/>
      </c>
      <c r="BH11" s="149"/>
      <c r="BI11" s="150" t="str">
        <f>IF(AND((BH11&gt;0),(BH$7&gt;0)),(BH11/BH$7*100),"")</f>
        <v/>
      </c>
      <c r="BK11" s="14" t="str">
        <f t="shared" si="0"/>
        <v xml:space="preserve">     Posterior width</v>
      </c>
      <c r="BL11" s="11">
        <f t="shared" si="1"/>
        <v>3</v>
      </c>
      <c r="BM11" s="4">
        <f t="shared" si="2"/>
        <v>17.37</v>
      </c>
      <c r="BN11" s="24" t="str">
        <f t="shared" si="3"/>
        <v>–</v>
      </c>
      <c r="BO11" s="6">
        <f t="shared" si="4"/>
        <v>20.71</v>
      </c>
      <c r="BP11" s="32">
        <f t="shared" si="5"/>
        <v>30.716180371352785</v>
      </c>
      <c r="BQ11" s="7" t="str">
        <f t="shared" si="6"/>
        <v>–</v>
      </c>
      <c r="BR11" s="33">
        <f t="shared" si="7"/>
        <v>31.41210374639769</v>
      </c>
      <c r="BS11" s="28">
        <f t="shared" si="8"/>
        <v>18.490000000000002</v>
      </c>
      <c r="BT11" s="8">
        <f t="shared" si="8"/>
        <v>31.101444293582656</v>
      </c>
      <c r="BU11" s="5">
        <f t="shared" si="9"/>
        <v>1.9226024029944413</v>
      </c>
      <c r="BV11" s="9">
        <f t="shared" si="9"/>
        <v>0.35390917779279885</v>
      </c>
      <c r="BW11" s="5">
        <f t="shared" si="10"/>
        <v>17.37</v>
      </c>
      <c r="BX11" s="7">
        <f t="shared" si="10"/>
        <v>30.716180371352785</v>
      </c>
    </row>
    <row r="12" spans="1:78">
      <c r="A12" s="154" t="s">
        <v>19</v>
      </c>
      <c r="B12" s="155">
        <f>IF(AND((B10&gt;0),(B7&gt;0)),(B10/B7),"")</f>
        <v>0.3382847038019452</v>
      </c>
      <c r="C12" s="150" t="s">
        <v>5</v>
      </c>
      <c r="D12" s="155">
        <f>IF(AND((D10&gt;0),(D7&gt;0)),(D10/D7),"")</f>
        <v>0.32000717102904269</v>
      </c>
      <c r="E12" s="150" t="s">
        <v>5</v>
      </c>
      <c r="F12" s="155">
        <f>IF(AND((F10&gt;0),(F7&gt;0)),(F10/F7),"")</f>
        <v>0.32140148642499622</v>
      </c>
      <c r="G12" s="150" t="s">
        <v>5</v>
      </c>
      <c r="H12" s="155" t="str">
        <f>IF(AND((H10&gt;0),(H7&gt;0)),(H10/H7),"")</f>
        <v/>
      </c>
      <c r="I12" s="150" t="s">
        <v>5</v>
      </c>
      <c r="J12" s="155" t="str">
        <f>IF(AND((J10&gt;0),(J7&gt;0)),(J10/J7),"")</f>
        <v/>
      </c>
      <c r="K12" s="150" t="s">
        <v>5</v>
      </c>
      <c r="L12" s="155" t="str">
        <f>IF(AND((L10&gt;0),(L7&gt;0)),(L10/L7),"")</f>
        <v/>
      </c>
      <c r="M12" s="150" t="s">
        <v>5</v>
      </c>
      <c r="N12" s="155" t="str">
        <f>IF(AND((N10&gt;0),(N7&gt;0)),(N10/N7),"")</f>
        <v/>
      </c>
      <c r="O12" s="150" t="s">
        <v>5</v>
      </c>
      <c r="P12" s="155" t="str">
        <f>IF(AND((P10&gt;0),(P7&gt;0)),(P10/P7),"")</f>
        <v/>
      </c>
      <c r="Q12" s="150" t="s">
        <v>5</v>
      </c>
      <c r="R12" s="155" t="str">
        <f>IF(AND((R10&gt;0),(R7&gt;0)),(R10/R7),"")</f>
        <v/>
      </c>
      <c r="S12" s="150" t="s">
        <v>5</v>
      </c>
      <c r="T12" s="155" t="str">
        <f>IF(AND((T10&gt;0),(T7&gt;0)),(T10/T7),"")</f>
        <v/>
      </c>
      <c r="U12" s="150" t="s">
        <v>5</v>
      </c>
      <c r="V12" s="155" t="str">
        <f>IF(AND((V10&gt;0),(V7&gt;0)),(V10/V7),"")</f>
        <v/>
      </c>
      <c r="W12" s="150" t="s">
        <v>5</v>
      </c>
      <c r="X12" s="155" t="str">
        <f>IF(AND((X10&gt;0),(X7&gt;0)),(X10/X7),"")</f>
        <v/>
      </c>
      <c r="Y12" s="150" t="s">
        <v>5</v>
      </c>
      <c r="Z12" s="155" t="str">
        <f>IF(AND((Z10&gt;0),(Z7&gt;0)),(Z10/Z7),"")</f>
        <v/>
      </c>
      <c r="AA12" s="150" t="s">
        <v>5</v>
      </c>
      <c r="AB12" s="155" t="str">
        <f>IF(AND((AB10&gt;0),(AB7&gt;0)),(AB10/AB7),"")</f>
        <v/>
      </c>
      <c r="AC12" s="150" t="s">
        <v>5</v>
      </c>
      <c r="AD12" s="155" t="str">
        <f>IF(AND((AD10&gt;0),(AD7&gt;0)),(AD10/AD7),"")</f>
        <v/>
      </c>
      <c r="AE12" s="150" t="s">
        <v>5</v>
      </c>
      <c r="AF12" s="155" t="str">
        <f>IF(AND((AF10&gt;0),(AF7&gt;0)),(AF10/AF7),"")</f>
        <v/>
      </c>
      <c r="AG12" s="150" t="s">
        <v>5</v>
      </c>
      <c r="AH12" s="155" t="str">
        <f>IF(AND((AH10&gt;0),(AH7&gt;0)),(AH10/AH7),"")</f>
        <v/>
      </c>
      <c r="AI12" s="150" t="s">
        <v>5</v>
      </c>
      <c r="AJ12" s="155" t="str">
        <f>IF(AND((AJ10&gt;0),(AJ7&gt;0)),(AJ10/AJ7),"")</f>
        <v/>
      </c>
      <c r="AK12" s="150" t="s">
        <v>5</v>
      </c>
      <c r="AL12" s="155" t="str">
        <f>IF(AND((AL10&gt;0),(AL7&gt;0)),(AL10/AL7),"")</f>
        <v/>
      </c>
      <c r="AM12" s="150" t="s">
        <v>5</v>
      </c>
      <c r="AN12" s="155" t="str">
        <f>IF(AND((AN10&gt;0),(AN7&gt;0)),(AN10/AN7),"")</f>
        <v/>
      </c>
      <c r="AO12" s="150" t="s">
        <v>5</v>
      </c>
      <c r="AP12" s="155" t="str">
        <f>IF(AND((AP10&gt;0),(AP7&gt;0)),(AP10/AP7),"")</f>
        <v/>
      </c>
      <c r="AQ12" s="150" t="s">
        <v>5</v>
      </c>
      <c r="AR12" s="155" t="str">
        <f>IF(AND((AR10&gt;0),(AR7&gt;0)),(AR10/AR7),"")</f>
        <v/>
      </c>
      <c r="AS12" s="150" t="s">
        <v>5</v>
      </c>
      <c r="AT12" s="155" t="str">
        <f>IF(AND((AT10&gt;0),(AT7&gt;0)),(AT10/AT7),"")</f>
        <v/>
      </c>
      <c r="AU12" s="150" t="s">
        <v>5</v>
      </c>
      <c r="AV12" s="155" t="str">
        <f>IF(AND((AV10&gt;0),(AV7&gt;0)),(AV10/AV7),"")</f>
        <v/>
      </c>
      <c r="AW12" s="150" t="s">
        <v>5</v>
      </c>
      <c r="AX12" s="155" t="str">
        <f>IF(AND((AX10&gt;0),(AX7&gt;0)),(AX10/AX7),"")</f>
        <v/>
      </c>
      <c r="AY12" s="150" t="s">
        <v>5</v>
      </c>
      <c r="AZ12" s="155" t="str">
        <f>IF(AND((AZ10&gt;0),(AZ7&gt;0)),(AZ10/AZ7),"")</f>
        <v/>
      </c>
      <c r="BA12" s="150" t="s">
        <v>5</v>
      </c>
      <c r="BB12" s="155" t="str">
        <f>IF(AND((BB10&gt;0),(BB7&gt;0)),(BB10/BB7),"")</f>
        <v/>
      </c>
      <c r="BC12" s="150" t="s">
        <v>5</v>
      </c>
      <c r="BD12" s="155" t="str">
        <f>IF(AND((BD10&gt;0),(BD7&gt;0)),(BD10/BD7),"")</f>
        <v/>
      </c>
      <c r="BE12" s="150" t="s">
        <v>5</v>
      </c>
      <c r="BF12" s="155" t="str">
        <f>IF(AND((BF10&gt;0),(BF7&gt;0)),(BF10/BF7),"")</f>
        <v/>
      </c>
      <c r="BG12" s="150" t="s">
        <v>5</v>
      </c>
      <c r="BH12" s="155" t="str">
        <f>IF(AND((BH10&gt;0),(BH7&gt;0)),(BH10/BH7),"")</f>
        <v/>
      </c>
      <c r="BI12" s="150" t="s">
        <v>5</v>
      </c>
      <c r="BK12" s="14" t="str">
        <f t="shared" si="0"/>
        <v xml:space="preserve">     Standard width/length ratio</v>
      </c>
      <c r="BL12" s="11">
        <f t="shared" si="1"/>
        <v>3</v>
      </c>
      <c r="BM12" s="91">
        <f t="shared" si="2"/>
        <v>0.32000717102904269</v>
      </c>
      <c r="BN12" s="92" t="str">
        <f t="shared" si="3"/>
        <v>–</v>
      </c>
      <c r="BO12" s="93">
        <f t="shared" si="4"/>
        <v>0.3382847038019452</v>
      </c>
      <c r="BP12" s="94" t="str">
        <f t="shared" si="5"/>
        <v/>
      </c>
      <c r="BQ12" s="95" t="s">
        <v>5</v>
      </c>
      <c r="BR12" s="96" t="str">
        <f t="shared" si="7"/>
        <v/>
      </c>
      <c r="BS12" s="97">
        <f t="shared" si="8"/>
        <v>0.32656445375199467</v>
      </c>
      <c r="BT12" s="98" t="s">
        <v>5</v>
      </c>
      <c r="BU12" s="99">
        <f t="shared" si="9"/>
        <v>1.017394833783186E-2</v>
      </c>
      <c r="BV12" s="100" t="s">
        <v>5</v>
      </c>
      <c r="BW12" s="19">
        <f t="shared" si="10"/>
        <v>0.3382847038019452</v>
      </c>
      <c r="BX12" s="7" t="s">
        <v>5</v>
      </c>
    </row>
    <row r="13" spans="1:78">
      <c r="A13" s="154" t="s">
        <v>20</v>
      </c>
      <c r="B13" s="155">
        <f>IF(AND((B11&gt;0),(B9&gt;0)),(B11/B9),"")</f>
        <v>0.73789294817332207</v>
      </c>
      <c r="C13" s="150" t="s">
        <v>5</v>
      </c>
      <c r="D13" s="155">
        <f>IF(AND((D11&gt;0),(D9&gt;0)),(D11/D9),"")</f>
        <v>0.72038111019055506</v>
      </c>
      <c r="E13" s="150" t="s">
        <v>5</v>
      </c>
      <c r="F13" s="155">
        <f>IF(AND((F11&gt;0),(F9&gt;0)),(F11/F9),"")</f>
        <v>0.80709275136399072</v>
      </c>
      <c r="G13" s="150" t="s">
        <v>5</v>
      </c>
      <c r="H13" s="155" t="str">
        <f>IF(AND((H11&gt;0),(H9&gt;0)),(H11/H9),"")</f>
        <v/>
      </c>
      <c r="I13" s="150" t="s">
        <v>5</v>
      </c>
      <c r="J13" s="155" t="str">
        <f>IF(AND((J11&gt;0),(J9&gt;0)),(J11/J9),"")</f>
        <v/>
      </c>
      <c r="K13" s="150" t="s">
        <v>5</v>
      </c>
      <c r="L13" s="155" t="str">
        <f>IF(AND((L11&gt;0),(L9&gt;0)),(L11/L9),"")</f>
        <v/>
      </c>
      <c r="M13" s="150" t="s">
        <v>5</v>
      </c>
      <c r="N13" s="155" t="str">
        <f>IF(AND((N11&gt;0),(N9&gt;0)),(N11/N9),"")</f>
        <v/>
      </c>
      <c r="O13" s="150" t="s">
        <v>5</v>
      </c>
      <c r="P13" s="155" t="str">
        <f>IF(AND((P11&gt;0),(P9&gt;0)),(P11/P9),"")</f>
        <v/>
      </c>
      <c r="Q13" s="150" t="s">
        <v>5</v>
      </c>
      <c r="R13" s="155" t="str">
        <f>IF(AND((R11&gt;0),(R9&gt;0)),(R11/R9),"")</f>
        <v/>
      </c>
      <c r="S13" s="150" t="s">
        <v>5</v>
      </c>
      <c r="T13" s="155" t="str">
        <f>IF(AND((T11&gt;0),(T9&gt;0)),(T11/T9),"")</f>
        <v/>
      </c>
      <c r="U13" s="150" t="s">
        <v>5</v>
      </c>
      <c r="V13" s="155" t="str">
        <f>IF(AND((V11&gt;0),(V9&gt;0)),(V11/V9),"")</f>
        <v/>
      </c>
      <c r="W13" s="150" t="s">
        <v>5</v>
      </c>
      <c r="X13" s="155" t="str">
        <f>IF(AND((X11&gt;0),(X9&gt;0)),(X11/X9),"")</f>
        <v/>
      </c>
      <c r="Y13" s="150" t="s">
        <v>5</v>
      </c>
      <c r="Z13" s="155" t="str">
        <f>IF(AND((Z11&gt;0),(Z9&gt;0)),(Z11/Z9),"")</f>
        <v/>
      </c>
      <c r="AA13" s="150" t="s">
        <v>5</v>
      </c>
      <c r="AB13" s="155" t="str">
        <f>IF(AND((AB11&gt;0),(AB9&gt;0)),(AB11/AB9),"")</f>
        <v/>
      </c>
      <c r="AC13" s="150" t="s">
        <v>5</v>
      </c>
      <c r="AD13" s="155" t="str">
        <f>IF(AND((AD11&gt;0),(AD9&gt;0)),(AD11/AD9),"")</f>
        <v/>
      </c>
      <c r="AE13" s="150" t="s">
        <v>5</v>
      </c>
      <c r="AF13" s="155" t="str">
        <f>IF(AND((AF11&gt;0),(AF9&gt;0)),(AF11/AF9),"")</f>
        <v/>
      </c>
      <c r="AG13" s="150" t="s">
        <v>5</v>
      </c>
      <c r="AH13" s="155" t="str">
        <f>IF(AND((AH11&gt;0),(AH9&gt;0)),(AH11/AH9),"")</f>
        <v/>
      </c>
      <c r="AI13" s="150" t="s">
        <v>5</v>
      </c>
      <c r="AJ13" s="155" t="str">
        <f>IF(AND((AJ11&gt;0),(AJ9&gt;0)),(AJ11/AJ9),"")</f>
        <v/>
      </c>
      <c r="AK13" s="150" t="s">
        <v>5</v>
      </c>
      <c r="AL13" s="155" t="str">
        <f>IF(AND((AL11&gt;0),(AL9&gt;0)),(AL11/AL9),"")</f>
        <v/>
      </c>
      <c r="AM13" s="150" t="s">
        <v>5</v>
      </c>
      <c r="AN13" s="155" t="str">
        <f>IF(AND((AN11&gt;0),(AN9&gt;0)),(AN11/AN9),"")</f>
        <v/>
      </c>
      <c r="AO13" s="150" t="s">
        <v>5</v>
      </c>
      <c r="AP13" s="155" t="str">
        <f>IF(AND((AP11&gt;0),(AP9&gt;0)),(AP11/AP9),"")</f>
        <v/>
      </c>
      <c r="AQ13" s="150" t="s">
        <v>5</v>
      </c>
      <c r="AR13" s="155" t="str">
        <f>IF(AND((AR11&gt;0),(AR9&gt;0)),(AR11/AR9),"")</f>
        <v/>
      </c>
      <c r="AS13" s="150" t="s">
        <v>5</v>
      </c>
      <c r="AT13" s="155" t="str">
        <f>IF(AND((AT11&gt;0),(AT9&gt;0)),(AT11/AT9),"")</f>
        <v/>
      </c>
      <c r="AU13" s="150" t="s">
        <v>5</v>
      </c>
      <c r="AV13" s="155" t="str">
        <f>IF(AND((AV11&gt;0),(AV9&gt;0)),(AV11/AV9),"")</f>
        <v/>
      </c>
      <c r="AW13" s="150" t="s">
        <v>5</v>
      </c>
      <c r="AX13" s="155" t="str">
        <f>IF(AND((AX11&gt;0),(AX9&gt;0)),(AX11/AX9),"")</f>
        <v/>
      </c>
      <c r="AY13" s="150" t="s">
        <v>5</v>
      </c>
      <c r="AZ13" s="155" t="str">
        <f>IF(AND((AZ11&gt;0),(AZ9&gt;0)),(AZ11/AZ9),"")</f>
        <v/>
      </c>
      <c r="BA13" s="150" t="s">
        <v>5</v>
      </c>
      <c r="BB13" s="155" t="str">
        <f>IF(AND((BB11&gt;0),(BB9&gt;0)),(BB11/BB9),"")</f>
        <v/>
      </c>
      <c r="BC13" s="150" t="s">
        <v>5</v>
      </c>
      <c r="BD13" s="155" t="str">
        <f>IF(AND((BD11&gt;0),(BD9&gt;0)),(BD11/BD9),"")</f>
        <v/>
      </c>
      <c r="BE13" s="150" t="s">
        <v>5</v>
      </c>
      <c r="BF13" s="155" t="str">
        <f>IF(AND((BF11&gt;0),(BF9&gt;0)),(BF11/BF9),"")</f>
        <v/>
      </c>
      <c r="BG13" s="150" t="s">
        <v>5</v>
      </c>
      <c r="BH13" s="155" t="str">
        <f>IF(AND((BH11&gt;0),(BH9&gt;0)),(BH11/BH9),"")</f>
        <v/>
      </c>
      <c r="BI13" s="150" t="s">
        <v>5</v>
      </c>
      <c r="BK13" s="14" t="str">
        <f t="shared" si="0"/>
        <v xml:space="preserve">     Posterior/anterior width ratio</v>
      </c>
      <c r="BL13" s="11">
        <f t="shared" si="1"/>
        <v>3</v>
      </c>
      <c r="BM13" s="91">
        <f t="shared" si="2"/>
        <v>0.72038111019055506</v>
      </c>
      <c r="BN13" s="92" t="str">
        <f t="shared" si="3"/>
        <v>–</v>
      </c>
      <c r="BO13" s="93">
        <f t="shared" si="4"/>
        <v>0.80709275136399072</v>
      </c>
      <c r="BP13" s="94" t="str">
        <f t="shared" si="5"/>
        <v/>
      </c>
      <c r="BQ13" s="95" t="s">
        <v>5</v>
      </c>
      <c r="BR13" s="96" t="str">
        <f t="shared" si="7"/>
        <v/>
      </c>
      <c r="BS13" s="97">
        <f t="shared" si="8"/>
        <v>0.75512226990928932</v>
      </c>
      <c r="BT13" s="98" t="s">
        <v>5</v>
      </c>
      <c r="BU13" s="99">
        <f t="shared" si="9"/>
        <v>4.5851546586334134E-2</v>
      </c>
      <c r="BV13" s="100" t="s">
        <v>5</v>
      </c>
      <c r="BW13" s="19">
        <f t="shared" si="10"/>
        <v>0.73789294817332207</v>
      </c>
      <c r="BX13" s="7" t="s">
        <v>5</v>
      </c>
    </row>
    <row r="14" spans="1:78">
      <c r="A14" s="146" t="s">
        <v>21</v>
      </c>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3"/>
      <c r="AF14" s="152"/>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3"/>
      <c r="BK14" s="14" t="str">
        <f t="shared" si="0"/>
        <v>Claw 1 lengths</v>
      </c>
      <c r="BL14" s="11"/>
      <c r="BM14" s="4"/>
      <c r="BN14" s="24"/>
      <c r="BO14" s="6"/>
      <c r="BP14" s="32"/>
      <c r="BQ14" s="7"/>
      <c r="BR14" s="33"/>
      <c r="BS14" s="28"/>
      <c r="BT14" s="8"/>
      <c r="BU14" s="5"/>
      <c r="BV14" s="9"/>
      <c r="BW14" s="5"/>
      <c r="BX14" s="7"/>
    </row>
    <row r="15" spans="1:78">
      <c r="A15" s="154" t="s">
        <v>25</v>
      </c>
      <c r="B15" s="149">
        <v>18.07</v>
      </c>
      <c r="C15" s="150">
        <f t="shared" ref="C15:C17" si="11">IF(AND((B15&gt;0),(B$7&gt;0)),(B15/B$7*100),"")</f>
        <v>31.954022988505749</v>
      </c>
      <c r="D15" s="149">
        <v>20.309999999999999</v>
      </c>
      <c r="E15" s="150">
        <f t="shared" ref="E15:E17" si="12">IF(AND((D15&gt;0),(D$7&gt;0)),(D15/D$7*100),"")</f>
        <v>36.410899964144846</v>
      </c>
      <c r="F15" s="149">
        <v>25.02</v>
      </c>
      <c r="G15" s="150">
        <f t="shared" ref="G15:G17" si="13">IF(AND((F15&gt;0),(F$7&gt;0)),(F15/F$7*100),"")</f>
        <v>37.949340209312901</v>
      </c>
      <c r="H15" s="149"/>
      <c r="I15" s="150" t="str">
        <f t="shared" ref="I15:I17" si="14">IF(AND((H15&gt;0),(H$7&gt;0)),(H15/H$7*100),"")</f>
        <v/>
      </c>
      <c r="J15" s="149"/>
      <c r="K15" s="150" t="str">
        <f t="shared" ref="K15:K17" si="15">IF(AND((J15&gt;0),(J$7&gt;0)),(J15/J$7*100),"")</f>
        <v/>
      </c>
      <c r="L15" s="149"/>
      <c r="M15" s="150" t="str">
        <f t="shared" ref="M15:M17" si="16">IF(AND((L15&gt;0),(L$7&gt;0)),(L15/L$7*100),"")</f>
        <v/>
      </c>
      <c r="N15" s="149"/>
      <c r="O15" s="150" t="str">
        <f t="shared" ref="O15:O17" si="17">IF(AND((N15&gt;0),(N$7&gt;0)),(N15/N$7*100),"")</f>
        <v/>
      </c>
      <c r="P15" s="149"/>
      <c r="Q15" s="150" t="str">
        <f t="shared" ref="Q15:Q17" si="18">IF(AND((P15&gt;0),(P$7&gt;0)),(P15/P$7*100),"")</f>
        <v/>
      </c>
      <c r="R15" s="149"/>
      <c r="S15" s="150" t="str">
        <f t="shared" ref="S15:S17" si="19">IF(AND((R15&gt;0),(R$7&gt;0)),(R15/R$7*100),"")</f>
        <v/>
      </c>
      <c r="T15" s="149"/>
      <c r="U15" s="150" t="str">
        <f t="shared" ref="U15:U17" si="20">IF(AND((T15&gt;0),(T$7&gt;0)),(T15/T$7*100),"")</f>
        <v/>
      </c>
      <c r="V15" s="149"/>
      <c r="W15" s="150" t="str">
        <f t="shared" ref="W15:W17" si="21">IF(AND((V15&gt;0),(V$7&gt;0)),(V15/V$7*100),"")</f>
        <v/>
      </c>
      <c r="X15" s="149"/>
      <c r="Y15" s="150" t="str">
        <f t="shared" ref="Y15:Y17" si="22">IF(AND((X15&gt;0),(X$7&gt;0)),(X15/X$7*100),"")</f>
        <v/>
      </c>
      <c r="Z15" s="149"/>
      <c r="AA15" s="150" t="str">
        <f t="shared" ref="AA15:AA17" si="23">IF(AND((Z15&gt;0),(Z$7&gt;0)),(Z15/Z$7*100),"")</f>
        <v/>
      </c>
      <c r="AB15" s="149"/>
      <c r="AC15" s="150" t="str">
        <f t="shared" ref="AC15:AC17" si="24">IF(AND((AB15&gt;0),(AB$7&gt;0)),(AB15/AB$7*100),"")</f>
        <v/>
      </c>
      <c r="AD15" s="149"/>
      <c r="AE15" s="150" t="str">
        <f t="shared" ref="AE15:AE17" si="25">IF(AND((AD15&gt;0),(AD$7&gt;0)),(AD15/AD$7*100),"")</f>
        <v/>
      </c>
      <c r="AF15" s="149"/>
      <c r="AG15" s="150" t="str">
        <f t="shared" ref="AG15:AG17" si="26">IF(AND((AF15&gt;0),(AF$7&gt;0)),(AF15/AF$7*100),"")</f>
        <v/>
      </c>
      <c r="AH15" s="149"/>
      <c r="AI15" s="150" t="str">
        <f t="shared" ref="AI15:AI17" si="27">IF(AND((AH15&gt;0),(AH$7&gt;0)),(AH15/AH$7*100),"")</f>
        <v/>
      </c>
      <c r="AJ15" s="149"/>
      <c r="AK15" s="150" t="str">
        <f t="shared" ref="AK15:AK17" si="28">IF(AND((AJ15&gt;0),(AJ$7&gt;0)),(AJ15/AJ$7*100),"")</f>
        <v/>
      </c>
      <c r="AL15" s="149"/>
      <c r="AM15" s="150" t="str">
        <f t="shared" ref="AM15:AM17" si="29">IF(AND((AL15&gt;0),(AL$7&gt;0)),(AL15/AL$7*100),"")</f>
        <v/>
      </c>
      <c r="AN15" s="149"/>
      <c r="AO15" s="150" t="str">
        <f t="shared" ref="AO15:AO17" si="30">IF(AND((AN15&gt;0),(AN$7&gt;0)),(AN15/AN$7*100),"")</f>
        <v/>
      </c>
      <c r="AP15" s="149"/>
      <c r="AQ15" s="150" t="str">
        <f t="shared" ref="AQ15:AQ17" si="31">IF(AND((AP15&gt;0),(AP$7&gt;0)),(AP15/AP$7*100),"")</f>
        <v/>
      </c>
      <c r="AR15" s="149"/>
      <c r="AS15" s="150" t="str">
        <f t="shared" ref="AS15:AS17" si="32">IF(AND((AR15&gt;0),(AR$7&gt;0)),(AR15/AR$7*100),"")</f>
        <v/>
      </c>
      <c r="AT15" s="149"/>
      <c r="AU15" s="150" t="str">
        <f t="shared" ref="AU15:AU17" si="33">IF(AND((AT15&gt;0),(AT$7&gt;0)),(AT15/AT$7*100),"")</f>
        <v/>
      </c>
      <c r="AV15" s="149"/>
      <c r="AW15" s="150" t="str">
        <f t="shared" ref="AW15:AW17" si="34">IF(AND((AV15&gt;0),(AV$7&gt;0)),(AV15/AV$7*100),"")</f>
        <v/>
      </c>
      <c r="AX15" s="149"/>
      <c r="AY15" s="150" t="str">
        <f t="shared" ref="AY15:AY17" si="35">IF(AND((AX15&gt;0),(AX$7&gt;0)),(AX15/AX$7*100),"")</f>
        <v/>
      </c>
      <c r="AZ15" s="149"/>
      <c r="BA15" s="150" t="str">
        <f t="shared" ref="BA15:BA17" si="36">IF(AND((AZ15&gt;0),(AZ$7&gt;0)),(AZ15/AZ$7*100),"")</f>
        <v/>
      </c>
      <c r="BB15" s="149"/>
      <c r="BC15" s="150" t="str">
        <f t="shared" ref="BC15:BC17" si="37">IF(AND((BB15&gt;0),(BB$7&gt;0)),(BB15/BB$7*100),"")</f>
        <v/>
      </c>
      <c r="BD15" s="149"/>
      <c r="BE15" s="150" t="str">
        <f t="shared" ref="BE15:BE17" si="38">IF(AND((BD15&gt;0),(BD$7&gt;0)),(BD15/BD$7*100),"")</f>
        <v/>
      </c>
      <c r="BF15" s="149"/>
      <c r="BG15" s="150" t="str">
        <f t="shared" ref="BG15:BG17" si="39">IF(AND((BF15&gt;0),(BF$7&gt;0)),(BF15/BF$7*100),"")</f>
        <v/>
      </c>
      <c r="BH15" s="149"/>
      <c r="BI15" s="150" t="str">
        <f t="shared" ref="BI15:BI17" si="40">IF(AND((BH15&gt;0),(BH$7&gt;0)),(BH15/BH$7*100),"")</f>
        <v/>
      </c>
      <c r="BK15" s="14" t="str">
        <f t="shared" si="0"/>
        <v xml:space="preserve">     External primary branch</v>
      </c>
      <c r="BL15" s="11">
        <f t="shared" si="1"/>
        <v>3</v>
      </c>
      <c r="BM15" s="4">
        <f t="shared" si="2"/>
        <v>18.07</v>
      </c>
      <c r="BN15" s="24" t="str">
        <f t="shared" si="3"/>
        <v>–</v>
      </c>
      <c r="BO15" s="6">
        <f t="shared" si="4"/>
        <v>25.02</v>
      </c>
      <c r="BP15" s="32">
        <f t="shared" si="5"/>
        <v>31.954022988505749</v>
      </c>
      <c r="BQ15" s="7" t="str">
        <f t="shared" si="6"/>
        <v>–</v>
      </c>
      <c r="BR15" s="33">
        <f t="shared" si="7"/>
        <v>37.949340209312901</v>
      </c>
      <c r="BS15" s="28">
        <f t="shared" si="8"/>
        <v>21.133333333333329</v>
      </c>
      <c r="BT15" s="8">
        <f t="shared" si="8"/>
        <v>35.438087720654501</v>
      </c>
      <c r="BU15" s="5">
        <f t="shared" si="9"/>
        <v>3.5473981075336805</v>
      </c>
      <c r="BV15" s="9">
        <f t="shared" si="9"/>
        <v>3.1137967002263078</v>
      </c>
      <c r="BW15" s="5">
        <f t="shared" si="10"/>
        <v>18.07</v>
      </c>
      <c r="BX15" s="7">
        <f t="shared" si="10"/>
        <v>31.954022988505749</v>
      </c>
    </row>
    <row r="16" spans="1:78">
      <c r="A16" s="154" t="s">
        <v>26</v>
      </c>
      <c r="B16" s="149">
        <v>15.8</v>
      </c>
      <c r="C16" s="150">
        <f t="shared" si="11"/>
        <v>27.939876215738284</v>
      </c>
      <c r="D16" s="149">
        <v>13.55</v>
      </c>
      <c r="E16" s="150">
        <f t="shared" si="12"/>
        <v>24.291860882036573</v>
      </c>
      <c r="F16" s="149">
        <v>18.79</v>
      </c>
      <c r="G16" s="150">
        <f t="shared" si="13"/>
        <v>28.499924161989988</v>
      </c>
      <c r="H16" s="149"/>
      <c r="I16" s="150" t="str">
        <f t="shared" si="14"/>
        <v/>
      </c>
      <c r="J16" s="149"/>
      <c r="K16" s="150" t="str">
        <f t="shared" si="15"/>
        <v/>
      </c>
      <c r="L16" s="149"/>
      <c r="M16" s="150" t="str">
        <f t="shared" si="16"/>
        <v/>
      </c>
      <c r="N16" s="149"/>
      <c r="O16" s="150" t="str">
        <f t="shared" si="17"/>
        <v/>
      </c>
      <c r="P16" s="149"/>
      <c r="Q16" s="150" t="str">
        <f t="shared" si="18"/>
        <v/>
      </c>
      <c r="R16" s="149"/>
      <c r="S16" s="150" t="str">
        <f t="shared" si="19"/>
        <v/>
      </c>
      <c r="T16" s="149"/>
      <c r="U16" s="150" t="str">
        <f t="shared" si="20"/>
        <v/>
      </c>
      <c r="V16" s="149"/>
      <c r="W16" s="150" t="str">
        <f t="shared" si="21"/>
        <v/>
      </c>
      <c r="X16" s="149"/>
      <c r="Y16" s="150" t="str">
        <f t="shared" si="22"/>
        <v/>
      </c>
      <c r="Z16" s="149"/>
      <c r="AA16" s="150" t="str">
        <f t="shared" si="23"/>
        <v/>
      </c>
      <c r="AB16" s="149"/>
      <c r="AC16" s="150" t="str">
        <f t="shared" si="24"/>
        <v/>
      </c>
      <c r="AD16" s="149"/>
      <c r="AE16" s="150" t="str">
        <f t="shared" si="25"/>
        <v/>
      </c>
      <c r="AF16" s="149"/>
      <c r="AG16" s="150" t="str">
        <f t="shared" si="26"/>
        <v/>
      </c>
      <c r="AH16" s="149"/>
      <c r="AI16" s="150" t="str">
        <f t="shared" si="27"/>
        <v/>
      </c>
      <c r="AJ16" s="149"/>
      <c r="AK16" s="150" t="str">
        <f t="shared" si="28"/>
        <v/>
      </c>
      <c r="AL16" s="149"/>
      <c r="AM16" s="150" t="str">
        <f t="shared" si="29"/>
        <v/>
      </c>
      <c r="AN16" s="149"/>
      <c r="AO16" s="150" t="str">
        <f t="shared" si="30"/>
        <v/>
      </c>
      <c r="AP16" s="149"/>
      <c r="AQ16" s="150" t="str">
        <f t="shared" si="31"/>
        <v/>
      </c>
      <c r="AR16" s="149"/>
      <c r="AS16" s="150" t="str">
        <f t="shared" si="32"/>
        <v/>
      </c>
      <c r="AT16" s="149"/>
      <c r="AU16" s="150" t="str">
        <f t="shared" si="33"/>
        <v/>
      </c>
      <c r="AV16" s="149"/>
      <c r="AW16" s="150" t="str">
        <f t="shared" si="34"/>
        <v/>
      </c>
      <c r="AX16" s="149"/>
      <c r="AY16" s="150" t="str">
        <f t="shared" si="35"/>
        <v/>
      </c>
      <c r="AZ16" s="149"/>
      <c r="BA16" s="150" t="str">
        <f t="shared" si="36"/>
        <v/>
      </c>
      <c r="BB16" s="149"/>
      <c r="BC16" s="150" t="str">
        <f t="shared" si="37"/>
        <v/>
      </c>
      <c r="BD16" s="149"/>
      <c r="BE16" s="150" t="str">
        <f t="shared" si="38"/>
        <v/>
      </c>
      <c r="BF16" s="149"/>
      <c r="BG16" s="150" t="str">
        <f t="shared" si="39"/>
        <v/>
      </c>
      <c r="BH16" s="149"/>
      <c r="BI16" s="150" t="str">
        <f t="shared" si="40"/>
        <v/>
      </c>
      <c r="BK16" s="14" t="str">
        <f t="shared" si="0"/>
        <v xml:space="preserve">     External base + secondary branch</v>
      </c>
      <c r="BL16" s="11">
        <f t="shared" si="1"/>
        <v>3</v>
      </c>
      <c r="BM16" s="4">
        <f t="shared" si="2"/>
        <v>13.55</v>
      </c>
      <c r="BN16" s="24" t="str">
        <f t="shared" si="3"/>
        <v>–</v>
      </c>
      <c r="BO16" s="6">
        <f t="shared" si="4"/>
        <v>18.79</v>
      </c>
      <c r="BP16" s="32">
        <f t="shared" si="5"/>
        <v>24.291860882036573</v>
      </c>
      <c r="BQ16" s="7" t="str">
        <f t="shared" si="6"/>
        <v>–</v>
      </c>
      <c r="BR16" s="33">
        <f t="shared" si="7"/>
        <v>28.499924161989988</v>
      </c>
      <c r="BS16" s="28">
        <f t="shared" si="8"/>
        <v>16.046666666666667</v>
      </c>
      <c r="BT16" s="8">
        <f t="shared" si="8"/>
        <v>26.910553753254948</v>
      </c>
      <c r="BU16" s="5">
        <f t="shared" si="9"/>
        <v>2.6286942259101549</v>
      </c>
      <c r="BV16" s="9">
        <f t="shared" si="9"/>
        <v>2.2850771739380358</v>
      </c>
      <c r="BW16" s="5">
        <f t="shared" si="10"/>
        <v>15.8</v>
      </c>
      <c r="BX16" s="7">
        <f t="shared" si="10"/>
        <v>27.939876215738284</v>
      </c>
    </row>
    <row r="17" spans="1:76">
      <c r="A17" s="154" t="s">
        <v>27</v>
      </c>
      <c r="B17" s="149">
        <v>5.34</v>
      </c>
      <c r="C17" s="150">
        <f t="shared" si="11"/>
        <v>9.4429708222811666</v>
      </c>
      <c r="D17" s="149">
        <v>5.34</v>
      </c>
      <c r="E17" s="150">
        <f t="shared" si="12"/>
        <v>9.5733237719612756</v>
      </c>
      <c r="F17" s="149">
        <v>7.11</v>
      </c>
      <c r="G17" s="150">
        <f t="shared" si="13"/>
        <v>10.784165023509782</v>
      </c>
      <c r="H17" s="149"/>
      <c r="I17" s="150" t="str">
        <f t="shared" si="14"/>
        <v/>
      </c>
      <c r="J17" s="149"/>
      <c r="K17" s="150" t="str">
        <f t="shared" si="15"/>
        <v/>
      </c>
      <c r="L17" s="149"/>
      <c r="M17" s="150" t="str">
        <f t="shared" si="16"/>
        <v/>
      </c>
      <c r="N17" s="149"/>
      <c r="O17" s="150" t="str">
        <f t="shared" si="17"/>
        <v/>
      </c>
      <c r="P17" s="149"/>
      <c r="Q17" s="150" t="str">
        <f t="shared" si="18"/>
        <v/>
      </c>
      <c r="R17" s="149"/>
      <c r="S17" s="150" t="str">
        <f t="shared" si="19"/>
        <v/>
      </c>
      <c r="T17" s="149"/>
      <c r="U17" s="150" t="str">
        <f t="shared" si="20"/>
        <v/>
      </c>
      <c r="V17" s="149"/>
      <c r="W17" s="150" t="str">
        <f t="shared" si="21"/>
        <v/>
      </c>
      <c r="X17" s="149"/>
      <c r="Y17" s="150" t="str">
        <f t="shared" si="22"/>
        <v/>
      </c>
      <c r="Z17" s="149"/>
      <c r="AA17" s="150" t="str">
        <f t="shared" si="23"/>
        <v/>
      </c>
      <c r="AB17" s="149"/>
      <c r="AC17" s="150" t="str">
        <f t="shared" si="24"/>
        <v/>
      </c>
      <c r="AD17" s="149"/>
      <c r="AE17" s="150" t="str">
        <f t="shared" si="25"/>
        <v/>
      </c>
      <c r="AF17" s="149"/>
      <c r="AG17" s="150" t="str">
        <f t="shared" si="26"/>
        <v/>
      </c>
      <c r="AH17" s="149"/>
      <c r="AI17" s="150" t="str">
        <f t="shared" si="27"/>
        <v/>
      </c>
      <c r="AJ17" s="149"/>
      <c r="AK17" s="150" t="str">
        <f t="shared" si="28"/>
        <v/>
      </c>
      <c r="AL17" s="149"/>
      <c r="AM17" s="150" t="str">
        <f t="shared" si="29"/>
        <v/>
      </c>
      <c r="AN17" s="149"/>
      <c r="AO17" s="150" t="str">
        <f t="shared" si="30"/>
        <v/>
      </c>
      <c r="AP17" s="149"/>
      <c r="AQ17" s="150" t="str">
        <f t="shared" si="31"/>
        <v/>
      </c>
      <c r="AR17" s="149"/>
      <c r="AS17" s="150" t="str">
        <f t="shared" si="32"/>
        <v/>
      </c>
      <c r="AT17" s="149"/>
      <c r="AU17" s="150" t="str">
        <f t="shared" si="33"/>
        <v/>
      </c>
      <c r="AV17" s="149"/>
      <c r="AW17" s="150" t="str">
        <f t="shared" si="34"/>
        <v/>
      </c>
      <c r="AX17" s="149"/>
      <c r="AY17" s="150" t="str">
        <f t="shared" si="35"/>
        <v/>
      </c>
      <c r="AZ17" s="149"/>
      <c r="BA17" s="150" t="str">
        <f t="shared" si="36"/>
        <v/>
      </c>
      <c r="BB17" s="149"/>
      <c r="BC17" s="150" t="str">
        <f t="shared" si="37"/>
        <v/>
      </c>
      <c r="BD17" s="149"/>
      <c r="BE17" s="150" t="str">
        <f t="shared" si="38"/>
        <v/>
      </c>
      <c r="BF17" s="149"/>
      <c r="BG17" s="150" t="str">
        <f t="shared" si="39"/>
        <v/>
      </c>
      <c r="BH17" s="149"/>
      <c r="BI17" s="150" t="str">
        <f t="shared" si="40"/>
        <v/>
      </c>
      <c r="BK17" s="14" t="str">
        <f t="shared" si="0"/>
        <v xml:space="preserve">     External spur</v>
      </c>
      <c r="BL17" s="11">
        <f t="shared" si="1"/>
        <v>3</v>
      </c>
      <c r="BM17" s="4">
        <f t="shared" si="2"/>
        <v>5.34</v>
      </c>
      <c r="BN17" s="24" t="str">
        <f t="shared" si="3"/>
        <v>–</v>
      </c>
      <c r="BO17" s="6">
        <f t="shared" si="4"/>
        <v>7.11</v>
      </c>
      <c r="BP17" s="32">
        <f t="shared" si="5"/>
        <v>9.4429708222811666</v>
      </c>
      <c r="BQ17" s="7" t="str">
        <f t="shared" si="6"/>
        <v>–</v>
      </c>
      <c r="BR17" s="33">
        <f t="shared" si="7"/>
        <v>10.784165023509782</v>
      </c>
      <c r="BS17" s="28">
        <f t="shared" si="8"/>
        <v>5.93</v>
      </c>
      <c r="BT17" s="8">
        <f t="shared" si="8"/>
        <v>9.9334865392507421</v>
      </c>
      <c r="BU17" s="5">
        <f t="shared" si="9"/>
        <v>1.0219099764656445</v>
      </c>
      <c r="BV17" s="9">
        <f t="shared" si="9"/>
        <v>0.7395866315439461</v>
      </c>
      <c r="BW17" s="5">
        <f t="shared" si="10"/>
        <v>5.34</v>
      </c>
      <c r="BX17" s="7">
        <f t="shared" si="10"/>
        <v>9.4429708222811666</v>
      </c>
    </row>
    <row r="18" spans="1:76">
      <c r="A18" s="154" t="s">
        <v>80</v>
      </c>
      <c r="B18" s="155">
        <f t="shared" ref="B18" si="41">IF(AND((B16&gt;0),(B15&gt;0)),(B16/B15),"")</f>
        <v>0.87437742114001105</v>
      </c>
      <c r="C18" s="150" t="s">
        <v>5</v>
      </c>
      <c r="D18" s="155">
        <f t="shared" ref="D18" si="42">IF(AND((D16&gt;0),(D15&gt;0)),(D16/D15),"")</f>
        <v>0.66715903495814877</v>
      </c>
      <c r="E18" s="150" t="s">
        <v>5</v>
      </c>
      <c r="F18" s="155">
        <f t="shared" ref="F18" si="43">IF(AND((F16&gt;0),(F15&gt;0)),(F16/F15),"")</f>
        <v>0.75099920063948844</v>
      </c>
      <c r="G18" s="150" t="s">
        <v>5</v>
      </c>
      <c r="H18" s="155" t="str">
        <f t="shared" ref="H18" si="44">IF(AND((H16&gt;0),(H15&gt;0)),(H16/H15),"")</f>
        <v/>
      </c>
      <c r="I18" s="150" t="s">
        <v>5</v>
      </c>
      <c r="J18" s="155" t="str">
        <f t="shared" ref="J18" si="45">IF(AND((J16&gt;0),(J15&gt;0)),(J16/J15),"")</f>
        <v/>
      </c>
      <c r="K18" s="150" t="s">
        <v>5</v>
      </c>
      <c r="L18" s="155" t="str">
        <f t="shared" ref="L18" si="46">IF(AND((L16&gt;0),(L15&gt;0)),(L16/L15),"")</f>
        <v/>
      </c>
      <c r="M18" s="150" t="s">
        <v>5</v>
      </c>
      <c r="N18" s="155" t="str">
        <f t="shared" ref="N18" si="47">IF(AND((N16&gt;0),(N15&gt;0)),(N16/N15),"")</f>
        <v/>
      </c>
      <c r="O18" s="150" t="s">
        <v>5</v>
      </c>
      <c r="P18" s="155" t="str">
        <f t="shared" ref="P18" si="48">IF(AND((P16&gt;0),(P15&gt;0)),(P16/P15),"")</f>
        <v/>
      </c>
      <c r="Q18" s="150" t="s">
        <v>5</v>
      </c>
      <c r="R18" s="155" t="str">
        <f t="shared" ref="R18" si="49">IF(AND((R16&gt;0),(R15&gt;0)),(R16/R15),"")</f>
        <v/>
      </c>
      <c r="S18" s="150" t="s">
        <v>5</v>
      </c>
      <c r="T18" s="155" t="str">
        <f t="shared" ref="T18" si="50">IF(AND((T16&gt;0),(T15&gt;0)),(T16/T15),"")</f>
        <v/>
      </c>
      <c r="U18" s="150" t="s">
        <v>5</v>
      </c>
      <c r="V18" s="155" t="str">
        <f t="shared" ref="V18" si="51">IF(AND((V16&gt;0),(V15&gt;0)),(V16/V15),"")</f>
        <v/>
      </c>
      <c r="W18" s="150" t="s">
        <v>5</v>
      </c>
      <c r="X18" s="155" t="str">
        <f t="shared" ref="X18" si="52">IF(AND((X16&gt;0),(X15&gt;0)),(X16/X15),"")</f>
        <v/>
      </c>
      <c r="Y18" s="150" t="s">
        <v>5</v>
      </c>
      <c r="Z18" s="155" t="str">
        <f t="shared" ref="Z18" si="53">IF(AND((Z16&gt;0),(Z15&gt;0)),(Z16/Z15),"")</f>
        <v/>
      </c>
      <c r="AA18" s="150" t="s">
        <v>5</v>
      </c>
      <c r="AB18" s="155" t="str">
        <f t="shared" ref="AB18" si="54">IF(AND((AB16&gt;0),(AB15&gt;0)),(AB16/AB15),"")</f>
        <v/>
      </c>
      <c r="AC18" s="150" t="s">
        <v>5</v>
      </c>
      <c r="AD18" s="155" t="str">
        <f t="shared" ref="AD18" si="55">IF(AND((AD16&gt;0),(AD15&gt;0)),(AD16/AD15),"")</f>
        <v/>
      </c>
      <c r="AE18" s="150" t="s">
        <v>5</v>
      </c>
      <c r="AF18" s="155" t="str">
        <f>IF(AND((AF16&gt;0),(AF15&gt;0)),(AF16/AF15),"")</f>
        <v/>
      </c>
      <c r="AG18" s="150" t="s">
        <v>5</v>
      </c>
      <c r="AH18" s="155" t="str">
        <f t="shared" ref="AH18" si="56">IF(AND((AH16&gt;0),(AH15&gt;0)),(AH16/AH15),"")</f>
        <v/>
      </c>
      <c r="AI18" s="150" t="s">
        <v>5</v>
      </c>
      <c r="AJ18" s="155" t="str">
        <f t="shared" ref="AJ18" si="57">IF(AND((AJ16&gt;0),(AJ15&gt;0)),(AJ16/AJ15),"")</f>
        <v/>
      </c>
      <c r="AK18" s="150" t="s">
        <v>5</v>
      </c>
      <c r="AL18" s="155" t="str">
        <f t="shared" ref="AL18" si="58">IF(AND((AL16&gt;0),(AL15&gt;0)),(AL16/AL15),"")</f>
        <v/>
      </c>
      <c r="AM18" s="150" t="s">
        <v>5</v>
      </c>
      <c r="AN18" s="155" t="str">
        <f t="shared" ref="AN18" si="59">IF(AND((AN16&gt;0),(AN15&gt;0)),(AN16/AN15),"")</f>
        <v/>
      </c>
      <c r="AO18" s="150" t="s">
        <v>5</v>
      </c>
      <c r="AP18" s="155" t="str">
        <f t="shared" ref="AP18" si="60">IF(AND((AP16&gt;0),(AP15&gt;0)),(AP16/AP15),"")</f>
        <v/>
      </c>
      <c r="AQ18" s="150" t="s">
        <v>5</v>
      </c>
      <c r="AR18" s="155" t="str">
        <f t="shared" ref="AR18" si="61">IF(AND((AR16&gt;0),(AR15&gt;0)),(AR16/AR15),"")</f>
        <v/>
      </c>
      <c r="AS18" s="150" t="s">
        <v>5</v>
      </c>
      <c r="AT18" s="155" t="str">
        <f t="shared" ref="AT18" si="62">IF(AND((AT16&gt;0),(AT15&gt;0)),(AT16/AT15),"")</f>
        <v/>
      </c>
      <c r="AU18" s="150" t="s">
        <v>5</v>
      </c>
      <c r="AV18" s="155" t="str">
        <f t="shared" ref="AV18" si="63">IF(AND((AV16&gt;0),(AV15&gt;0)),(AV16/AV15),"")</f>
        <v/>
      </c>
      <c r="AW18" s="150" t="s">
        <v>5</v>
      </c>
      <c r="AX18" s="155" t="str">
        <f t="shared" ref="AX18" si="64">IF(AND((AX16&gt;0),(AX15&gt;0)),(AX16/AX15),"")</f>
        <v/>
      </c>
      <c r="AY18" s="150" t="s">
        <v>5</v>
      </c>
      <c r="AZ18" s="155" t="str">
        <f t="shared" ref="AZ18" si="65">IF(AND((AZ16&gt;0),(AZ15&gt;0)),(AZ16/AZ15),"")</f>
        <v/>
      </c>
      <c r="BA18" s="150" t="s">
        <v>5</v>
      </c>
      <c r="BB18" s="155" t="str">
        <f t="shared" ref="BB18" si="66">IF(AND((BB16&gt;0),(BB15&gt;0)),(BB16/BB15),"")</f>
        <v/>
      </c>
      <c r="BC18" s="150" t="s">
        <v>5</v>
      </c>
      <c r="BD18" s="155" t="str">
        <f t="shared" ref="BD18" si="67">IF(AND((BD16&gt;0),(BD15&gt;0)),(BD16/BD15),"")</f>
        <v/>
      </c>
      <c r="BE18" s="150" t="s">
        <v>5</v>
      </c>
      <c r="BF18" s="155" t="str">
        <f t="shared" ref="BF18" si="68">IF(AND((BF16&gt;0),(BF15&gt;0)),(BF16/BF15),"")</f>
        <v/>
      </c>
      <c r="BG18" s="150" t="s">
        <v>5</v>
      </c>
      <c r="BH18" s="155" t="str">
        <f t="shared" ref="BH18" si="69">IF(AND((BH16&gt;0),(BH15&gt;0)),(BH16/BH15),"")</f>
        <v/>
      </c>
      <c r="BI18" s="150" t="s">
        <v>5</v>
      </c>
      <c r="BK18" s="14" t="str">
        <f t="shared" si="0"/>
        <v xml:space="preserve">     External branches length ratio</v>
      </c>
      <c r="BL18" s="11">
        <f t="shared" si="1"/>
        <v>3</v>
      </c>
      <c r="BM18" s="91">
        <f t="shared" si="2"/>
        <v>0.66715903495814877</v>
      </c>
      <c r="BN18" s="99" t="str">
        <f t="shared" si="3"/>
        <v>–</v>
      </c>
      <c r="BO18" s="93">
        <f t="shared" si="4"/>
        <v>0.87437742114001105</v>
      </c>
      <c r="BP18" s="101" t="str">
        <f t="shared" si="5"/>
        <v/>
      </c>
      <c r="BQ18" s="102" t="s">
        <v>5</v>
      </c>
      <c r="BR18" s="103" t="str">
        <f t="shared" si="7"/>
        <v/>
      </c>
      <c r="BS18" s="97">
        <f t="shared" si="8"/>
        <v>0.76417855224588271</v>
      </c>
      <c r="BT18" s="104" t="s">
        <v>5</v>
      </c>
      <c r="BU18" s="99">
        <f t="shared" si="9"/>
        <v>0.10423596488030264</v>
      </c>
      <c r="BV18" s="105" t="s">
        <v>5</v>
      </c>
      <c r="BW18" s="19">
        <f t="shared" si="10"/>
        <v>0.87437742114001105</v>
      </c>
      <c r="BX18" s="81" t="s">
        <v>5</v>
      </c>
    </row>
    <row r="19" spans="1:76">
      <c r="A19" s="154" t="s">
        <v>28</v>
      </c>
      <c r="B19" s="149">
        <v>18.010000000000002</v>
      </c>
      <c r="C19" s="150">
        <f t="shared" ref="C19:C21" si="70">IF(AND((B19&gt;0),(B$7&gt;0)),(B19/B$7*100),"")</f>
        <v>31.847922192749785</v>
      </c>
      <c r="D19" s="149">
        <v>19.760000000000002</v>
      </c>
      <c r="E19" s="150">
        <f t="shared" ref="E19:E21" si="71">IF(AND((D19&gt;0),(D$7&gt;0)),(D19/D$7*100),"")</f>
        <v>35.424883470778056</v>
      </c>
      <c r="F19" s="149">
        <v>22.55</v>
      </c>
      <c r="G19" s="150">
        <f t="shared" ref="G19:G21" si="72">IF(AND((F19&gt;0),(F$7&gt;0)),(F19/F$7*100),"")</f>
        <v>34.202942514788411</v>
      </c>
      <c r="H19" s="149"/>
      <c r="I19" s="150" t="str">
        <f t="shared" ref="I19:I21" si="73">IF(AND((H19&gt;0),(H$7&gt;0)),(H19/H$7*100),"")</f>
        <v/>
      </c>
      <c r="J19" s="149"/>
      <c r="K19" s="150" t="str">
        <f t="shared" ref="K19:K21" si="74">IF(AND((J19&gt;0),(J$7&gt;0)),(J19/J$7*100),"")</f>
        <v/>
      </c>
      <c r="L19" s="149"/>
      <c r="M19" s="150" t="str">
        <f t="shared" ref="M19:M21" si="75">IF(AND((L19&gt;0),(L$7&gt;0)),(L19/L$7*100),"")</f>
        <v/>
      </c>
      <c r="N19" s="149"/>
      <c r="O19" s="150" t="str">
        <f t="shared" ref="O19:O21" si="76">IF(AND((N19&gt;0),(N$7&gt;0)),(N19/N$7*100),"")</f>
        <v/>
      </c>
      <c r="P19" s="149"/>
      <c r="Q19" s="150" t="str">
        <f t="shared" ref="Q19:Q21" si="77">IF(AND((P19&gt;0),(P$7&gt;0)),(P19/P$7*100),"")</f>
        <v/>
      </c>
      <c r="R19" s="149"/>
      <c r="S19" s="150" t="str">
        <f t="shared" ref="S19:S21" si="78">IF(AND((R19&gt;0),(R$7&gt;0)),(R19/R$7*100),"")</f>
        <v/>
      </c>
      <c r="T19" s="149"/>
      <c r="U19" s="150" t="str">
        <f t="shared" ref="U19:U21" si="79">IF(AND((T19&gt;0),(T$7&gt;0)),(T19/T$7*100),"")</f>
        <v/>
      </c>
      <c r="V19" s="149"/>
      <c r="W19" s="150" t="str">
        <f t="shared" ref="W19:W21" si="80">IF(AND((V19&gt;0),(V$7&gt;0)),(V19/V$7*100),"")</f>
        <v/>
      </c>
      <c r="X19" s="149"/>
      <c r="Y19" s="150" t="str">
        <f t="shared" ref="Y19:Y21" si="81">IF(AND((X19&gt;0),(X$7&gt;0)),(X19/X$7*100),"")</f>
        <v/>
      </c>
      <c r="Z19" s="149"/>
      <c r="AA19" s="150" t="str">
        <f t="shared" ref="AA19:AA21" si="82">IF(AND((Z19&gt;0),(Z$7&gt;0)),(Z19/Z$7*100),"")</f>
        <v/>
      </c>
      <c r="AB19" s="149"/>
      <c r="AC19" s="150" t="str">
        <f t="shared" ref="AC19:AC21" si="83">IF(AND((AB19&gt;0),(AB$7&gt;0)),(AB19/AB$7*100),"")</f>
        <v/>
      </c>
      <c r="AD19" s="149"/>
      <c r="AE19" s="150" t="str">
        <f t="shared" ref="AE19:AE21" si="84">IF(AND((AD19&gt;0),(AD$7&gt;0)),(AD19/AD$7*100),"")</f>
        <v/>
      </c>
      <c r="AF19" s="149"/>
      <c r="AG19" s="150" t="str">
        <f t="shared" ref="AG19:AG21" si="85">IF(AND((AF19&gt;0),(AF$7&gt;0)),(AF19/AF$7*100),"")</f>
        <v/>
      </c>
      <c r="AH19" s="149"/>
      <c r="AI19" s="150" t="str">
        <f t="shared" ref="AI19:AI21" si="86">IF(AND((AH19&gt;0),(AH$7&gt;0)),(AH19/AH$7*100),"")</f>
        <v/>
      </c>
      <c r="AJ19" s="149"/>
      <c r="AK19" s="150" t="str">
        <f t="shared" ref="AK19:AK21" si="87">IF(AND((AJ19&gt;0),(AJ$7&gt;0)),(AJ19/AJ$7*100),"")</f>
        <v/>
      </c>
      <c r="AL19" s="149"/>
      <c r="AM19" s="150" t="str">
        <f t="shared" ref="AM19:AM21" si="88">IF(AND((AL19&gt;0),(AL$7&gt;0)),(AL19/AL$7*100),"")</f>
        <v/>
      </c>
      <c r="AN19" s="149"/>
      <c r="AO19" s="150" t="str">
        <f t="shared" ref="AO19:AO21" si="89">IF(AND((AN19&gt;0),(AN$7&gt;0)),(AN19/AN$7*100),"")</f>
        <v/>
      </c>
      <c r="AP19" s="149"/>
      <c r="AQ19" s="150" t="str">
        <f t="shared" ref="AQ19:AQ21" si="90">IF(AND((AP19&gt;0),(AP$7&gt;0)),(AP19/AP$7*100),"")</f>
        <v/>
      </c>
      <c r="AR19" s="149"/>
      <c r="AS19" s="150" t="str">
        <f t="shared" ref="AS19:AS21" si="91">IF(AND((AR19&gt;0),(AR$7&gt;0)),(AR19/AR$7*100),"")</f>
        <v/>
      </c>
      <c r="AT19" s="149"/>
      <c r="AU19" s="150" t="str">
        <f t="shared" ref="AU19:AU21" si="92">IF(AND((AT19&gt;0),(AT$7&gt;0)),(AT19/AT$7*100),"")</f>
        <v/>
      </c>
      <c r="AV19" s="149"/>
      <c r="AW19" s="150" t="str">
        <f t="shared" ref="AW19:AW21" si="93">IF(AND((AV19&gt;0),(AV$7&gt;0)),(AV19/AV$7*100),"")</f>
        <v/>
      </c>
      <c r="AX19" s="149"/>
      <c r="AY19" s="150" t="str">
        <f t="shared" ref="AY19:AY21" si="94">IF(AND((AX19&gt;0),(AX$7&gt;0)),(AX19/AX$7*100),"")</f>
        <v/>
      </c>
      <c r="AZ19" s="149"/>
      <c r="BA19" s="150" t="str">
        <f t="shared" ref="BA19:BA21" si="95">IF(AND((AZ19&gt;0),(AZ$7&gt;0)),(AZ19/AZ$7*100),"")</f>
        <v/>
      </c>
      <c r="BB19" s="149"/>
      <c r="BC19" s="150" t="str">
        <f t="shared" ref="BC19:BC21" si="96">IF(AND((BB19&gt;0),(BB$7&gt;0)),(BB19/BB$7*100),"")</f>
        <v/>
      </c>
      <c r="BD19" s="149"/>
      <c r="BE19" s="150" t="str">
        <f t="shared" ref="BE19:BE21" si="97">IF(AND((BD19&gt;0),(BD$7&gt;0)),(BD19/BD$7*100),"")</f>
        <v/>
      </c>
      <c r="BF19" s="149"/>
      <c r="BG19" s="150" t="str">
        <f t="shared" ref="BG19:BG21" si="98">IF(AND((BF19&gt;0),(BF$7&gt;0)),(BF19/BF$7*100),"")</f>
        <v/>
      </c>
      <c r="BH19" s="149"/>
      <c r="BI19" s="150" t="str">
        <f t="shared" ref="BI19:BI21" si="99">IF(AND((BH19&gt;0),(BH$7&gt;0)),(BH19/BH$7*100),"")</f>
        <v/>
      </c>
      <c r="BK19" s="14" t="str">
        <f t="shared" si="0"/>
        <v xml:space="preserve">     Internal primary branch</v>
      </c>
      <c r="BL19" s="11">
        <f t="shared" si="1"/>
        <v>3</v>
      </c>
      <c r="BM19" s="4">
        <f t="shared" si="2"/>
        <v>18.010000000000002</v>
      </c>
      <c r="BN19" s="24" t="str">
        <f t="shared" si="3"/>
        <v>–</v>
      </c>
      <c r="BO19" s="6">
        <f t="shared" si="4"/>
        <v>22.55</v>
      </c>
      <c r="BP19" s="32">
        <f t="shared" si="5"/>
        <v>31.847922192749785</v>
      </c>
      <c r="BQ19" s="7" t="str">
        <f t="shared" si="6"/>
        <v>–</v>
      </c>
      <c r="BR19" s="33">
        <f t="shared" si="7"/>
        <v>35.424883470778056</v>
      </c>
      <c r="BS19" s="28">
        <f t="shared" si="8"/>
        <v>20.106666666666669</v>
      </c>
      <c r="BT19" s="8">
        <f t="shared" si="8"/>
        <v>33.825249392772086</v>
      </c>
      <c r="BU19" s="5">
        <f t="shared" si="9"/>
        <v>2.2897670915037041</v>
      </c>
      <c r="BV19" s="9">
        <f t="shared" si="9"/>
        <v>1.8181452271318266</v>
      </c>
      <c r="BW19" s="5">
        <f t="shared" si="10"/>
        <v>18.010000000000002</v>
      </c>
      <c r="BX19" s="7">
        <f t="shared" si="10"/>
        <v>31.847922192749785</v>
      </c>
    </row>
    <row r="20" spans="1:76">
      <c r="A20" s="154" t="s">
        <v>29</v>
      </c>
      <c r="B20" s="149"/>
      <c r="C20" s="150" t="str">
        <f t="shared" si="70"/>
        <v/>
      </c>
      <c r="D20" s="149">
        <v>15.98</v>
      </c>
      <c r="E20" s="150">
        <f t="shared" si="71"/>
        <v>28.648261025457156</v>
      </c>
      <c r="F20" s="149">
        <v>19.21</v>
      </c>
      <c r="G20" s="150">
        <f t="shared" si="72"/>
        <v>29.136963446079172</v>
      </c>
      <c r="H20" s="149"/>
      <c r="I20" s="150" t="str">
        <f t="shared" si="73"/>
        <v/>
      </c>
      <c r="J20" s="149"/>
      <c r="K20" s="150" t="str">
        <f t="shared" si="74"/>
        <v/>
      </c>
      <c r="L20" s="149"/>
      <c r="M20" s="150" t="str">
        <f t="shared" si="75"/>
        <v/>
      </c>
      <c r="N20" s="149"/>
      <c r="O20" s="150" t="str">
        <f t="shared" si="76"/>
        <v/>
      </c>
      <c r="P20" s="149"/>
      <c r="Q20" s="150" t="str">
        <f t="shared" si="77"/>
        <v/>
      </c>
      <c r="R20" s="149"/>
      <c r="S20" s="150" t="str">
        <f t="shared" si="78"/>
        <v/>
      </c>
      <c r="T20" s="149"/>
      <c r="U20" s="150" t="str">
        <f t="shared" si="79"/>
        <v/>
      </c>
      <c r="V20" s="149"/>
      <c r="W20" s="150" t="str">
        <f t="shared" si="80"/>
        <v/>
      </c>
      <c r="X20" s="149"/>
      <c r="Y20" s="150" t="str">
        <f t="shared" si="81"/>
        <v/>
      </c>
      <c r="Z20" s="149"/>
      <c r="AA20" s="150" t="str">
        <f t="shared" si="82"/>
        <v/>
      </c>
      <c r="AB20" s="149"/>
      <c r="AC20" s="150" t="str">
        <f t="shared" si="83"/>
        <v/>
      </c>
      <c r="AD20" s="149"/>
      <c r="AE20" s="150" t="str">
        <f t="shared" si="84"/>
        <v/>
      </c>
      <c r="AF20" s="149"/>
      <c r="AG20" s="150" t="str">
        <f t="shared" si="85"/>
        <v/>
      </c>
      <c r="AH20" s="149"/>
      <c r="AI20" s="150" t="str">
        <f t="shared" si="86"/>
        <v/>
      </c>
      <c r="AJ20" s="149"/>
      <c r="AK20" s="150" t="str">
        <f t="shared" si="87"/>
        <v/>
      </c>
      <c r="AL20" s="149"/>
      <c r="AM20" s="150" t="str">
        <f t="shared" si="88"/>
        <v/>
      </c>
      <c r="AN20" s="149"/>
      <c r="AO20" s="150" t="str">
        <f t="shared" si="89"/>
        <v/>
      </c>
      <c r="AP20" s="149"/>
      <c r="AQ20" s="150" t="str">
        <f t="shared" si="90"/>
        <v/>
      </c>
      <c r="AR20" s="149"/>
      <c r="AS20" s="150" t="str">
        <f t="shared" si="91"/>
        <v/>
      </c>
      <c r="AT20" s="149"/>
      <c r="AU20" s="150" t="str">
        <f t="shared" si="92"/>
        <v/>
      </c>
      <c r="AV20" s="149"/>
      <c r="AW20" s="150" t="str">
        <f t="shared" si="93"/>
        <v/>
      </c>
      <c r="AX20" s="149"/>
      <c r="AY20" s="150" t="str">
        <f t="shared" si="94"/>
        <v/>
      </c>
      <c r="AZ20" s="149"/>
      <c r="BA20" s="150" t="str">
        <f t="shared" si="95"/>
        <v/>
      </c>
      <c r="BB20" s="149"/>
      <c r="BC20" s="150" t="str">
        <f t="shared" si="96"/>
        <v/>
      </c>
      <c r="BD20" s="149"/>
      <c r="BE20" s="150" t="str">
        <f t="shared" si="97"/>
        <v/>
      </c>
      <c r="BF20" s="149"/>
      <c r="BG20" s="150" t="str">
        <f t="shared" si="98"/>
        <v/>
      </c>
      <c r="BH20" s="149"/>
      <c r="BI20" s="150" t="str">
        <f t="shared" si="99"/>
        <v/>
      </c>
      <c r="BK20" s="14" t="str">
        <f t="shared" si="0"/>
        <v xml:space="preserve">     Internal base + secondary branch</v>
      </c>
      <c r="BL20" s="11">
        <f t="shared" si="1"/>
        <v>2</v>
      </c>
      <c r="BM20" s="4">
        <f t="shared" si="2"/>
        <v>15.98</v>
      </c>
      <c r="BN20" s="24" t="str">
        <f t="shared" si="3"/>
        <v>–</v>
      </c>
      <c r="BO20" s="6">
        <f t="shared" si="4"/>
        <v>19.21</v>
      </c>
      <c r="BP20" s="32">
        <f t="shared" si="5"/>
        <v>28.648261025457156</v>
      </c>
      <c r="BQ20" s="7" t="str">
        <f t="shared" si="6"/>
        <v>–</v>
      </c>
      <c r="BR20" s="33">
        <f t="shared" si="7"/>
        <v>29.136963446079172</v>
      </c>
      <c r="BS20" s="28">
        <f t="shared" si="8"/>
        <v>17.594999999999999</v>
      </c>
      <c r="BT20" s="8">
        <f t="shared" si="8"/>
        <v>28.892612235768162</v>
      </c>
      <c r="BU20" s="5">
        <f t="shared" si="9"/>
        <v>2.2839549032325488</v>
      </c>
      <c r="BV20" s="9">
        <f t="shared" si="9"/>
        <v>0.34556479560410758</v>
      </c>
      <c r="BW20" s="5" t="str">
        <f t="shared" si="10"/>
        <v>?</v>
      </c>
      <c r="BX20" s="7" t="str">
        <f t="shared" si="10"/>
        <v>?</v>
      </c>
    </row>
    <row r="21" spans="1:76">
      <c r="A21" s="154" t="s">
        <v>30</v>
      </c>
      <c r="B21" s="149"/>
      <c r="C21" s="150" t="str">
        <f t="shared" si="70"/>
        <v/>
      </c>
      <c r="D21" s="149">
        <v>5.77</v>
      </c>
      <c r="E21" s="150">
        <f t="shared" si="71"/>
        <v>10.344209394048045</v>
      </c>
      <c r="F21" s="149">
        <v>7.32</v>
      </c>
      <c r="G21" s="150">
        <f t="shared" si="72"/>
        <v>11.102684665554376</v>
      </c>
      <c r="H21" s="149"/>
      <c r="I21" s="150" t="str">
        <f t="shared" si="73"/>
        <v/>
      </c>
      <c r="J21" s="149"/>
      <c r="K21" s="150" t="str">
        <f t="shared" si="74"/>
        <v/>
      </c>
      <c r="L21" s="149"/>
      <c r="M21" s="150" t="str">
        <f t="shared" si="75"/>
        <v/>
      </c>
      <c r="N21" s="149"/>
      <c r="O21" s="150" t="str">
        <f t="shared" si="76"/>
        <v/>
      </c>
      <c r="P21" s="149"/>
      <c r="Q21" s="150" t="str">
        <f t="shared" si="77"/>
        <v/>
      </c>
      <c r="R21" s="149"/>
      <c r="S21" s="150" t="str">
        <f t="shared" si="78"/>
        <v/>
      </c>
      <c r="T21" s="149"/>
      <c r="U21" s="150" t="str">
        <f t="shared" si="79"/>
        <v/>
      </c>
      <c r="V21" s="149"/>
      <c r="W21" s="150" t="str">
        <f t="shared" si="80"/>
        <v/>
      </c>
      <c r="X21" s="149"/>
      <c r="Y21" s="150" t="str">
        <f t="shared" si="81"/>
        <v/>
      </c>
      <c r="Z21" s="149"/>
      <c r="AA21" s="150" t="str">
        <f t="shared" si="82"/>
        <v/>
      </c>
      <c r="AB21" s="149"/>
      <c r="AC21" s="150" t="str">
        <f t="shared" si="83"/>
        <v/>
      </c>
      <c r="AD21" s="149"/>
      <c r="AE21" s="150" t="str">
        <f t="shared" si="84"/>
        <v/>
      </c>
      <c r="AF21" s="149"/>
      <c r="AG21" s="150" t="str">
        <f t="shared" si="85"/>
        <v/>
      </c>
      <c r="AH21" s="149"/>
      <c r="AI21" s="150" t="str">
        <f t="shared" si="86"/>
        <v/>
      </c>
      <c r="AJ21" s="149"/>
      <c r="AK21" s="150" t="str">
        <f t="shared" si="87"/>
        <v/>
      </c>
      <c r="AL21" s="149"/>
      <c r="AM21" s="150" t="str">
        <f t="shared" si="88"/>
        <v/>
      </c>
      <c r="AN21" s="149"/>
      <c r="AO21" s="150" t="str">
        <f t="shared" si="89"/>
        <v/>
      </c>
      <c r="AP21" s="149"/>
      <c r="AQ21" s="150" t="str">
        <f t="shared" si="90"/>
        <v/>
      </c>
      <c r="AR21" s="149"/>
      <c r="AS21" s="150" t="str">
        <f t="shared" si="91"/>
        <v/>
      </c>
      <c r="AT21" s="149"/>
      <c r="AU21" s="150" t="str">
        <f t="shared" si="92"/>
        <v/>
      </c>
      <c r="AV21" s="149"/>
      <c r="AW21" s="150" t="str">
        <f t="shared" si="93"/>
        <v/>
      </c>
      <c r="AX21" s="149"/>
      <c r="AY21" s="150" t="str">
        <f t="shared" si="94"/>
        <v/>
      </c>
      <c r="AZ21" s="149"/>
      <c r="BA21" s="150" t="str">
        <f t="shared" si="95"/>
        <v/>
      </c>
      <c r="BB21" s="149"/>
      <c r="BC21" s="150" t="str">
        <f t="shared" si="96"/>
        <v/>
      </c>
      <c r="BD21" s="149"/>
      <c r="BE21" s="150" t="str">
        <f t="shared" si="97"/>
        <v/>
      </c>
      <c r="BF21" s="149"/>
      <c r="BG21" s="150" t="str">
        <f t="shared" si="98"/>
        <v/>
      </c>
      <c r="BH21" s="149"/>
      <c r="BI21" s="150" t="str">
        <f t="shared" si="99"/>
        <v/>
      </c>
      <c r="BK21" s="14" t="str">
        <f t="shared" si="0"/>
        <v xml:space="preserve">     Internal spur</v>
      </c>
      <c r="BL21" s="23">
        <f t="shared" si="1"/>
        <v>2</v>
      </c>
      <c r="BM21" s="4">
        <f t="shared" si="2"/>
        <v>5.77</v>
      </c>
      <c r="BN21" s="5" t="str">
        <f t="shared" si="3"/>
        <v>–</v>
      </c>
      <c r="BO21" s="6">
        <f t="shared" si="4"/>
        <v>7.32</v>
      </c>
      <c r="BP21" s="32">
        <f t="shared" si="5"/>
        <v>10.344209394048045</v>
      </c>
      <c r="BQ21" s="7" t="str">
        <f t="shared" si="6"/>
        <v>–</v>
      </c>
      <c r="BR21" s="33">
        <f t="shared" si="7"/>
        <v>11.102684665554376</v>
      </c>
      <c r="BS21" s="28">
        <f t="shared" si="8"/>
        <v>6.5449999999999999</v>
      </c>
      <c r="BT21" s="8">
        <f t="shared" si="8"/>
        <v>10.723447029801211</v>
      </c>
      <c r="BU21" s="5">
        <f t="shared" si="9"/>
        <v>1.0960155108391558</v>
      </c>
      <c r="BV21" s="9">
        <f t="shared" si="9"/>
        <v>0.53632300784443443</v>
      </c>
      <c r="BW21" s="5" t="str">
        <f t="shared" si="10"/>
        <v>?</v>
      </c>
      <c r="BX21" s="7" t="str">
        <f t="shared" si="10"/>
        <v>?</v>
      </c>
    </row>
    <row r="22" spans="1:76">
      <c r="A22" s="154" t="s">
        <v>83</v>
      </c>
      <c r="B22" s="155" t="str">
        <f t="shared" ref="B22" si="100">IF(AND((B20&gt;0),(B19&gt;0)),(B20/B19),"")</f>
        <v/>
      </c>
      <c r="C22" s="150" t="s">
        <v>5</v>
      </c>
      <c r="D22" s="155">
        <f t="shared" ref="D22" si="101">IF(AND((D20&gt;0),(D19&gt;0)),(D20/D19),"")</f>
        <v>0.80870445344129549</v>
      </c>
      <c r="E22" s="150" t="s">
        <v>5</v>
      </c>
      <c r="F22" s="155">
        <f t="shared" ref="F22" si="102">IF(AND((F20&gt;0),(F19&gt;0)),(F20/F19),"")</f>
        <v>0.85188470066518851</v>
      </c>
      <c r="G22" s="150" t="s">
        <v>5</v>
      </c>
      <c r="H22" s="155" t="str">
        <f t="shared" ref="H22" si="103">IF(AND((H20&gt;0),(H19&gt;0)),(H20/H19),"")</f>
        <v/>
      </c>
      <c r="I22" s="150" t="s">
        <v>5</v>
      </c>
      <c r="J22" s="155" t="str">
        <f t="shared" ref="J22" si="104">IF(AND((J20&gt;0),(J19&gt;0)),(J20/J19),"")</f>
        <v/>
      </c>
      <c r="K22" s="150" t="s">
        <v>5</v>
      </c>
      <c r="L22" s="155" t="str">
        <f t="shared" ref="L22" si="105">IF(AND((L20&gt;0),(L19&gt;0)),(L20/L19),"")</f>
        <v/>
      </c>
      <c r="M22" s="150" t="s">
        <v>5</v>
      </c>
      <c r="N22" s="155" t="str">
        <f t="shared" ref="N22" si="106">IF(AND((N20&gt;0),(N19&gt;0)),(N20/N19),"")</f>
        <v/>
      </c>
      <c r="O22" s="150" t="s">
        <v>5</v>
      </c>
      <c r="P22" s="155" t="str">
        <f t="shared" ref="P22" si="107">IF(AND((P20&gt;0),(P19&gt;0)),(P20/P19),"")</f>
        <v/>
      </c>
      <c r="Q22" s="150" t="s">
        <v>5</v>
      </c>
      <c r="R22" s="155" t="str">
        <f t="shared" ref="R22" si="108">IF(AND((R20&gt;0),(R19&gt;0)),(R20/R19),"")</f>
        <v/>
      </c>
      <c r="S22" s="150" t="s">
        <v>5</v>
      </c>
      <c r="T22" s="155" t="str">
        <f t="shared" ref="T22" si="109">IF(AND((T20&gt;0),(T19&gt;0)),(T20/T19),"")</f>
        <v/>
      </c>
      <c r="U22" s="150" t="s">
        <v>5</v>
      </c>
      <c r="V22" s="155" t="str">
        <f t="shared" ref="V22" si="110">IF(AND((V20&gt;0),(V19&gt;0)),(V20/V19),"")</f>
        <v/>
      </c>
      <c r="W22" s="150" t="s">
        <v>5</v>
      </c>
      <c r="X22" s="155" t="str">
        <f t="shared" ref="X22" si="111">IF(AND((X20&gt;0),(X19&gt;0)),(X20/X19),"")</f>
        <v/>
      </c>
      <c r="Y22" s="150" t="s">
        <v>5</v>
      </c>
      <c r="Z22" s="155" t="str">
        <f t="shared" ref="Z22" si="112">IF(AND((Z20&gt;0),(Z19&gt;0)),(Z20/Z19),"")</f>
        <v/>
      </c>
      <c r="AA22" s="150" t="s">
        <v>5</v>
      </c>
      <c r="AB22" s="155" t="str">
        <f t="shared" ref="AB22" si="113">IF(AND((AB20&gt;0),(AB19&gt;0)),(AB20/AB19),"")</f>
        <v/>
      </c>
      <c r="AC22" s="150" t="s">
        <v>5</v>
      </c>
      <c r="AD22" s="155" t="str">
        <f t="shared" ref="AD22" si="114">IF(AND((AD20&gt;0),(AD19&gt;0)),(AD20/AD19),"")</f>
        <v/>
      </c>
      <c r="AE22" s="150" t="s">
        <v>5</v>
      </c>
      <c r="AF22" s="155" t="str">
        <f>IF(AND((AF20&gt;0),(AF19&gt;0)),(AF20/AF19),"")</f>
        <v/>
      </c>
      <c r="AG22" s="150" t="s">
        <v>5</v>
      </c>
      <c r="AH22" s="155" t="str">
        <f t="shared" ref="AH22" si="115">IF(AND((AH20&gt;0),(AH19&gt;0)),(AH20/AH19),"")</f>
        <v/>
      </c>
      <c r="AI22" s="150" t="s">
        <v>5</v>
      </c>
      <c r="AJ22" s="155" t="str">
        <f t="shared" ref="AJ22" si="116">IF(AND((AJ20&gt;0),(AJ19&gt;0)),(AJ20/AJ19),"")</f>
        <v/>
      </c>
      <c r="AK22" s="150" t="s">
        <v>5</v>
      </c>
      <c r="AL22" s="155" t="str">
        <f t="shared" ref="AL22" si="117">IF(AND((AL20&gt;0),(AL19&gt;0)),(AL20/AL19),"")</f>
        <v/>
      </c>
      <c r="AM22" s="150" t="s">
        <v>5</v>
      </c>
      <c r="AN22" s="155" t="str">
        <f t="shared" ref="AN22" si="118">IF(AND((AN20&gt;0),(AN19&gt;0)),(AN20/AN19),"")</f>
        <v/>
      </c>
      <c r="AO22" s="150" t="s">
        <v>5</v>
      </c>
      <c r="AP22" s="155" t="str">
        <f t="shared" ref="AP22" si="119">IF(AND((AP20&gt;0),(AP19&gt;0)),(AP20/AP19),"")</f>
        <v/>
      </c>
      <c r="AQ22" s="150" t="s">
        <v>5</v>
      </c>
      <c r="AR22" s="155" t="str">
        <f t="shared" ref="AR22" si="120">IF(AND((AR20&gt;0),(AR19&gt;0)),(AR20/AR19),"")</f>
        <v/>
      </c>
      <c r="AS22" s="150" t="s">
        <v>5</v>
      </c>
      <c r="AT22" s="155" t="str">
        <f t="shared" ref="AT22" si="121">IF(AND((AT20&gt;0),(AT19&gt;0)),(AT20/AT19),"")</f>
        <v/>
      </c>
      <c r="AU22" s="150" t="s">
        <v>5</v>
      </c>
      <c r="AV22" s="155" t="str">
        <f t="shared" ref="AV22" si="122">IF(AND((AV20&gt;0),(AV19&gt;0)),(AV20/AV19),"")</f>
        <v/>
      </c>
      <c r="AW22" s="150" t="s">
        <v>5</v>
      </c>
      <c r="AX22" s="155" t="str">
        <f t="shared" ref="AX22" si="123">IF(AND((AX20&gt;0),(AX19&gt;0)),(AX20/AX19),"")</f>
        <v/>
      </c>
      <c r="AY22" s="150" t="s">
        <v>5</v>
      </c>
      <c r="AZ22" s="155" t="str">
        <f t="shared" ref="AZ22" si="124">IF(AND((AZ20&gt;0),(AZ19&gt;0)),(AZ20/AZ19),"")</f>
        <v/>
      </c>
      <c r="BA22" s="150" t="s">
        <v>5</v>
      </c>
      <c r="BB22" s="155" t="str">
        <f t="shared" ref="BB22" si="125">IF(AND((BB20&gt;0),(BB19&gt;0)),(BB20/BB19),"")</f>
        <v/>
      </c>
      <c r="BC22" s="150" t="s">
        <v>5</v>
      </c>
      <c r="BD22" s="155" t="str">
        <f t="shared" ref="BD22" si="126">IF(AND((BD20&gt;0),(BD19&gt;0)),(BD20/BD19),"")</f>
        <v/>
      </c>
      <c r="BE22" s="150" t="s">
        <v>5</v>
      </c>
      <c r="BF22" s="155" t="str">
        <f t="shared" ref="BF22" si="127">IF(AND((BF20&gt;0),(BF19&gt;0)),(BF20/BF19),"")</f>
        <v/>
      </c>
      <c r="BG22" s="150" t="s">
        <v>5</v>
      </c>
      <c r="BH22" s="155" t="str">
        <f t="shared" ref="BH22" si="128">IF(AND((BH20&gt;0),(BH19&gt;0)),(BH20/BH19),"")</f>
        <v/>
      </c>
      <c r="BI22" s="150" t="s">
        <v>5</v>
      </c>
      <c r="BK22" s="14" t="str">
        <f t="shared" si="0"/>
        <v xml:space="preserve">     Internal branches length ratio</v>
      </c>
      <c r="BL22" s="11">
        <f t="shared" si="1"/>
        <v>2</v>
      </c>
      <c r="BM22" s="91">
        <f t="shared" si="2"/>
        <v>0.80870445344129549</v>
      </c>
      <c r="BN22" s="99" t="str">
        <f t="shared" si="3"/>
        <v>–</v>
      </c>
      <c r="BO22" s="93">
        <f t="shared" si="4"/>
        <v>0.85188470066518851</v>
      </c>
      <c r="BP22" s="101" t="str">
        <f t="shared" si="5"/>
        <v/>
      </c>
      <c r="BQ22" s="102" t="s">
        <v>5</v>
      </c>
      <c r="BR22" s="103" t="str">
        <f t="shared" si="7"/>
        <v/>
      </c>
      <c r="BS22" s="97">
        <f t="shared" si="8"/>
        <v>0.83029457705324194</v>
      </c>
      <c r="BT22" s="104" t="s">
        <v>5</v>
      </c>
      <c r="BU22" s="99">
        <f t="shared" si="9"/>
        <v>3.0533045625326348E-2</v>
      </c>
      <c r="BV22" s="105" t="s">
        <v>5</v>
      </c>
      <c r="BW22" s="19" t="str">
        <f t="shared" si="10"/>
        <v>?</v>
      </c>
      <c r="BX22" s="81" t="s">
        <v>5</v>
      </c>
    </row>
    <row r="23" spans="1:76">
      <c r="A23" s="146" t="s">
        <v>22</v>
      </c>
      <c r="B23" s="151"/>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3"/>
      <c r="AF23" s="152"/>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3"/>
      <c r="BK23" s="14" t="str">
        <f t="shared" si="0"/>
        <v>Claw 2 lengths</v>
      </c>
      <c r="BL23" s="11"/>
      <c r="BM23" s="4"/>
      <c r="BN23" s="24"/>
      <c r="BO23" s="6"/>
      <c r="BP23" s="32"/>
      <c r="BQ23" s="7"/>
      <c r="BR23" s="33"/>
      <c r="BS23" s="28"/>
      <c r="BT23" s="8"/>
      <c r="BU23" s="5"/>
      <c r="BV23" s="9"/>
      <c r="BW23" s="5"/>
      <c r="BX23" s="7"/>
    </row>
    <row r="24" spans="1:76">
      <c r="A24" s="154" t="s">
        <v>25</v>
      </c>
      <c r="B24" s="149"/>
      <c r="C24" s="150" t="str">
        <f t="shared" ref="C24:C26" si="129">IF(AND((B24&gt;0),(B$7&gt;0)),(B24/B$7*100),"")</f>
        <v/>
      </c>
      <c r="D24" s="149">
        <v>22.03</v>
      </c>
      <c r="E24" s="150">
        <f t="shared" ref="E24:E26" si="130">IF(AND((D24&gt;0),(D$7&gt;0)),(D24/D$7*100),"")</f>
        <v>39.494442452491931</v>
      </c>
      <c r="F24" s="149">
        <v>26.78</v>
      </c>
      <c r="G24" s="150">
        <f t="shared" ref="G24:G26" si="131">IF(AND((F24&gt;0),(F$7&gt;0)),(F24/F$7*100),"")</f>
        <v>40.618838161686632</v>
      </c>
      <c r="H24" s="149"/>
      <c r="I24" s="150" t="str">
        <f t="shared" ref="I24:I26" si="132">IF(AND((H24&gt;0),(H$7&gt;0)),(H24/H$7*100),"")</f>
        <v/>
      </c>
      <c r="J24" s="149"/>
      <c r="K24" s="150" t="str">
        <f t="shared" ref="K24:K26" si="133">IF(AND((J24&gt;0),(J$7&gt;0)),(J24/J$7*100),"")</f>
        <v/>
      </c>
      <c r="L24" s="149"/>
      <c r="M24" s="150" t="str">
        <f t="shared" ref="M24:M26" si="134">IF(AND((L24&gt;0),(L$7&gt;0)),(L24/L$7*100),"")</f>
        <v/>
      </c>
      <c r="N24" s="149"/>
      <c r="O24" s="150" t="str">
        <f t="shared" ref="O24:O26" si="135">IF(AND((N24&gt;0),(N$7&gt;0)),(N24/N$7*100),"")</f>
        <v/>
      </c>
      <c r="P24" s="149"/>
      <c r="Q24" s="150" t="str">
        <f t="shared" ref="Q24:Q26" si="136">IF(AND((P24&gt;0),(P$7&gt;0)),(P24/P$7*100),"")</f>
        <v/>
      </c>
      <c r="R24" s="149"/>
      <c r="S24" s="150" t="str">
        <f t="shared" ref="S24:S26" si="137">IF(AND((R24&gt;0),(R$7&gt;0)),(R24/R$7*100),"")</f>
        <v/>
      </c>
      <c r="T24" s="149"/>
      <c r="U24" s="150" t="str">
        <f t="shared" ref="U24:U26" si="138">IF(AND((T24&gt;0),(T$7&gt;0)),(T24/T$7*100),"")</f>
        <v/>
      </c>
      <c r="V24" s="149"/>
      <c r="W24" s="150" t="str">
        <f t="shared" ref="W24:W26" si="139">IF(AND((V24&gt;0),(V$7&gt;0)),(V24/V$7*100),"")</f>
        <v/>
      </c>
      <c r="X24" s="149"/>
      <c r="Y24" s="150" t="str">
        <f t="shared" ref="Y24:Y26" si="140">IF(AND((X24&gt;0),(X$7&gt;0)),(X24/X$7*100),"")</f>
        <v/>
      </c>
      <c r="Z24" s="149"/>
      <c r="AA24" s="150" t="str">
        <f t="shared" ref="AA24:AA26" si="141">IF(AND((Z24&gt;0),(Z$7&gt;0)),(Z24/Z$7*100),"")</f>
        <v/>
      </c>
      <c r="AB24" s="149"/>
      <c r="AC24" s="150" t="str">
        <f t="shared" ref="AC24:AC26" si="142">IF(AND((AB24&gt;0),(AB$7&gt;0)),(AB24/AB$7*100),"")</f>
        <v/>
      </c>
      <c r="AD24" s="149"/>
      <c r="AE24" s="150" t="str">
        <f t="shared" ref="AE24:AE26" si="143">IF(AND((AD24&gt;0),(AD$7&gt;0)),(AD24/AD$7*100),"")</f>
        <v/>
      </c>
      <c r="AF24" s="149"/>
      <c r="AG24" s="150" t="str">
        <f t="shared" ref="AG24:AG26" si="144">IF(AND((AF24&gt;0),(AF$7&gt;0)),(AF24/AF$7*100),"")</f>
        <v/>
      </c>
      <c r="AH24" s="149"/>
      <c r="AI24" s="150" t="str">
        <f t="shared" ref="AI24:AI26" si="145">IF(AND((AH24&gt;0),(AH$7&gt;0)),(AH24/AH$7*100),"")</f>
        <v/>
      </c>
      <c r="AJ24" s="149"/>
      <c r="AK24" s="150" t="str">
        <f t="shared" ref="AK24:AK26" si="146">IF(AND((AJ24&gt;0),(AJ$7&gt;0)),(AJ24/AJ$7*100),"")</f>
        <v/>
      </c>
      <c r="AL24" s="149"/>
      <c r="AM24" s="150" t="str">
        <f t="shared" ref="AM24:AM26" si="147">IF(AND((AL24&gt;0),(AL$7&gt;0)),(AL24/AL$7*100),"")</f>
        <v/>
      </c>
      <c r="AN24" s="149"/>
      <c r="AO24" s="150" t="str">
        <f t="shared" ref="AO24:AO26" si="148">IF(AND((AN24&gt;0),(AN$7&gt;0)),(AN24/AN$7*100),"")</f>
        <v/>
      </c>
      <c r="AP24" s="149"/>
      <c r="AQ24" s="150" t="str">
        <f t="shared" ref="AQ24:AQ26" si="149">IF(AND((AP24&gt;0),(AP$7&gt;0)),(AP24/AP$7*100),"")</f>
        <v/>
      </c>
      <c r="AR24" s="149"/>
      <c r="AS24" s="150" t="str">
        <f t="shared" ref="AS24:AS26" si="150">IF(AND((AR24&gt;0),(AR$7&gt;0)),(AR24/AR$7*100),"")</f>
        <v/>
      </c>
      <c r="AT24" s="149"/>
      <c r="AU24" s="150" t="str">
        <f t="shared" ref="AU24:AU26" si="151">IF(AND((AT24&gt;0),(AT$7&gt;0)),(AT24/AT$7*100),"")</f>
        <v/>
      </c>
      <c r="AV24" s="149"/>
      <c r="AW24" s="150" t="str">
        <f t="shared" ref="AW24:AW26" si="152">IF(AND((AV24&gt;0),(AV$7&gt;0)),(AV24/AV$7*100),"")</f>
        <v/>
      </c>
      <c r="AX24" s="149"/>
      <c r="AY24" s="150" t="str">
        <f t="shared" ref="AY24:AY26" si="153">IF(AND((AX24&gt;0),(AX$7&gt;0)),(AX24/AX$7*100),"")</f>
        <v/>
      </c>
      <c r="AZ24" s="149"/>
      <c r="BA24" s="150" t="str">
        <f t="shared" ref="BA24:BA26" si="154">IF(AND((AZ24&gt;0),(AZ$7&gt;0)),(AZ24/AZ$7*100),"")</f>
        <v/>
      </c>
      <c r="BB24" s="149"/>
      <c r="BC24" s="150" t="str">
        <f t="shared" ref="BC24:BC26" si="155">IF(AND((BB24&gt;0),(BB$7&gt;0)),(BB24/BB$7*100),"")</f>
        <v/>
      </c>
      <c r="BD24" s="149"/>
      <c r="BE24" s="150" t="str">
        <f t="shared" ref="BE24:BE26" si="156">IF(AND((BD24&gt;0),(BD$7&gt;0)),(BD24/BD$7*100),"")</f>
        <v/>
      </c>
      <c r="BF24" s="149"/>
      <c r="BG24" s="150" t="str">
        <f t="shared" ref="BG24:BG26" si="157">IF(AND((BF24&gt;0),(BF$7&gt;0)),(BF24/BF$7*100),"")</f>
        <v/>
      </c>
      <c r="BH24" s="149"/>
      <c r="BI24" s="150" t="str">
        <f t="shared" ref="BI24:BI26" si="158">IF(AND((BH24&gt;0),(BH$7&gt;0)),(BH24/BH$7*100),"")</f>
        <v/>
      </c>
      <c r="BK24" s="14" t="str">
        <f t="shared" si="0"/>
        <v xml:space="preserve">     External primary branch</v>
      </c>
      <c r="BL24" s="11">
        <f t="shared" si="1"/>
        <v>2</v>
      </c>
      <c r="BM24" s="4">
        <f t="shared" si="2"/>
        <v>22.03</v>
      </c>
      <c r="BN24" s="24" t="str">
        <f t="shared" si="3"/>
        <v>–</v>
      </c>
      <c r="BO24" s="6">
        <f t="shared" si="4"/>
        <v>26.78</v>
      </c>
      <c r="BP24" s="32">
        <f t="shared" si="5"/>
        <v>39.494442452491931</v>
      </c>
      <c r="BQ24" s="7" t="str">
        <f t="shared" si="6"/>
        <v>–</v>
      </c>
      <c r="BR24" s="33">
        <f t="shared" si="7"/>
        <v>40.618838161686632</v>
      </c>
      <c r="BS24" s="28">
        <f t="shared" si="8"/>
        <v>24.405000000000001</v>
      </c>
      <c r="BT24" s="8">
        <f t="shared" si="8"/>
        <v>40.056640307089282</v>
      </c>
      <c r="BU24" s="5">
        <f t="shared" si="9"/>
        <v>3.3587572106361008</v>
      </c>
      <c r="BV24" s="9">
        <f t="shared" si="9"/>
        <v>0.79506783070863041</v>
      </c>
      <c r="BW24" s="5" t="str">
        <f t="shared" si="10"/>
        <v>?</v>
      </c>
      <c r="BX24" s="7" t="str">
        <f t="shared" si="10"/>
        <v>?</v>
      </c>
    </row>
    <row r="25" spans="1:76">
      <c r="A25" s="154" t="s">
        <v>26</v>
      </c>
      <c r="B25" s="149"/>
      <c r="C25" s="150" t="str">
        <f t="shared" si="129"/>
        <v/>
      </c>
      <c r="D25" s="149">
        <v>18.41</v>
      </c>
      <c r="E25" s="150">
        <f t="shared" si="130"/>
        <v>33.004661168877739</v>
      </c>
      <c r="F25" s="149">
        <v>19.59</v>
      </c>
      <c r="G25" s="150">
        <f t="shared" si="131"/>
        <v>29.713332322159864</v>
      </c>
      <c r="H25" s="149"/>
      <c r="I25" s="150" t="str">
        <f t="shared" si="132"/>
        <v/>
      </c>
      <c r="J25" s="149"/>
      <c r="K25" s="150" t="str">
        <f t="shared" si="133"/>
        <v/>
      </c>
      <c r="L25" s="149"/>
      <c r="M25" s="150" t="str">
        <f t="shared" si="134"/>
        <v/>
      </c>
      <c r="N25" s="149"/>
      <c r="O25" s="150" t="str">
        <f t="shared" si="135"/>
        <v/>
      </c>
      <c r="P25" s="149"/>
      <c r="Q25" s="150" t="str">
        <f t="shared" si="136"/>
        <v/>
      </c>
      <c r="R25" s="149"/>
      <c r="S25" s="150" t="str">
        <f t="shared" si="137"/>
        <v/>
      </c>
      <c r="T25" s="149"/>
      <c r="U25" s="150" t="str">
        <f t="shared" si="138"/>
        <v/>
      </c>
      <c r="V25" s="149"/>
      <c r="W25" s="150" t="str">
        <f t="shared" si="139"/>
        <v/>
      </c>
      <c r="X25" s="149"/>
      <c r="Y25" s="150" t="str">
        <f t="shared" si="140"/>
        <v/>
      </c>
      <c r="Z25" s="149"/>
      <c r="AA25" s="150" t="str">
        <f t="shared" si="141"/>
        <v/>
      </c>
      <c r="AB25" s="149"/>
      <c r="AC25" s="150" t="str">
        <f t="shared" si="142"/>
        <v/>
      </c>
      <c r="AD25" s="149"/>
      <c r="AE25" s="150" t="str">
        <f t="shared" si="143"/>
        <v/>
      </c>
      <c r="AF25" s="149"/>
      <c r="AG25" s="150" t="str">
        <f t="shared" si="144"/>
        <v/>
      </c>
      <c r="AH25" s="149"/>
      <c r="AI25" s="150" t="str">
        <f t="shared" si="145"/>
        <v/>
      </c>
      <c r="AJ25" s="149"/>
      <c r="AK25" s="150" t="str">
        <f t="shared" si="146"/>
        <v/>
      </c>
      <c r="AL25" s="149"/>
      <c r="AM25" s="150" t="str">
        <f t="shared" si="147"/>
        <v/>
      </c>
      <c r="AN25" s="149"/>
      <c r="AO25" s="150" t="str">
        <f t="shared" si="148"/>
        <v/>
      </c>
      <c r="AP25" s="149"/>
      <c r="AQ25" s="150" t="str">
        <f t="shared" si="149"/>
        <v/>
      </c>
      <c r="AR25" s="149"/>
      <c r="AS25" s="150" t="str">
        <f t="shared" si="150"/>
        <v/>
      </c>
      <c r="AT25" s="149"/>
      <c r="AU25" s="150" t="str">
        <f t="shared" si="151"/>
        <v/>
      </c>
      <c r="AV25" s="149"/>
      <c r="AW25" s="150" t="str">
        <f t="shared" si="152"/>
        <v/>
      </c>
      <c r="AX25" s="149"/>
      <c r="AY25" s="150" t="str">
        <f t="shared" si="153"/>
        <v/>
      </c>
      <c r="AZ25" s="149"/>
      <c r="BA25" s="150" t="str">
        <f t="shared" si="154"/>
        <v/>
      </c>
      <c r="BB25" s="149"/>
      <c r="BC25" s="150" t="str">
        <f t="shared" si="155"/>
        <v/>
      </c>
      <c r="BD25" s="149"/>
      <c r="BE25" s="150" t="str">
        <f t="shared" si="156"/>
        <v/>
      </c>
      <c r="BF25" s="149"/>
      <c r="BG25" s="150" t="str">
        <f t="shared" si="157"/>
        <v/>
      </c>
      <c r="BH25" s="149"/>
      <c r="BI25" s="150" t="str">
        <f t="shared" si="158"/>
        <v/>
      </c>
      <c r="BK25" s="14" t="str">
        <f t="shared" si="0"/>
        <v xml:space="preserve">     External base + secondary branch</v>
      </c>
      <c r="BL25" s="11">
        <f t="shared" si="1"/>
        <v>2</v>
      </c>
      <c r="BM25" s="4">
        <f t="shared" si="2"/>
        <v>18.41</v>
      </c>
      <c r="BN25" s="24" t="str">
        <f t="shared" si="3"/>
        <v>–</v>
      </c>
      <c r="BO25" s="6">
        <f t="shared" si="4"/>
        <v>19.59</v>
      </c>
      <c r="BP25" s="32">
        <f t="shared" si="5"/>
        <v>29.713332322159864</v>
      </c>
      <c r="BQ25" s="7" t="str">
        <f t="shared" si="6"/>
        <v>–</v>
      </c>
      <c r="BR25" s="33">
        <f t="shared" si="7"/>
        <v>33.004661168877739</v>
      </c>
      <c r="BS25" s="28">
        <f t="shared" si="8"/>
        <v>19</v>
      </c>
      <c r="BT25" s="8">
        <f t="shared" si="8"/>
        <v>31.358996745518802</v>
      </c>
      <c r="BU25" s="5">
        <f t="shared" si="9"/>
        <v>0.8343860018001259</v>
      </c>
      <c r="BV25" s="9">
        <f t="shared" si="9"/>
        <v>2.3273209466291078</v>
      </c>
      <c r="BW25" s="5" t="str">
        <f t="shared" si="10"/>
        <v>?</v>
      </c>
      <c r="BX25" s="7" t="str">
        <f t="shared" si="10"/>
        <v>?</v>
      </c>
    </row>
    <row r="26" spans="1:76">
      <c r="A26" s="154" t="s">
        <v>27</v>
      </c>
      <c r="B26" s="149"/>
      <c r="C26" s="150" t="str">
        <f t="shared" si="129"/>
        <v/>
      </c>
      <c r="D26" s="149">
        <v>6.97</v>
      </c>
      <c r="E26" s="150">
        <f t="shared" si="130"/>
        <v>12.495518106848332</v>
      </c>
      <c r="F26" s="149">
        <v>6.97</v>
      </c>
      <c r="G26" s="150">
        <f t="shared" si="131"/>
        <v>10.571818595480053</v>
      </c>
      <c r="H26" s="149"/>
      <c r="I26" s="150" t="str">
        <f t="shared" si="132"/>
        <v/>
      </c>
      <c r="J26" s="149"/>
      <c r="K26" s="150" t="str">
        <f t="shared" si="133"/>
        <v/>
      </c>
      <c r="L26" s="149"/>
      <c r="M26" s="150" t="str">
        <f t="shared" si="134"/>
        <v/>
      </c>
      <c r="N26" s="149"/>
      <c r="O26" s="150" t="str">
        <f t="shared" si="135"/>
        <v/>
      </c>
      <c r="P26" s="149"/>
      <c r="Q26" s="150" t="str">
        <f t="shared" si="136"/>
        <v/>
      </c>
      <c r="R26" s="149"/>
      <c r="S26" s="150" t="str">
        <f t="shared" si="137"/>
        <v/>
      </c>
      <c r="T26" s="149"/>
      <c r="U26" s="150" t="str">
        <f t="shared" si="138"/>
        <v/>
      </c>
      <c r="V26" s="149"/>
      <c r="W26" s="150" t="str">
        <f t="shared" si="139"/>
        <v/>
      </c>
      <c r="X26" s="149"/>
      <c r="Y26" s="150" t="str">
        <f t="shared" si="140"/>
        <v/>
      </c>
      <c r="Z26" s="149"/>
      <c r="AA26" s="150" t="str">
        <f t="shared" si="141"/>
        <v/>
      </c>
      <c r="AB26" s="149"/>
      <c r="AC26" s="150" t="str">
        <f t="shared" si="142"/>
        <v/>
      </c>
      <c r="AD26" s="149"/>
      <c r="AE26" s="150" t="str">
        <f t="shared" si="143"/>
        <v/>
      </c>
      <c r="AF26" s="149"/>
      <c r="AG26" s="150" t="str">
        <f t="shared" si="144"/>
        <v/>
      </c>
      <c r="AH26" s="149"/>
      <c r="AI26" s="150" t="str">
        <f t="shared" si="145"/>
        <v/>
      </c>
      <c r="AJ26" s="149"/>
      <c r="AK26" s="150" t="str">
        <f t="shared" si="146"/>
        <v/>
      </c>
      <c r="AL26" s="149"/>
      <c r="AM26" s="150" t="str">
        <f t="shared" si="147"/>
        <v/>
      </c>
      <c r="AN26" s="149"/>
      <c r="AO26" s="150" t="str">
        <f t="shared" si="148"/>
        <v/>
      </c>
      <c r="AP26" s="149"/>
      <c r="AQ26" s="150" t="str">
        <f t="shared" si="149"/>
        <v/>
      </c>
      <c r="AR26" s="149"/>
      <c r="AS26" s="150" t="str">
        <f t="shared" si="150"/>
        <v/>
      </c>
      <c r="AT26" s="149"/>
      <c r="AU26" s="150" t="str">
        <f t="shared" si="151"/>
        <v/>
      </c>
      <c r="AV26" s="149"/>
      <c r="AW26" s="150" t="str">
        <f t="shared" si="152"/>
        <v/>
      </c>
      <c r="AX26" s="149"/>
      <c r="AY26" s="150" t="str">
        <f t="shared" si="153"/>
        <v/>
      </c>
      <c r="AZ26" s="149"/>
      <c r="BA26" s="150" t="str">
        <f t="shared" si="154"/>
        <v/>
      </c>
      <c r="BB26" s="149"/>
      <c r="BC26" s="150" t="str">
        <f t="shared" si="155"/>
        <v/>
      </c>
      <c r="BD26" s="149"/>
      <c r="BE26" s="150" t="str">
        <f t="shared" si="156"/>
        <v/>
      </c>
      <c r="BF26" s="149"/>
      <c r="BG26" s="150" t="str">
        <f t="shared" si="157"/>
        <v/>
      </c>
      <c r="BH26" s="149"/>
      <c r="BI26" s="150" t="str">
        <f t="shared" si="158"/>
        <v/>
      </c>
      <c r="BK26" s="14" t="str">
        <f t="shared" si="0"/>
        <v xml:space="preserve">     External spur</v>
      </c>
      <c r="BL26" s="11">
        <f t="shared" si="1"/>
        <v>2</v>
      </c>
      <c r="BM26" s="4">
        <f t="shared" si="2"/>
        <v>6.97</v>
      </c>
      <c r="BN26" s="24" t="str">
        <f t="shared" si="3"/>
        <v>–</v>
      </c>
      <c r="BO26" s="6">
        <f t="shared" si="4"/>
        <v>6.97</v>
      </c>
      <c r="BP26" s="32">
        <f t="shared" si="5"/>
        <v>10.571818595480053</v>
      </c>
      <c r="BQ26" s="7" t="str">
        <f t="shared" si="6"/>
        <v>–</v>
      </c>
      <c r="BR26" s="33">
        <f t="shared" si="7"/>
        <v>12.495518106848332</v>
      </c>
      <c r="BS26" s="28">
        <f t="shared" si="8"/>
        <v>6.97</v>
      </c>
      <c r="BT26" s="8">
        <f t="shared" si="8"/>
        <v>11.533668351164192</v>
      </c>
      <c r="BU26" s="5">
        <f t="shared" si="9"/>
        <v>0</v>
      </c>
      <c r="BV26" s="9">
        <f t="shared" si="9"/>
        <v>1.3602609694537577</v>
      </c>
      <c r="BW26" s="5" t="str">
        <f t="shared" si="10"/>
        <v>?</v>
      </c>
      <c r="BX26" s="7" t="str">
        <f t="shared" si="10"/>
        <v>?</v>
      </c>
    </row>
    <row r="27" spans="1:76">
      <c r="A27" s="154" t="s">
        <v>80</v>
      </c>
      <c r="B27" s="155" t="str">
        <f t="shared" ref="B27" si="159">IF(AND((B25&gt;0),(B24&gt;0)),(B25/B24),"")</f>
        <v/>
      </c>
      <c r="C27" s="150" t="s">
        <v>5</v>
      </c>
      <c r="D27" s="155">
        <f t="shared" ref="D27" si="160">IF(AND((D25&gt;0),(D24&gt;0)),(D25/D24),"")</f>
        <v>0.83567862006354965</v>
      </c>
      <c r="E27" s="150" t="s">
        <v>5</v>
      </c>
      <c r="F27" s="155">
        <f t="shared" ref="F27" si="161">IF(AND((F25&gt;0),(F24&gt;0)),(F25/F24),"")</f>
        <v>0.73151605675877518</v>
      </c>
      <c r="G27" s="150" t="s">
        <v>5</v>
      </c>
      <c r="H27" s="155" t="str">
        <f t="shared" ref="H27" si="162">IF(AND((H25&gt;0),(H24&gt;0)),(H25/H24),"")</f>
        <v/>
      </c>
      <c r="I27" s="150" t="s">
        <v>5</v>
      </c>
      <c r="J27" s="155" t="str">
        <f t="shared" ref="J27" si="163">IF(AND((J25&gt;0),(J24&gt;0)),(J25/J24),"")</f>
        <v/>
      </c>
      <c r="K27" s="150" t="s">
        <v>5</v>
      </c>
      <c r="L27" s="155" t="str">
        <f t="shared" ref="L27" si="164">IF(AND((L25&gt;0),(L24&gt;0)),(L25/L24),"")</f>
        <v/>
      </c>
      <c r="M27" s="150" t="s">
        <v>5</v>
      </c>
      <c r="N27" s="155" t="str">
        <f t="shared" ref="N27" si="165">IF(AND((N25&gt;0),(N24&gt;0)),(N25/N24),"")</f>
        <v/>
      </c>
      <c r="O27" s="150" t="s">
        <v>5</v>
      </c>
      <c r="P27" s="155" t="str">
        <f t="shared" ref="P27" si="166">IF(AND((P25&gt;0),(P24&gt;0)),(P25/P24),"")</f>
        <v/>
      </c>
      <c r="Q27" s="150" t="s">
        <v>5</v>
      </c>
      <c r="R27" s="155" t="str">
        <f t="shared" ref="R27" si="167">IF(AND((R25&gt;0),(R24&gt;0)),(R25/R24),"")</f>
        <v/>
      </c>
      <c r="S27" s="150" t="s">
        <v>5</v>
      </c>
      <c r="T27" s="155" t="str">
        <f t="shared" ref="T27" si="168">IF(AND((T25&gt;0),(T24&gt;0)),(T25/T24),"")</f>
        <v/>
      </c>
      <c r="U27" s="150" t="s">
        <v>5</v>
      </c>
      <c r="V27" s="155" t="str">
        <f t="shared" ref="V27" si="169">IF(AND((V25&gt;0),(V24&gt;0)),(V25/V24),"")</f>
        <v/>
      </c>
      <c r="W27" s="150" t="s">
        <v>5</v>
      </c>
      <c r="X27" s="155" t="str">
        <f t="shared" ref="X27" si="170">IF(AND((X25&gt;0),(X24&gt;0)),(X25/X24),"")</f>
        <v/>
      </c>
      <c r="Y27" s="150" t="s">
        <v>5</v>
      </c>
      <c r="Z27" s="155" t="str">
        <f t="shared" ref="Z27" si="171">IF(AND((Z25&gt;0),(Z24&gt;0)),(Z25/Z24),"")</f>
        <v/>
      </c>
      <c r="AA27" s="150" t="s">
        <v>5</v>
      </c>
      <c r="AB27" s="155" t="str">
        <f t="shared" ref="AB27" si="172">IF(AND((AB25&gt;0),(AB24&gt;0)),(AB25/AB24),"")</f>
        <v/>
      </c>
      <c r="AC27" s="150" t="s">
        <v>5</v>
      </c>
      <c r="AD27" s="155" t="str">
        <f t="shared" ref="AD27" si="173">IF(AND((AD25&gt;0),(AD24&gt;0)),(AD25/AD24),"")</f>
        <v/>
      </c>
      <c r="AE27" s="150" t="s">
        <v>5</v>
      </c>
      <c r="AF27" s="155" t="str">
        <f>IF(AND((AF25&gt;0),(AF24&gt;0)),(AF25/AF24),"")</f>
        <v/>
      </c>
      <c r="AG27" s="150" t="s">
        <v>5</v>
      </c>
      <c r="AH27" s="155" t="str">
        <f t="shared" ref="AH27" si="174">IF(AND((AH25&gt;0),(AH24&gt;0)),(AH25/AH24),"")</f>
        <v/>
      </c>
      <c r="AI27" s="150" t="s">
        <v>5</v>
      </c>
      <c r="AJ27" s="155" t="str">
        <f t="shared" ref="AJ27" si="175">IF(AND((AJ25&gt;0),(AJ24&gt;0)),(AJ25/AJ24),"")</f>
        <v/>
      </c>
      <c r="AK27" s="150" t="s">
        <v>5</v>
      </c>
      <c r="AL27" s="155" t="str">
        <f t="shared" ref="AL27" si="176">IF(AND((AL25&gt;0),(AL24&gt;0)),(AL25/AL24),"")</f>
        <v/>
      </c>
      <c r="AM27" s="150" t="s">
        <v>5</v>
      </c>
      <c r="AN27" s="155" t="str">
        <f t="shared" ref="AN27" si="177">IF(AND((AN25&gt;0),(AN24&gt;0)),(AN25/AN24),"")</f>
        <v/>
      </c>
      <c r="AO27" s="150" t="s">
        <v>5</v>
      </c>
      <c r="AP27" s="155" t="str">
        <f t="shared" ref="AP27" si="178">IF(AND((AP25&gt;0),(AP24&gt;0)),(AP25/AP24),"")</f>
        <v/>
      </c>
      <c r="AQ27" s="150" t="s">
        <v>5</v>
      </c>
      <c r="AR27" s="155" t="str">
        <f t="shared" ref="AR27" si="179">IF(AND((AR25&gt;0),(AR24&gt;0)),(AR25/AR24),"")</f>
        <v/>
      </c>
      <c r="AS27" s="150" t="s">
        <v>5</v>
      </c>
      <c r="AT27" s="155" t="str">
        <f t="shared" ref="AT27" si="180">IF(AND((AT25&gt;0),(AT24&gt;0)),(AT25/AT24),"")</f>
        <v/>
      </c>
      <c r="AU27" s="150" t="s">
        <v>5</v>
      </c>
      <c r="AV27" s="155" t="str">
        <f t="shared" ref="AV27" si="181">IF(AND((AV25&gt;0),(AV24&gt;0)),(AV25/AV24),"")</f>
        <v/>
      </c>
      <c r="AW27" s="150" t="s">
        <v>5</v>
      </c>
      <c r="AX27" s="155" t="str">
        <f t="shared" ref="AX27" si="182">IF(AND((AX25&gt;0),(AX24&gt;0)),(AX25/AX24),"")</f>
        <v/>
      </c>
      <c r="AY27" s="150" t="s">
        <v>5</v>
      </c>
      <c r="AZ27" s="155" t="str">
        <f t="shared" ref="AZ27" si="183">IF(AND((AZ25&gt;0),(AZ24&gt;0)),(AZ25/AZ24),"")</f>
        <v/>
      </c>
      <c r="BA27" s="150" t="s">
        <v>5</v>
      </c>
      <c r="BB27" s="155" t="str">
        <f t="shared" ref="BB27" si="184">IF(AND((BB25&gt;0),(BB24&gt;0)),(BB25/BB24),"")</f>
        <v/>
      </c>
      <c r="BC27" s="150" t="s">
        <v>5</v>
      </c>
      <c r="BD27" s="155" t="str">
        <f t="shared" ref="BD27" si="185">IF(AND((BD25&gt;0),(BD24&gt;0)),(BD25/BD24),"")</f>
        <v/>
      </c>
      <c r="BE27" s="150" t="s">
        <v>5</v>
      </c>
      <c r="BF27" s="155" t="str">
        <f t="shared" ref="BF27" si="186">IF(AND((BF25&gt;0),(BF24&gt;0)),(BF25/BF24),"")</f>
        <v/>
      </c>
      <c r="BG27" s="150" t="s">
        <v>5</v>
      </c>
      <c r="BH27" s="155" t="str">
        <f t="shared" ref="BH27" si="187">IF(AND((BH25&gt;0),(BH24&gt;0)),(BH25/BH24),"")</f>
        <v/>
      </c>
      <c r="BI27" s="150" t="s">
        <v>5</v>
      </c>
      <c r="BK27" s="14" t="str">
        <f t="shared" si="0"/>
        <v xml:space="preserve">     External branches length ratio</v>
      </c>
      <c r="BL27" s="11">
        <f t="shared" si="1"/>
        <v>2</v>
      </c>
      <c r="BM27" s="91">
        <f t="shared" si="2"/>
        <v>0.73151605675877518</v>
      </c>
      <c r="BN27" s="99" t="str">
        <f t="shared" si="3"/>
        <v>–</v>
      </c>
      <c r="BO27" s="93">
        <f t="shared" si="4"/>
        <v>0.83567862006354965</v>
      </c>
      <c r="BP27" s="101" t="str">
        <f t="shared" si="5"/>
        <v/>
      </c>
      <c r="BQ27" s="102" t="s">
        <v>5</v>
      </c>
      <c r="BR27" s="103" t="str">
        <f t="shared" si="7"/>
        <v/>
      </c>
      <c r="BS27" s="97">
        <f t="shared" si="8"/>
        <v>0.78359733841116241</v>
      </c>
      <c r="BT27" s="104" t="s">
        <v>5</v>
      </c>
      <c r="BU27" s="99">
        <f t="shared" si="9"/>
        <v>7.3654054858579066E-2</v>
      </c>
      <c r="BV27" s="105" t="s">
        <v>5</v>
      </c>
      <c r="BW27" s="19" t="str">
        <f t="shared" si="10"/>
        <v>?</v>
      </c>
      <c r="BX27" s="81" t="s">
        <v>5</v>
      </c>
    </row>
    <row r="28" spans="1:76">
      <c r="A28" s="154" t="s">
        <v>28</v>
      </c>
      <c r="B28" s="149">
        <v>24.54</v>
      </c>
      <c r="C28" s="150">
        <f t="shared" ref="C28:C30" si="188">IF(AND((B28&gt;0),(B$7&gt;0)),(B28/B$7*100),"")</f>
        <v>43.395225464190986</v>
      </c>
      <c r="D28" s="149">
        <v>24.1</v>
      </c>
      <c r="E28" s="150">
        <f t="shared" ref="E28:E30" si="189">IF(AND((D28&gt;0),(D$7&gt;0)),(D28/D$7*100),"")</f>
        <v>43.20544998207243</v>
      </c>
      <c r="F28" s="149">
        <v>25.29</v>
      </c>
      <c r="G28" s="150">
        <f t="shared" ref="G28:G30" si="190">IF(AND((F28&gt;0),(F$7&gt;0)),(F28/F$7*100),"")</f>
        <v>38.358865463370236</v>
      </c>
      <c r="H28" s="149"/>
      <c r="I28" s="150" t="str">
        <f t="shared" ref="I28:I30" si="191">IF(AND((H28&gt;0),(H$7&gt;0)),(H28/H$7*100),"")</f>
        <v/>
      </c>
      <c r="J28" s="149"/>
      <c r="K28" s="150" t="str">
        <f t="shared" ref="K28:K30" si="192">IF(AND((J28&gt;0),(J$7&gt;0)),(J28/J$7*100),"")</f>
        <v/>
      </c>
      <c r="L28" s="149"/>
      <c r="M28" s="150" t="str">
        <f t="shared" ref="M28:M30" si="193">IF(AND((L28&gt;0),(L$7&gt;0)),(L28/L$7*100),"")</f>
        <v/>
      </c>
      <c r="N28" s="149"/>
      <c r="O28" s="150" t="str">
        <f t="shared" ref="O28:O30" si="194">IF(AND((N28&gt;0),(N$7&gt;0)),(N28/N$7*100),"")</f>
        <v/>
      </c>
      <c r="P28" s="149"/>
      <c r="Q28" s="150" t="str">
        <f t="shared" ref="Q28:Q30" si="195">IF(AND((P28&gt;0),(P$7&gt;0)),(P28/P$7*100),"")</f>
        <v/>
      </c>
      <c r="R28" s="149"/>
      <c r="S28" s="150" t="str">
        <f t="shared" ref="S28:S30" si="196">IF(AND((R28&gt;0),(R$7&gt;0)),(R28/R$7*100),"")</f>
        <v/>
      </c>
      <c r="T28" s="149"/>
      <c r="U28" s="150" t="str">
        <f t="shared" ref="U28:U30" si="197">IF(AND((T28&gt;0),(T$7&gt;0)),(T28/T$7*100),"")</f>
        <v/>
      </c>
      <c r="V28" s="149"/>
      <c r="W28" s="150" t="str">
        <f t="shared" ref="W28:W30" si="198">IF(AND((V28&gt;0),(V$7&gt;0)),(V28/V$7*100),"")</f>
        <v/>
      </c>
      <c r="X28" s="149"/>
      <c r="Y28" s="150" t="str">
        <f t="shared" ref="Y28:Y30" si="199">IF(AND((X28&gt;0),(X$7&gt;0)),(X28/X$7*100),"")</f>
        <v/>
      </c>
      <c r="Z28" s="149"/>
      <c r="AA28" s="150" t="str">
        <f t="shared" ref="AA28:AA30" si="200">IF(AND((Z28&gt;0),(Z$7&gt;0)),(Z28/Z$7*100),"")</f>
        <v/>
      </c>
      <c r="AB28" s="149"/>
      <c r="AC28" s="150" t="str">
        <f t="shared" ref="AC28:AC30" si="201">IF(AND((AB28&gt;0),(AB$7&gt;0)),(AB28/AB$7*100),"")</f>
        <v/>
      </c>
      <c r="AD28" s="149"/>
      <c r="AE28" s="150" t="str">
        <f t="shared" ref="AE28:AE30" si="202">IF(AND((AD28&gt;0),(AD$7&gt;0)),(AD28/AD$7*100),"")</f>
        <v/>
      </c>
      <c r="AF28" s="149"/>
      <c r="AG28" s="150" t="str">
        <f t="shared" ref="AG28:AG30" si="203">IF(AND((AF28&gt;0),(AF$7&gt;0)),(AF28/AF$7*100),"")</f>
        <v/>
      </c>
      <c r="AH28" s="149"/>
      <c r="AI28" s="150" t="str">
        <f t="shared" ref="AI28:AI30" si="204">IF(AND((AH28&gt;0),(AH$7&gt;0)),(AH28/AH$7*100),"")</f>
        <v/>
      </c>
      <c r="AJ28" s="149"/>
      <c r="AK28" s="150" t="str">
        <f t="shared" ref="AK28:AK30" si="205">IF(AND((AJ28&gt;0),(AJ$7&gt;0)),(AJ28/AJ$7*100),"")</f>
        <v/>
      </c>
      <c r="AL28" s="149"/>
      <c r="AM28" s="150" t="str">
        <f t="shared" ref="AM28:AM30" si="206">IF(AND((AL28&gt;0),(AL$7&gt;0)),(AL28/AL$7*100),"")</f>
        <v/>
      </c>
      <c r="AN28" s="149"/>
      <c r="AO28" s="150" t="str">
        <f t="shared" ref="AO28:AO30" si="207">IF(AND((AN28&gt;0),(AN$7&gt;0)),(AN28/AN$7*100),"")</f>
        <v/>
      </c>
      <c r="AP28" s="149"/>
      <c r="AQ28" s="150" t="str">
        <f t="shared" ref="AQ28:AQ30" si="208">IF(AND((AP28&gt;0),(AP$7&gt;0)),(AP28/AP$7*100),"")</f>
        <v/>
      </c>
      <c r="AR28" s="149"/>
      <c r="AS28" s="150" t="str">
        <f t="shared" ref="AS28:AS30" si="209">IF(AND((AR28&gt;0),(AR$7&gt;0)),(AR28/AR$7*100),"")</f>
        <v/>
      </c>
      <c r="AT28" s="149"/>
      <c r="AU28" s="150" t="str">
        <f t="shared" ref="AU28:AU30" si="210">IF(AND((AT28&gt;0),(AT$7&gt;0)),(AT28/AT$7*100),"")</f>
        <v/>
      </c>
      <c r="AV28" s="149"/>
      <c r="AW28" s="150" t="str">
        <f t="shared" ref="AW28:AW30" si="211">IF(AND((AV28&gt;0),(AV$7&gt;0)),(AV28/AV$7*100),"")</f>
        <v/>
      </c>
      <c r="AX28" s="149"/>
      <c r="AY28" s="150" t="str">
        <f t="shared" ref="AY28:AY30" si="212">IF(AND((AX28&gt;0),(AX$7&gt;0)),(AX28/AX$7*100),"")</f>
        <v/>
      </c>
      <c r="AZ28" s="149"/>
      <c r="BA28" s="150" t="str">
        <f t="shared" ref="BA28:BA30" si="213">IF(AND((AZ28&gt;0),(AZ$7&gt;0)),(AZ28/AZ$7*100),"")</f>
        <v/>
      </c>
      <c r="BB28" s="149"/>
      <c r="BC28" s="150" t="str">
        <f t="shared" ref="BC28:BC30" si="214">IF(AND((BB28&gt;0),(BB$7&gt;0)),(BB28/BB$7*100),"")</f>
        <v/>
      </c>
      <c r="BD28" s="149"/>
      <c r="BE28" s="150" t="str">
        <f t="shared" ref="BE28:BE30" si="215">IF(AND((BD28&gt;0),(BD$7&gt;0)),(BD28/BD$7*100),"")</f>
        <v/>
      </c>
      <c r="BF28" s="149"/>
      <c r="BG28" s="150" t="str">
        <f t="shared" ref="BG28:BG30" si="216">IF(AND((BF28&gt;0),(BF$7&gt;0)),(BF28/BF$7*100),"")</f>
        <v/>
      </c>
      <c r="BH28" s="149"/>
      <c r="BI28" s="150" t="str">
        <f t="shared" ref="BI28:BI30" si="217">IF(AND((BH28&gt;0),(BH$7&gt;0)),(BH28/BH$7*100),"")</f>
        <v/>
      </c>
      <c r="BK28" s="14" t="str">
        <f t="shared" si="0"/>
        <v xml:space="preserve">     Internal primary branch</v>
      </c>
      <c r="BL28" s="11">
        <f t="shared" si="1"/>
        <v>3</v>
      </c>
      <c r="BM28" s="4">
        <f t="shared" si="2"/>
        <v>24.1</v>
      </c>
      <c r="BN28" s="24" t="str">
        <f t="shared" si="3"/>
        <v>–</v>
      </c>
      <c r="BO28" s="6">
        <f t="shared" si="4"/>
        <v>25.29</v>
      </c>
      <c r="BP28" s="32">
        <f t="shared" si="5"/>
        <v>38.358865463370236</v>
      </c>
      <c r="BQ28" s="7" t="str">
        <f t="shared" si="6"/>
        <v>–</v>
      </c>
      <c r="BR28" s="33">
        <f t="shared" si="7"/>
        <v>43.395225464190986</v>
      </c>
      <c r="BS28" s="28">
        <f t="shared" si="8"/>
        <v>24.643333333333334</v>
      </c>
      <c r="BT28" s="8">
        <f t="shared" si="8"/>
        <v>41.653180303211215</v>
      </c>
      <c r="BU28" s="5">
        <f t="shared" si="9"/>
        <v>0.6016920585593033</v>
      </c>
      <c r="BV28" s="9">
        <f t="shared" si="9"/>
        <v>2.854537857762744</v>
      </c>
      <c r="BW28" s="5">
        <f t="shared" si="10"/>
        <v>24.54</v>
      </c>
      <c r="BX28" s="7">
        <f t="shared" si="10"/>
        <v>43.395225464190986</v>
      </c>
    </row>
    <row r="29" spans="1:76">
      <c r="A29" s="154" t="s">
        <v>29</v>
      </c>
      <c r="B29" s="149">
        <v>16.59</v>
      </c>
      <c r="C29" s="150">
        <f t="shared" si="188"/>
        <v>29.336870026525201</v>
      </c>
      <c r="D29" s="149">
        <v>16.57</v>
      </c>
      <c r="E29" s="150">
        <f t="shared" si="189"/>
        <v>29.70598780925063</v>
      </c>
      <c r="F29" s="149">
        <v>18.86</v>
      </c>
      <c r="G29" s="150">
        <f t="shared" si="190"/>
        <v>28.60609737600485</v>
      </c>
      <c r="H29" s="149"/>
      <c r="I29" s="150" t="str">
        <f t="shared" si="191"/>
        <v/>
      </c>
      <c r="J29" s="149"/>
      <c r="K29" s="150" t="str">
        <f t="shared" si="192"/>
        <v/>
      </c>
      <c r="L29" s="149"/>
      <c r="M29" s="150" t="str">
        <f t="shared" si="193"/>
        <v/>
      </c>
      <c r="N29" s="149"/>
      <c r="O29" s="150" t="str">
        <f t="shared" si="194"/>
        <v/>
      </c>
      <c r="P29" s="149"/>
      <c r="Q29" s="150" t="str">
        <f t="shared" si="195"/>
        <v/>
      </c>
      <c r="R29" s="149"/>
      <c r="S29" s="150" t="str">
        <f t="shared" si="196"/>
        <v/>
      </c>
      <c r="T29" s="149"/>
      <c r="U29" s="150" t="str">
        <f t="shared" si="197"/>
        <v/>
      </c>
      <c r="V29" s="149"/>
      <c r="W29" s="150" t="str">
        <f t="shared" si="198"/>
        <v/>
      </c>
      <c r="X29" s="149"/>
      <c r="Y29" s="150" t="str">
        <f t="shared" si="199"/>
        <v/>
      </c>
      <c r="Z29" s="149"/>
      <c r="AA29" s="150" t="str">
        <f t="shared" si="200"/>
        <v/>
      </c>
      <c r="AB29" s="149"/>
      <c r="AC29" s="150" t="str">
        <f t="shared" si="201"/>
        <v/>
      </c>
      <c r="AD29" s="149"/>
      <c r="AE29" s="150" t="str">
        <f t="shared" si="202"/>
        <v/>
      </c>
      <c r="AF29" s="149"/>
      <c r="AG29" s="150" t="str">
        <f t="shared" si="203"/>
        <v/>
      </c>
      <c r="AH29" s="149"/>
      <c r="AI29" s="150" t="str">
        <f t="shared" si="204"/>
        <v/>
      </c>
      <c r="AJ29" s="149"/>
      <c r="AK29" s="150" t="str">
        <f t="shared" si="205"/>
        <v/>
      </c>
      <c r="AL29" s="149"/>
      <c r="AM29" s="150" t="str">
        <f t="shared" si="206"/>
        <v/>
      </c>
      <c r="AN29" s="149"/>
      <c r="AO29" s="150" t="str">
        <f t="shared" si="207"/>
        <v/>
      </c>
      <c r="AP29" s="149"/>
      <c r="AQ29" s="150" t="str">
        <f t="shared" si="208"/>
        <v/>
      </c>
      <c r="AR29" s="149"/>
      <c r="AS29" s="150" t="str">
        <f t="shared" si="209"/>
        <v/>
      </c>
      <c r="AT29" s="149"/>
      <c r="AU29" s="150" t="str">
        <f t="shared" si="210"/>
        <v/>
      </c>
      <c r="AV29" s="149"/>
      <c r="AW29" s="150" t="str">
        <f t="shared" si="211"/>
        <v/>
      </c>
      <c r="AX29" s="149"/>
      <c r="AY29" s="150" t="str">
        <f t="shared" si="212"/>
        <v/>
      </c>
      <c r="AZ29" s="149"/>
      <c r="BA29" s="150" t="str">
        <f t="shared" si="213"/>
        <v/>
      </c>
      <c r="BB29" s="149"/>
      <c r="BC29" s="150" t="str">
        <f t="shared" si="214"/>
        <v/>
      </c>
      <c r="BD29" s="149"/>
      <c r="BE29" s="150" t="str">
        <f t="shared" si="215"/>
        <v/>
      </c>
      <c r="BF29" s="149"/>
      <c r="BG29" s="150" t="str">
        <f t="shared" si="216"/>
        <v/>
      </c>
      <c r="BH29" s="149"/>
      <c r="BI29" s="150" t="str">
        <f t="shared" si="217"/>
        <v/>
      </c>
      <c r="BK29" s="14" t="str">
        <f t="shared" si="0"/>
        <v xml:space="preserve">     Internal base + secondary branch</v>
      </c>
      <c r="BL29" s="11">
        <f t="shared" si="1"/>
        <v>3</v>
      </c>
      <c r="BM29" s="4">
        <f t="shared" si="2"/>
        <v>16.57</v>
      </c>
      <c r="BN29" s="24" t="str">
        <f t="shared" si="3"/>
        <v>–</v>
      </c>
      <c r="BO29" s="6">
        <f t="shared" si="4"/>
        <v>18.86</v>
      </c>
      <c r="BP29" s="32">
        <f t="shared" si="5"/>
        <v>28.60609737600485</v>
      </c>
      <c r="BQ29" s="7" t="str">
        <f t="shared" si="6"/>
        <v>–</v>
      </c>
      <c r="BR29" s="33">
        <f t="shared" si="7"/>
        <v>29.70598780925063</v>
      </c>
      <c r="BS29" s="28">
        <f t="shared" si="8"/>
        <v>17.34</v>
      </c>
      <c r="BT29" s="8">
        <f t="shared" si="8"/>
        <v>29.216318403926895</v>
      </c>
      <c r="BU29" s="5">
        <f t="shared" si="9"/>
        <v>1.3163965967746951</v>
      </c>
      <c r="BV29" s="9">
        <f t="shared" si="9"/>
        <v>0.55976714941992656</v>
      </c>
      <c r="BW29" s="5">
        <f t="shared" si="10"/>
        <v>16.59</v>
      </c>
      <c r="BX29" s="7">
        <f t="shared" si="10"/>
        <v>29.336870026525201</v>
      </c>
    </row>
    <row r="30" spans="1:76">
      <c r="A30" s="154" t="s">
        <v>30</v>
      </c>
      <c r="B30" s="149">
        <v>5.0999999999999996</v>
      </c>
      <c r="C30" s="150">
        <f t="shared" si="188"/>
        <v>9.0185676392572933</v>
      </c>
      <c r="D30" s="149">
        <v>6.88</v>
      </c>
      <c r="E30" s="150">
        <f t="shared" si="189"/>
        <v>12.33416995338831</v>
      </c>
      <c r="F30" s="149">
        <v>8</v>
      </c>
      <c r="G30" s="150">
        <f t="shared" si="190"/>
        <v>12.134081601698771</v>
      </c>
      <c r="H30" s="149"/>
      <c r="I30" s="150" t="str">
        <f t="shared" si="191"/>
        <v/>
      </c>
      <c r="J30" s="149"/>
      <c r="K30" s="150" t="str">
        <f t="shared" si="192"/>
        <v/>
      </c>
      <c r="L30" s="149"/>
      <c r="M30" s="150" t="str">
        <f t="shared" si="193"/>
        <v/>
      </c>
      <c r="N30" s="149"/>
      <c r="O30" s="150" t="str">
        <f t="shared" si="194"/>
        <v/>
      </c>
      <c r="P30" s="149"/>
      <c r="Q30" s="150" t="str">
        <f t="shared" si="195"/>
        <v/>
      </c>
      <c r="R30" s="149"/>
      <c r="S30" s="150" t="str">
        <f t="shared" si="196"/>
        <v/>
      </c>
      <c r="T30" s="149"/>
      <c r="U30" s="150" t="str">
        <f t="shared" si="197"/>
        <v/>
      </c>
      <c r="V30" s="149"/>
      <c r="W30" s="150" t="str">
        <f t="shared" si="198"/>
        <v/>
      </c>
      <c r="X30" s="149"/>
      <c r="Y30" s="150" t="str">
        <f t="shared" si="199"/>
        <v/>
      </c>
      <c r="Z30" s="149"/>
      <c r="AA30" s="150" t="str">
        <f t="shared" si="200"/>
        <v/>
      </c>
      <c r="AB30" s="149"/>
      <c r="AC30" s="150" t="str">
        <f t="shared" si="201"/>
        <v/>
      </c>
      <c r="AD30" s="149"/>
      <c r="AE30" s="150" t="str">
        <f t="shared" si="202"/>
        <v/>
      </c>
      <c r="AF30" s="149"/>
      <c r="AG30" s="150" t="str">
        <f t="shared" si="203"/>
        <v/>
      </c>
      <c r="AH30" s="149"/>
      <c r="AI30" s="150" t="str">
        <f t="shared" si="204"/>
        <v/>
      </c>
      <c r="AJ30" s="149"/>
      <c r="AK30" s="150" t="str">
        <f t="shared" si="205"/>
        <v/>
      </c>
      <c r="AL30" s="149"/>
      <c r="AM30" s="150" t="str">
        <f t="shared" si="206"/>
        <v/>
      </c>
      <c r="AN30" s="149"/>
      <c r="AO30" s="150" t="str">
        <f t="shared" si="207"/>
        <v/>
      </c>
      <c r="AP30" s="149"/>
      <c r="AQ30" s="150" t="str">
        <f t="shared" si="208"/>
        <v/>
      </c>
      <c r="AR30" s="149"/>
      <c r="AS30" s="150" t="str">
        <f t="shared" si="209"/>
        <v/>
      </c>
      <c r="AT30" s="149"/>
      <c r="AU30" s="150" t="str">
        <f t="shared" si="210"/>
        <v/>
      </c>
      <c r="AV30" s="149"/>
      <c r="AW30" s="150" t="str">
        <f t="shared" si="211"/>
        <v/>
      </c>
      <c r="AX30" s="149"/>
      <c r="AY30" s="150" t="str">
        <f t="shared" si="212"/>
        <v/>
      </c>
      <c r="AZ30" s="149"/>
      <c r="BA30" s="150" t="str">
        <f t="shared" si="213"/>
        <v/>
      </c>
      <c r="BB30" s="149"/>
      <c r="BC30" s="150" t="str">
        <f t="shared" si="214"/>
        <v/>
      </c>
      <c r="BD30" s="149"/>
      <c r="BE30" s="150" t="str">
        <f t="shared" si="215"/>
        <v/>
      </c>
      <c r="BF30" s="149"/>
      <c r="BG30" s="150" t="str">
        <f t="shared" si="216"/>
        <v/>
      </c>
      <c r="BH30" s="149"/>
      <c r="BI30" s="150" t="str">
        <f t="shared" si="217"/>
        <v/>
      </c>
      <c r="BK30" s="14" t="str">
        <f t="shared" si="0"/>
        <v xml:space="preserve">     Internal spur</v>
      </c>
      <c r="BL30" s="11">
        <f t="shared" si="1"/>
        <v>3</v>
      </c>
      <c r="BM30" s="4">
        <f t="shared" si="2"/>
        <v>5.0999999999999996</v>
      </c>
      <c r="BN30" s="24" t="str">
        <f t="shared" si="3"/>
        <v>–</v>
      </c>
      <c r="BO30" s="6">
        <f t="shared" si="4"/>
        <v>8</v>
      </c>
      <c r="BP30" s="32">
        <f t="shared" si="5"/>
        <v>9.0185676392572933</v>
      </c>
      <c r="BQ30" s="7" t="str">
        <f t="shared" si="6"/>
        <v>–</v>
      </c>
      <c r="BR30" s="33">
        <f t="shared" si="7"/>
        <v>12.33416995338831</v>
      </c>
      <c r="BS30" s="28">
        <f t="shared" si="8"/>
        <v>6.66</v>
      </c>
      <c r="BT30" s="8">
        <f t="shared" si="8"/>
        <v>11.162273064781459</v>
      </c>
      <c r="BU30" s="5">
        <f t="shared" si="9"/>
        <v>1.4624636747625575</v>
      </c>
      <c r="BV30" s="9">
        <f t="shared" si="9"/>
        <v>1.8591970177167108</v>
      </c>
      <c r="BW30" s="5">
        <f t="shared" si="10"/>
        <v>5.0999999999999996</v>
      </c>
      <c r="BX30" s="7">
        <f t="shared" si="10"/>
        <v>9.0185676392572933</v>
      </c>
    </row>
    <row r="31" spans="1:76">
      <c r="A31" s="154" t="s">
        <v>83</v>
      </c>
      <c r="B31" s="155">
        <f t="shared" ref="B31" si="218">IF(AND((B29&gt;0),(B28&gt;0)),(B29/B28),"")</f>
        <v>0.67603911980440101</v>
      </c>
      <c r="C31" s="150" t="s">
        <v>5</v>
      </c>
      <c r="D31" s="155">
        <f t="shared" ref="D31" si="219">IF(AND((D29&gt;0),(D28&gt;0)),(D29/D28),"")</f>
        <v>0.68755186721991701</v>
      </c>
      <c r="E31" s="150" t="s">
        <v>5</v>
      </c>
      <c r="F31" s="155">
        <f t="shared" ref="F31" si="220">IF(AND((F29&gt;0),(F28&gt;0)),(F29/F28),"")</f>
        <v>0.7457493080268881</v>
      </c>
      <c r="G31" s="150" t="s">
        <v>5</v>
      </c>
      <c r="H31" s="155" t="str">
        <f t="shared" ref="H31" si="221">IF(AND((H29&gt;0),(H28&gt;0)),(H29/H28),"")</f>
        <v/>
      </c>
      <c r="I31" s="150" t="s">
        <v>5</v>
      </c>
      <c r="J31" s="155" t="str">
        <f t="shared" ref="J31" si="222">IF(AND((J29&gt;0),(J28&gt;0)),(J29/J28),"")</f>
        <v/>
      </c>
      <c r="K31" s="150" t="s">
        <v>5</v>
      </c>
      <c r="L31" s="155" t="str">
        <f t="shared" ref="L31" si="223">IF(AND((L29&gt;0),(L28&gt;0)),(L29/L28),"")</f>
        <v/>
      </c>
      <c r="M31" s="150" t="s">
        <v>5</v>
      </c>
      <c r="N31" s="155" t="str">
        <f t="shared" ref="N31" si="224">IF(AND((N29&gt;0),(N28&gt;0)),(N29/N28),"")</f>
        <v/>
      </c>
      <c r="O31" s="150" t="s">
        <v>5</v>
      </c>
      <c r="P31" s="155" t="str">
        <f t="shared" ref="P31" si="225">IF(AND((P29&gt;0),(P28&gt;0)),(P29/P28),"")</f>
        <v/>
      </c>
      <c r="Q31" s="150" t="s">
        <v>5</v>
      </c>
      <c r="R31" s="155" t="str">
        <f t="shared" ref="R31" si="226">IF(AND((R29&gt;0),(R28&gt;0)),(R29/R28),"")</f>
        <v/>
      </c>
      <c r="S31" s="150" t="s">
        <v>5</v>
      </c>
      <c r="T31" s="155" t="str">
        <f t="shared" ref="T31" si="227">IF(AND((T29&gt;0),(T28&gt;0)),(T29/T28),"")</f>
        <v/>
      </c>
      <c r="U31" s="150" t="s">
        <v>5</v>
      </c>
      <c r="V31" s="155" t="str">
        <f t="shared" ref="V31" si="228">IF(AND((V29&gt;0),(V28&gt;0)),(V29/V28),"")</f>
        <v/>
      </c>
      <c r="W31" s="150" t="s">
        <v>5</v>
      </c>
      <c r="X31" s="155" t="str">
        <f t="shared" ref="X31" si="229">IF(AND((X29&gt;0),(X28&gt;0)),(X29/X28),"")</f>
        <v/>
      </c>
      <c r="Y31" s="150" t="s">
        <v>5</v>
      </c>
      <c r="Z31" s="155" t="str">
        <f t="shared" ref="Z31" si="230">IF(AND((Z29&gt;0),(Z28&gt;0)),(Z29/Z28),"")</f>
        <v/>
      </c>
      <c r="AA31" s="150" t="s">
        <v>5</v>
      </c>
      <c r="AB31" s="155" t="str">
        <f t="shared" ref="AB31" si="231">IF(AND((AB29&gt;0),(AB28&gt;0)),(AB29/AB28),"")</f>
        <v/>
      </c>
      <c r="AC31" s="150" t="s">
        <v>5</v>
      </c>
      <c r="AD31" s="155" t="str">
        <f t="shared" ref="AD31" si="232">IF(AND((AD29&gt;0),(AD28&gt;0)),(AD29/AD28),"")</f>
        <v/>
      </c>
      <c r="AE31" s="150" t="s">
        <v>5</v>
      </c>
      <c r="AF31" s="155" t="str">
        <f>IF(AND((AF29&gt;0),(AF28&gt;0)),(AF29/AF28),"")</f>
        <v/>
      </c>
      <c r="AG31" s="150" t="s">
        <v>5</v>
      </c>
      <c r="AH31" s="155" t="str">
        <f t="shared" ref="AH31" si="233">IF(AND((AH29&gt;0),(AH28&gt;0)),(AH29/AH28),"")</f>
        <v/>
      </c>
      <c r="AI31" s="150" t="s">
        <v>5</v>
      </c>
      <c r="AJ31" s="155" t="str">
        <f t="shared" ref="AJ31" si="234">IF(AND((AJ29&gt;0),(AJ28&gt;0)),(AJ29/AJ28),"")</f>
        <v/>
      </c>
      <c r="AK31" s="150" t="s">
        <v>5</v>
      </c>
      <c r="AL31" s="155" t="str">
        <f t="shared" ref="AL31" si="235">IF(AND((AL29&gt;0),(AL28&gt;0)),(AL29/AL28),"")</f>
        <v/>
      </c>
      <c r="AM31" s="150" t="s">
        <v>5</v>
      </c>
      <c r="AN31" s="155" t="str">
        <f t="shared" ref="AN31" si="236">IF(AND((AN29&gt;0),(AN28&gt;0)),(AN29/AN28),"")</f>
        <v/>
      </c>
      <c r="AO31" s="150" t="s">
        <v>5</v>
      </c>
      <c r="AP31" s="155" t="str">
        <f t="shared" ref="AP31" si="237">IF(AND((AP29&gt;0),(AP28&gt;0)),(AP29/AP28),"")</f>
        <v/>
      </c>
      <c r="AQ31" s="150" t="s">
        <v>5</v>
      </c>
      <c r="AR31" s="155" t="str">
        <f t="shared" ref="AR31" si="238">IF(AND((AR29&gt;0),(AR28&gt;0)),(AR29/AR28),"")</f>
        <v/>
      </c>
      <c r="AS31" s="150" t="s">
        <v>5</v>
      </c>
      <c r="AT31" s="155" t="str">
        <f t="shared" ref="AT31" si="239">IF(AND((AT29&gt;0),(AT28&gt;0)),(AT29/AT28),"")</f>
        <v/>
      </c>
      <c r="AU31" s="150" t="s">
        <v>5</v>
      </c>
      <c r="AV31" s="155" t="str">
        <f t="shared" ref="AV31" si="240">IF(AND((AV29&gt;0),(AV28&gt;0)),(AV29/AV28),"")</f>
        <v/>
      </c>
      <c r="AW31" s="150" t="s">
        <v>5</v>
      </c>
      <c r="AX31" s="155" t="str">
        <f t="shared" ref="AX31" si="241">IF(AND((AX29&gt;0),(AX28&gt;0)),(AX29/AX28),"")</f>
        <v/>
      </c>
      <c r="AY31" s="150" t="s">
        <v>5</v>
      </c>
      <c r="AZ31" s="155" t="str">
        <f t="shared" ref="AZ31" si="242">IF(AND((AZ29&gt;0),(AZ28&gt;0)),(AZ29/AZ28),"")</f>
        <v/>
      </c>
      <c r="BA31" s="150" t="s">
        <v>5</v>
      </c>
      <c r="BB31" s="155" t="str">
        <f t="shared" ref="BB31" si="243">IF(AND((BB29&gt;0),(BB28&gt;0)),(BB29/BB28),"")</f>
        <v/>
      </c>
      <c r="BC31" s="150" t="s">
        <v>5</v>
      </c>
      <c r="BD31" s="155" t="str">
        <f t="shared" ref="BD31" si="244">IF(AND((BD29&gt;0),(BD28&gt;0)),(BD29/BD28),"")</f>
        <v/>
      </c>
      <c r="BE31" s="150" t="s">
        <v>5</v>
      </c>
      <c r="BF31" s="155" t="str">
        <f t="shared" ref="BF31" si="245">IF(AND((BF29&gt;0),(BF28&gt;0)),(BF29/BF28),"")</f>
        <v/>
      </c>
      <c r="BG31" s="150" t="s">
        <v>5</v>
      </c>
      <c r="BH31" s="155" t="str">
        <f t="shared" ref="BH31" si="246">IF(AND((BH29&gt;0),(BH28&gt;0)),(BH29/BH28),"")</f>
        <v/>
      </c>
      <c r="BI31" s="150" t="s">
        <v>5</v>
      </c>
      <c r="BK31" s="14" t="str">
        <f t="shared" si="0"/>
        <v xml:space="preserve">     Internal branches length ratio</v>
      </c>
      <c r="BL31" s="11">
        <f t="shared" si="1"/>
        <v>3</v>
      </c>
      <c r="BM31" s="91">
        <f t="shared" si="2"/>
        <v>0.67603911980440101</v>
      </c>
      <c r="BN31" s="99" t="str">
        <f t="shared" si="3"/>
        <v>–</v>
      </c>
      <c r="BO31" s="93">
        <f t="shared" si="4"/>
        <v>0.7457493080268881</v>
      </c>
      <c r="BP31" s="101" t="str">
        <f t="shared" si="5"/>
        <v/>
      </c>
      <c r="BQ31" s="102" t="s">
        <v>5</v>
      </c>
      <c r="BR31" s="103" t="str">
        <f t="shared" si="7"/>
        <v/>
      </c>
      <c r="BS31" s="97">
        <f t="shared" si="8"/>
        <v>0.70311343168373541</v>
      </c>
      <c r="BT31" s="104" t="s">
        <v>5</v>
      </c>
      <c r="BU31" s="99">
        <f t="shared" si="9"/>
        <v>3.736976454200408E-2</v>
      </c>
      <c r="BV31" s="105" t="s">
        <v>5</v>
      </c>
      <c r="BW31" s="19">
        <f t="shared" si="10"/>
        <v>0.67603911980440101</v>
      </c>
      <c r="BX31" s="81" t="s">
        <v>5</v>
      </c>
    </row>
    <row r="32" spans="1:76">
      <c r="A32" s="146" t="s">
        <v>23</v>
      </c>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3"/>
      <c r="AF32" s="152"/>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3"/>
      <c r="BK32" s="14" t="str">
        <f t="shared" si="0"/>
        <v>Claw 3 lengths</v>
      </c>
      <c r="BL32" s="11"/>
      <c r="BM32" s="4"/>
      <c r="BN32" s="24"/>
      <c r="BO32" s="6"/>
      <c r="BP32" s="32"/>
      <c r="BQ32" s="7"/>
      <c r="BR32" s="33"/>
      <c r="BS32" s="28"/>
      <c r="BT32" s="8"/>
      <c r="BU32" s="5"/>
      <c r="BV32" s="9"/>
      <c r="BW32" s="5"/>
      <c r="BX32" s="7"/>
    </row>
    <row r="33" spans="1:76">
      <c r="A33" s="154" t="s">
        <v>25</v>
      </c>
      <c r="B33" s="149">
        <v>23.2</v>
      </c>
      <c r="C33" s="150">
        <f t="shared" ref="C33:C35" si="247">IF(AND((B33&gt;0),(B$7&gt;0)),(B33/B$7*100),"")</f>
        <v>41.025641025641022</v>
      </c>
      <c r="D33" s="149">
        <v>23.92</v>
      </c>
      <c r="E33" s="150">
        <f t="shared" ref="E33:E35" si="248">IF(AND((D33&gt;0),(D$7&gt;0)),(D33/D$7*100),"")</f>
        <v>42.882753675152387</v>
      </c>
      <c r="F33" s="149">
        <v>25.71</v>
      </c>
      <c r="G33" s="150">
        <f t="shared" ref="G33:G35" si="249">IF(AND((F33&gt;0),(F$7&gt;0)),(F33/F$7*100),"")</f>
        <v>38.995904747459427</v>
      </c>
      <c r="H33" s="149"/>
      <c r="I33" s="150" t="str">
        <f t="shared" ref="I33:I35" si="250">IF(AND((H33&gt;0),(H$7&gt;0)),(H33/H$7*100),"")</f>
        <v/>
      </c>
      <c r="J33" s="149"/>
      <c r="K33" s="150" t="str">
        <f t="shared" ref="K33:K35" si="251">IF(AND((J33&gt;0),(J$7&gt;0)),(J33/J$7*100),"")</f>
        <v/>
      </c>
      <c r="L33" s="149"/>
      <c r="M33" s="150" t="str">
        <f t="shared" ref="M33:M35" si="252">IF(AND((L33&gt;0),(L$7&gt;0)),(L33/L$7*100),"")</f>
        <v/>
      </c>
      <c r="N33" s="149"/>
      <c r="O33" s="150" t="str">
        <f t="shared" ref="O33:O35" si="253">IF(AND((N33&gt;0),(N$7&gt;0)),(N33/N$7*100),"")</f>
        <v/>
      </c>
      <c r="P33" s="149"/>
      <c r="Q33" s="150" t="str">
        <f t="shared" ref="Q33:Q35" si="254">IF(AND((P33&gt;0),(P$7&gt;0)),(P33/P$7*100),"")</f>
        <v/>
      </c>
      <c r="R33" s="149"/>
      <c r="S33" s="150" t="str">
        <f t="shared" ref="S33:S35" si="255">IF(AND((R33&gt;0),(R$7&gt;0)),(R33/R$7*100),"")</f>
        <v/>
      </c>
      <c r="T33" s="149"/>
      <c r="U33" s="150" t="str">
        <f t="shared" ref="U33:U35" si="256">IF(AND((T33&gt;0),(T$7&gt;0)),(T33/T$7*100),"")</f>
        <v/>
      </c>
      <c r="V33" s="149"/>
      <c r="W33" s="150" t="str">
        <f t="shared" ref="W33:W35" si="257">IF(AND((V33&gt;0),(V$7&gt;0)),(V33/V$7*100),"")</f>
        <v/>
      </c>
      <c r="X33" s="149"/>
      <c r="Y33" s="150" t="str">
        <f t="shared" ref="Y33:Y35" si="258">IF(AND((X33&gt;0),(X$7&gt;0)),(X33/X$7*100),"")</f>
        <v/>
      </c>
      <c r="Z33" s="149"/>
      <c r="AA33" s="150" t="str">
        <f t="shared" ref="AA33:AA35" si="259">IF(AND((Z33&gt;0),(Z$7&gt;0)),(Z33/Z$7*100),"")</f>
        <v/>
      </c>
      <c r="AB33" s="149"/>
      <c r="AC33" s="150" t="str">
        <f t="shared" ref="AC33:AC35" si="260">IF(AND((AB33&gt;0),(AB$7&gt;0)),(AB33/AB$7*100),"")</f>
        <v/>
      </c>
      <c r="AD33" s="149"/>
      <c r="AE33" s="150" t="str">
        <f t="shared" ref="AE33:AE35" si="261">IF(AND((AD33&gt;0),(AD$7&gt;0)),(AD33/AD$7*100),"")</f>
        <v/>
      </c>
      <c r="AF33" s="149"/>
      <c r="AG33" s="150" t="str">
        <f t="shared" ref="AG33:AG35" si="262">IF(AND((AF33&gt;0),(AF$7&gt;0)),(AF33/AF$7*100),"")</f>
        <v/>
      </c>
      <c r="AH33" s="149"/>
      <c r="AI33" s="150" t="str">
        <f t="shared" ref="AI33:AI35" si="263">IF(AND((AH33&gt;0),(AH$7&gt;0)),(AH33/AH$7*100),"")</f>
        <v/>
      </c>
      <c r="AJ33" s="149"/>
      <c r="AK33" s="150" t="str">
        <f t="shared" ref="AK33:AK35" si="264">IF(AND((AJ33&gt;0),(AJ$7&gt;0)),(AJ33/AJ$7*100),"")</f>
        <v/>
      </c>
      <c r="AL33" s="149"/>
      <c r="AM33" s="150" t="str">
        <f t="shared" ref="AM33:AM35" si="265">IF(AND((AL33&gt;0),(AL$7&gt;0)),(AL33/AL$7*100),"")</f>
        <v/>
      </c>
      <c r="AN33" s="149"/>
      <c r="AO33" s="150" t="str">
        <f t="shared" ref="AO33:AO35" si="266">IF(AND((AN33&gt;0),(AN$7&gt;0)),(AN33/AN$7*100),"")</f>
        <v/>
      </c>
      <c r="AP33" s="149"/>
      <c r="AQ33" s="150" t="str">
        <f t="shared" ref="AQ33:AQ35" si="267">IF(AND((AP33&gt;0),(AP$7&gt;0)),(AP33/AP$7*100),"")</f>
        <v/>
      </c>
      <c r="AR33" s="149"/>
      <c r="AS33" s="150" t="str">
        <f t="shared" ref="AS33:AS35" si="268">IF(AND((AR33&gt;0),(AR$7&gt;0)),(AR33/AR$7*100),"")</f>
        <v/>
      </c>
      <c r="AT33" s="149"/>
      <c r="AU33" s="150" t="str">
        <f t="shared" ref="AU33:AU35" si="269">IF(AND((AT33&gt;0),(AT$7&gt;0)),(AT33/AT$7*100),"")</f>
        <v/>
      </c>
      <c r="AV33" s="149"/>
      <c r="AW33" s="150" t="str">
        <f t="shared" ref="AW33:AW35" si="270">IF(AND((AV33&gt;0),(AV$7&gt;0)),(AV33/AV$7*100),"")</f>
        <v/>
      </c>
      <c r="AX33" s="149"/>
      <c r="AY33" s="150" t="str">
        <f t="shared" ref="AY33:AY35" si="271">IF(AND((AX33&gt;0),(AX$7&gt;0)),(AX33/AX$7*100),"")</f>
        <v/>
      </c>
      <c r="AZ33" s="149"/>
      <c r="BA33" s="150" t="str">
        <f t="shared" ref="BA33:BA35" si="272">IF(AND((AZ33&gt;0),(AZ$7&gt;0)),(AZ33/AZ$7*100),"")</f>
        <v/>
      </c>
      <c r="BB33" s="149"/>
      <c r="BC33" s="150" t="str">
        <f t="shared" ref="BC33:BC35" si="273">IF(AND((BB33&gt;0),(BB$7&gt;0)),(BB33/BB$7*100),"")</f>
        <v/>
      </c>
      <c r="BD33" s="149"/>
      <c r="BE33" s="150" t="str">
        <f t="shared" ref="BE33:BE35" si="274">IF(AND((BD33&gt;0),(BD$7&gt;0)),(BD33/BD$7*100),"")</f>
        <v/>
      </c>
      <c r="BF33" s="149"/>
      <c r="BG33" s="150" t="str">
        <f t="shared" ref="BG33:BG35" si="275">IF(AND((BF33&gt;0),(BF$7&gt;0)),(BF33/BF$7*100),"")</f>
        <v/>
      </c>
      <c r="BH33" s="149"/>
      <c r="BI33" s="150" t="str">
        <f t="shared" ref="BI33:BI35" si="276">IF(AND((BH33&gt;0),(BH$7&gt;0)),(BH33/BH$7*100),"")</f>
        <v/>
      </c>
      <c r="BK33" s="14" t="str">
        <f t="shared" si="0"/>
        <v xml:space="preserve">     External primary branch</v>
      </c>
      <c r="BL33" s="11">
        <f t="shared" si="1"/>
        <v>3</v>
      </c>
      <c r="BM33" s="4">
        <f t="shared" si="2"/>
        <v>23.2</v>
      </c>
      <c r="BN33" s="24" t="str">
        <f t="shared" si="3"/>
        <v>–</v>
      </c>
      <c r="BO33" s="6">
        <f t="shared" si="4"/>
        <v>25.71</v>
      </c>
      <c r="BP33" s="32">
        <f t="shared" si="5"/>
        <v>38.995904747459427</v>
      </c>
      <c r="BQ33" s="7" t="str">
        <f t="shared" si="6"/>
        <v>–</v>
      </c>
      <c r="BR33" s="33">
        <f t="shared" si="7"/>
        <v>42.882753675152387</v>
      </c>
      <c r="BS33" s="28">
        <f t="shared" si="8"/>
        <v>24.276666666666671</v>
      </c>
      <c r="BT33" s="8">
        <f t="shared" si="8"/>
        <v>40.968099816084276</v>
      </c>
      <c r="BU33" s="5">
        <f t="shared" si="9"/>
        <v>1.2924524491575444</v>
      </c>
      <c r="BV33" s="9">
        <f t="shared" si="9"/>
        <v>1.944063242226167</v>
      </c>
      <c r="BW33" s="5">
        <f t="shared" si="10"/>
        <v>23.2</v>
      </c>
      <c r="BX33" s="7">
        <f t="shared" si="10"/>
        <v>41.025641025641022</v>
      </c>
    </row>
    <row r="34" spans="1:76">
      <c r="A34" s="154" t="s">
        <v>26</v>
      </c>
      <c r="B34" s="149">
        <v>17.97</v>
      </c>
      <c r="C34" s="150">
        <f t="shared" si="247"/>
        <v>31.777188328912466</v>
      </c>
      <c r="D34" s="149">
        <v>19.170000000000002</v>
      </c>
      <c r="E34" s="150">
        <f t="shared" si="248"/>
        <v>34.367156686984586</v>
      </c>
      <c r="F34" s="149">
        <v>19.149999999999999</v>
      </c>
      <c r="G34" s="150">
        <f t="shared" si="249"/>
        <v>29.045957834066428</v>
      </c>
      <c r="H34" s="149"/>
      <c r="I34" s="150" t="str">
        <f t="shared" si="250"/>
        <v/>
      </c>
      <c r="J34" s="149"/>
      <c r="K34" s="150" t="str">
        <f t="shared" si="251"/>
        <v/>
      </c>
      <c r="L34" s="149"/>
      <c r="M34" s="150" t="str">
        <f t="shared" si="252"/>
        <v/>
      </c>
      <c r="N34" s="149"/>
      <c r="O34" s="150" t="str">
        <f t="shared" si="253"/>
        <v/>
      </c>
      <c r="P34" s="149"/>
      <c r="Q34" s="150" t="str">
        <f t="shared" si="254"/>
        <v/>
      </c>
      <c r="R34" s="149"/>
      <c r="S34" s="150" t="str">
        <f t="shared" si="255"/>
        <v/>
      </c>
      <c r="T34" s="149"/>
      <c r="U34" s="150" t="str">
        <f t="shared" si="256"/>
        <v/>
      </c>
      <c r="V34" s="149"/>
      <c r="W34" s="150" t="str">
        <f t="shared" si="257"/>
        <v/>
      </c>
      <c r="X34" s="149"/>
      <c r="Y34" s="150" t="str">
        <f t="shared" si="258"/>
        <v/>
      </c>
      <c r="Z34" s="149"/>
      <c r="AA34" s="150" t="str">
        <f t="shared" si="259"/>
        <v/>
      </c>
      <c r="AB34" s="149"/>
      <c r="AC34" s="150" t="str">
        <f t="shared" si="260"/>
        <v/>
      </c>
      <c r="AD34" s="149"/>
      <c r="AE34" s="150" t="str">
        <f t="shared" si="261"/>
        <v/>
      </c>
      <c r="AF34" s="149"/>
      <c r="AG34" s="150" t="str">
        <f t="shared" si="262"/>
        <v/>
      </c>
      <c r="AH34" s="149"/>
      <c r="AI34" s="150" t="str">
        <f t="shared" si="263"/>
        <v/>
      </c>
      <c r="AJ34" s="149"/>
      <c r="AK34" s="150" t="str">
        <f t="shared" si="264"/>
        <v/>
      </c>
      <c r="AL34" s="149"/>
      <c r="AM34" s="150" t="str">
        <f t="shared" si="265"/>
        <v/>
      </c>
      <c r="AN34" s="149"/>
      <c r="AO34" s="150" t="str">
        <f t="shared" si="266"/>
        <v/>
      </c>
      <c r="AP34" s="149"/>
      <c r="AQ34" s="150" t="str">
        <f t="shared" si="267"/>
        <v/>
      </c>
      <c r="AR34" s="149"/>
      <c r="AS34" s="150" t="str">
        <f t="shared" si="268"/>
        <v/>
      </c>
      <c r="AT34" s="149"/>
      <c r="AU34" s="150" t="str">
        <f t="shared" si="269"/>
        <v/>
      </c>
      <c r="AV34" s="149"/>
      <c r="AW34" s="150" t="str">
        <f t="shared" si="270"/>
        <v/>
      </c>
      <c r="AX34" s="149"/>
      <c r="AY34" s="150" t="str">
        <f t="shared" si="271"/>
        <v/>
      </c>
      <c r="AZ34" s="149"/>
      <c r="BA34" s="150" t="str">
        <f t="shared" si="272"/>
        <v/>
      </c>
      <c r="BB34" s="149"/>
      <c r="BC34" s="150" t="str">
        <f t="shared" si="273"/>
        <v/>
      </c>
      <c r="BD34" s="149"/>
      <c r="BE34" s="150" t="str">
        <f t="shared" si="274"/>
        <v/>
      </c>
      <c r="BF34" s="149"/>
      <c r="BG34" s="150" t="str">
        <f t="shared" si="275"/>
        <v/>
      </c>
      <c r="BH34" s="149"/>
      <c r="BI34" s="150" t="str">
        <f t="shared" si="276"/>
        <v/>
      </c>
      <c r="BK34" s="14" t="str">
        <f t="shared" si="0"/>
        <v xml:space="preserve">     External base + secondary branch</v>
      </c>
      <c r="BL34" s="11">
        <f t="shared" si="1"/>
        <v>3</v>
      </c>
      <c r="BM34" s="4">
        <f t="shared" si="2"/>
        <v>17.97</v>
      </c>
      <c r="BN34" s="24" t="str">
        <f t="shared" si="3"/>
        <v>–</v>
      </c>
      <c r="BO34" s="6">
        <f t="shared" si="4"/>
        <v>19.170000000000002</v>
      </c>
      <c r="BP34" s="32">
        <f t="shared" si="5"/>
        <v>29.045957834066428</v>
      </c>
      <c r="BQ34" s="7" t="str">
        <f t="shared" si="6"/>
        <v>–</v>
      </c>
      <c r="BR34" s="33">
        <f t="shared" si="7"/>
        <v>34.367156686984586</v>
      </c>
      <c r="BS34" s="28">
        <f t="shared" si="8"/>
        <v>18.763333333333332</v>
      </c>
      <c r="BT34" s="8">
        <f t="shared" si="8"/>
        <v>31.730100949987825</v>
      </c>
      <c r="BU34" s="5">
        <f t="shared" si="9"/>
        <v>0.68711959172573034</v>
      </c>
      <c r="BV34" s="9">
        <f t="shared" si="9"/>
        <v>2.6609119158692338</v>
      </c>
      <c r="BW34" s="5">
        <f t="shared" si="10"/>
        <v>17.97</v>
      </c>
      <c r="BX34" s="7">
        <f t="shared" si="10"/>
        <v>31.777188328912466</v>
      </c>
    </row>
    <row r="35" spans="1:76">
      <c r="A35" s="154" t="s">
        <v>27</v>
      </c>
      <c r="B35" s="149">
        <v>6.8</v>
      </c>
      <c r="C35" s="150">
        <f t="shared" si="247"/>
        <v>12.024756852343058</v>
      </c>
      <c r="D35" s="149">
        <v>7.21</v>
      </c>
      <c r="E35" s="150">
        <f t="shared" si="248"/>
        <v>12.925779849408389</v>
      </c>
      <c r="F35" s="149">
        <v>7.89</v>
      </c>
      <c r="G35" s="150">
        <f t="shared" si="249"/>
        <v>11.967237979675412</v>
      </c>
      <c r="H35" s="149"/>
      <c r="I35" s="150" t="str">
        <f t="shared" si="250"/>
        <v/>
      </c>
      <c r="J35" s="149"/>
      <c r="K35" s="150" t="str">
        <f t="shared" si="251"/>
        <v/>
      </c>
      <c r="L35" s="149"/>
      <c r="M35" s="150" t="str">
        <f t="shared" si="252"/>
        <v/>
      </c>
      <c r="N35" s="149"/>
      <c r="O35" s="150" t="str">
        <f t="shared" si="253"/>
        <v/>
      </c>
      <c r="P35" s="149"/>
      <c r="Q35" s="150" t="str">
        <f t="shared" si="254"/>
        <v/>
      </c>
      <c r="R35" s="149"/>
      <c r="S35" s="150" t="str">
        <f t="shared" si="255"/>
        <v/>
      </c>
      <c r="T35" s="149"/>
      <c r="U35" s="150" t="str">
        <f t="shared" si="256"/>
        <v/>
      </c>
      <c r="V35" s="149"/>
      <c r="W35" s="150" t="str">
        <f t="shared" si="257"/>
        <v/>
      </c>
      <c r="X35" s="149"/>
      <c r="Y35" s="150" t="str">
        <f t="shared" si="258"/>
        <v/>
      </c>
      <c r="Z35" s="149"/>
      <c r="AA35" s="150" t="str">
        <f t="shared" si="259"/>
        <v/>
      </c>
      <c r="AB35" s="149"/>
      <c r="AC35" s="150" t="str">
        <f t="shared" si="260"/>
        <v/>
      </c>
      <c r="AD35" s="149"/>
      <c r="AE35" s="150" t="str">
        <f t="shared" si="261"/>
        <v/>
      </c>
      <c r="AF35" s="149"/>
      <c r="AG35" s="150" t="str">
        <f t="shared" si="262"/>
        <v/>
      </c>
      <c r="AH35" s="149"/>
      <c r="AI35" s="150" t="str">
        <f t="shared" si="263"/>
        <v/>
      </c>
      <c r="AJ35" s="149"/>
      <c r="AK35" s="150" t="str">
        <f t="shared" si="264"/>
        <v/>
      </c>
      <c r="AL35" s="149"/>
      <c r="AM35" s="150" t="str">
        <f t="shared" si="265"/>
        <v/>
      </c>
      <c r="AN35" s="149"/>
      <c r="AO35" s="150" t="str">
        <f t="shared" si="266"/>
        <v/>
      </c>
      <c r="AP35" s="149"/>
      <c r="AQ35" s="150" t="str">
        <f t="shared" si="267"/>
        <v/>
      </c>
      <c r="AR35" s="149"/>
      <c r="AS35" s="150" t="str">
        <f t="shared" si="268"/>
        <v/>
      </c>
      <c r="AT35" s="149"/>
      <c r="AU35" s="150" t="str">
        <f t="shared" si="269"/>
        <v/>
      </c>
      <c r="AV35" s="149"/>
      <c r="AW35" s="150" t="str">
        <f t="shared" si="270"/>
        <v/>
      </c>
      <c r="AX35" s="149"/>
      <c r="AY35" s="150" t="str">
        <f t="shared" si="271"/>
        <v/>
      </c>
      <c r="AZ35" s="149"/>
      <c r="BA35" s="150" t="str">
        <f t="shared" si="272"/>
        <v/>
      </c>
      <c r="BB35" s="149"/>
      <c r="BC35" s="150" t="str">
        <f t="shared" si="273"/>
        <v/>
      </c>
      <c r="BD35" s="149"/>
      <c r="BE35" s="150" t="str">
        <f t="shared" si="274"/>
        <v/>
      </c>
      <c r="BF35" s="149"/>
      <c r="BG35" s="150" t="str">
        <f t="shared" si="275"/>
        <v/>
      </c>
      <c r="BH35" s="149"/>
      <c r="BI35" s="150" t="str">
        <f t="shared" si="276"/>
        <v/>
      </c>
      <c r="BK35" s="14" t="str">
        <f t="shared" si="0"/>
        <v xml:space="preserve">     External spur</v>
      </c>
      <c r="BL35" s="11">
        <f t="shared" si="1"/>
        <v>3</v>
      </c>
      <c r="BM35" s="4">
        <f t="shared" si="2"/>
        <v>6.8</v>
      </c>
      <c r="BN35" s="24" t="str">
        <f t="shared" si="3"/>
        <v>–</v>
      </c>
      <c r="BO35" s="6">
        <f t="shared" si="4"/>
        <v>7.89</v>
      </c>
      <c r="BP35" s="32">
        <f t="shared" si="5"/>
        <v>11.967237979675412</v>
      </c>
      <c r="BQ35" s="7" t="str">
        <f t="shared" si="6"/>
        <v>–</v>
      </c>
      <c r="BR35" s="33">
        <f t="shared" si="7"/>
        <v>12.925779849408389</v>
      </c>
      <c r="BS35" s="28">
        <f t="shared" si="8"/>
        <v>7.3</v>
      </c>
      <c r="BT35" s="8">
        <f t="shared" si="8"/>
        <v>12.305924893808951</v>
      </c>
      <c r="BU35" s="5">
        <f t="shared" si="9"/>
        <v>0.55054518434003208</v>
      </c>
      <c r="BV35" s="9">
        <f t="shared" si="9"/>
        <v>0.53757997513311762</v>
      </c>
      <c r="BW35" s="5">
        <f t="shared" si="10"/>
        <v>6.8</v>
      </c>
      <c r="BX35" s="7">
        <f t="shared" si="10"/>
        <v>12.024756852343058</v>
      </c>
    </row>
    <row r="36" spans="1:76">
      <c r="A36" s="154" t="s">
        <v>80</v>
      </c>
      <c r="B36" s="155">
        <f t="shared" ref="B36" si="277">IF(AND((B34&gt;0),(B33&gt;0)),(B34/B33),"")</f>
        <v>0.7745689655172413</v>
      </c>
      <c r="C36" s="150" t="s">
        <v>5</v>
      </c>
      <c r="D36" s="155">
        <f t="shared" ref="D36" si="278">IF(AND((D34&gt;0),(D33&gt;0)),(D34/D33),"")</f>
        <v>0.8014214046822743</v>
      </c>
      <c r="E36" s="150" t="s">
        <v>5</v>
      </c>
      <c r="F36" s="155">
        <f t="shared" ref="F36" si="279">IF(AND((F34&gt;0),(F33&gt;0)),(F34/F33),"")</f>
        <v>0.74484636328276932</v>
      </c>
      <c r="G36" s="150" t="s">
        <v>5</v>
      </c>
      <c r="H36" s="155" t="str">
        <f t="shared" ref="H36" si="280">IF(AND((H34&gt;0),(H33&gt;0)),(H34/H33),"")</f>
        <v/>
      </c>
      <c r="I36" s="150" t="s">
        <v>5</v>
      </c>
      <c r="J36" s="155" t="str">
        <f t="shared" ref="J36" si="281">IF(AND((J34&gt;0),(J33&gt;0)),(J34/J33),"")</f>
        <v/>
      </c>
      <c r="K36" s="150" t="s">
        <v>5</v>
      </c>
      <c r="L36" s="155" t="str">
        <f t="shared" ref="L36" si="282">IF(AND((L34&gt;0),(L33&gt;0)),(L34/L33),"")</f>
        <v/>
      </c>
      <c r="M36" s="150" t="s">
        <v>5</v>
      </c>
      <c r="N36" s="155" t="str">
        <f t="shared" ref="N36" si="283">IF(AND((N34&gt;0),(N33&gt;0)),(N34/N33),"")</f>
        <v/>
      </c>
      <c r="O36" s="150" t="s">
        <v>5</v>
      </c>
      <c r="P36" s="155" t="str">
        <f t="shared" ref="P36" si="284">IF(AND((P34&gt;0),(P33&gt;0)),(P34/P33),"")</f>
        <v/>
      </c>
      <c r="Q36" s="150" t="s">
        <v>5</v>
      </c>
      <c r="R36" s="155" t="str">
        <f t="shared" ref="R36" si="285">IF(AND((R34&gt;0),(R33&gt;0)),(R34/R33),"")</f>
        <v/>
      </c>
      <c r="S36" s="150" t="s">
        <v>5</v>
      </c>
      <c r="T36" s="155" t="str">
        <f t="shared" ref="T36" si="286">IF(AND((T34&gt;0),(T33&gt;0)),(T34/T33),"")</f>
        <v/>
      </c>
      <c r="U36" s="150" t="s">
        <v>5</v>
      </c>
      <c r="V36" s="155" t="str">
        <f t="shared" ref="V36" si="287">IF(AND((V34&gt;0),(V33&gt;0)),(V34/V33),"")</f>
        <v/>
      </c>
      <c r="W36" s="150" t="s">
        <v>5</v>
      </c>
      <c r="X36" s="155" t="str">
        <f t="shared" ref="X36" si="288">IF(AND((X34&gt;0),(X33&gt;0)),(X34/X33),"")</f>
        <v/>
      </c>
      <c r="Y36" s="150" t="s">
        <v>5</v>
      </c>
      <c r="Z36" s="155" t="str">
        <f t="shared" ref="Z36" si="289">IF(AND((Z34&gt;0),(Z33&gt;0)),(Z34/Z33),"")</f>
        <v/>
      </c>
      <c r="AA36" s="150" t="s">
        <v>5</v>
      </c>
      <c r="AB36" s="155" t="str">
        <f t="shared" ref="AB36" si="290">IF(AND((AB34&gt;0),(AB33&gt;0)),(AB34/AB33),"")</f>
        <v/>
      </c>
      <c r="AC36" s="150" t="s">
        <v>5</v>
      </c>
      <c r="AD36" s="155" t="str">
        <f t="shared" ref="AD36" si="291">IF(AND((AD34&gt;0),(AD33&gt;0)),(AD34/AD33),"")</f>
        <v/>
      </c>
      <c r="AE36" s="150" t="s">
        <v>5</v>
      </c>
      <c r="AF36" s="155" t="str">
        <f>IF(AND((AF34&gt;0),(AF33&gt;0)),(AF34/AF33),"")</f>
        <v/>
      </c>
      <c r="AG36" s="150" t="s">
        <v>5</v>
      </c>
      <c r="AH36" s="155" t="str">
        <f t="shared" ref="AH36" si="292">IF(AND((AH34&gt;0),(AH33&gt;0)),(AH34/AH33),"")</f>
        <v/>
      </c>
      <c r="AI36" s="150" t="s">
        <v>5</v>
      </c>
      <c r="AJ36" s="155" t="str">
        <f t="shared" ref="AJ36" si="293">IF(AND((AJ34&gt;0),(AJ33&gt;0)),(AJ34/AJ33),"")</f>
        <v/>
      </c>
      <c r="AK36" s="150" t="s">
        <v>5</v>
      </c>
      <c r="AL36" s="155" t="str">
        <f t="shared" ref="AL36" si="294">IF(AND((AL34&gt;0),(AL33&gt;0)),(AL34/AL33),"")</f>
        <v/>
      </c>
      <c r="AM36" s="150" t="s">
        <v>5</v>
      </c>
      <c r="AN36" s="155" t="str">
        <f t="shared" ref="AN36" si="295">IF(AND((AN34&gt;0),(AN33&gt;0)),(AN34/AN33),"")</f>
        <v/>
      </c>
      <c r="AO36" s="150" t="s">
        <v>5</v>
      </c>
      <c r="AP36" s="155" t="str">
        <f t="shared" ref="AP36" si="296">IF(AND((AP34&gt;0),(AP33&gt;0)),(AP34/AP33),"")</f>
        <v/>
      </c>
      <c r="AQ36" s="150" t="s">
        <v>5</v>
      </c>
      <c r="AR36" s="155" t="str">
        <f t="shared" ref="AR36" si="297">IF(AND((AR34&gt;0),(AR33&gt;0)),(AR34/AR33),"")</f>
        <v/>
      </c>
      <c r="AS36" s="150" t="s">
        <v>5</v>
      </c>
      <c r="AT36" s="155" t="str">
        <f t="shared" ref="AT36" si="298">IF(AND((AT34&gt;0),(AT33&gt;0)),(AT34/AT33),"")</f>
        <v/>
      </c>
      <c r="AU36" s="150" t="s">
        <v>5</v>
      </c>
      <c r="AV36" s="155" t="str">
        <f t="shared" ref="AV36" si="299">IF(AND((AV34&gt;0),(AV33&gt;0)),(AV34/AV33),"")</f>
        <v/>
      </c>
      <c r="AW36" s="150" t="s">
        <v>5</v>
      </c>
      <c r="AX36" s="155" t="str">
        <f t="shared" ref="AX36" si="300">IF(AND((AX34&gt;0),(AX33&gt;0)),(AX34/AX33),"")</f>
        <v/>
      </c>
      <c r="AY36" s="150" t="s">
        <v>5</v>
      </c>
      <c r="AZ36" s="155" t="str">
        <f t="shared" ref="AZ36" si="301">IF(AND((AZ34&gt;0),(AZ33&gt;0)),(AZ34/AZ33),"")</f>
        <v/>
      </c>
      <c r="BA36" s="150" t="s">
        <v>5</v>
      </c>
      <c r="BB36" s="155" t="str">
        <f t="shared" ref="BB36" si="302">IF(AND((BB34&gt;0),(BB33&gt;0)),(BB34/BB33),"")</f>
        <v/>
      </c>
      <c r="BC36" s="150" t="s">
        <v>5</v>
      </c>
      <c r="BD36" s="155" t="str">
        <f t="shared" ref="BD36" si="303">IF(AND((BD34&gt;0),(BD33&gt;0)),(BD34/BD33),"")</f>
        <v/>
      </c>
      <c r="BE36" s="150" t="s">
        <v>5</v>
      </c>
      <c r="BF36" s="155" t="str">
        <f t="shared" ref="BF36" si="304">IF(AND((BF34&gt;0),(BF33&gt;0)),(BF34/BF33),"")</f>
        <v/>
      </c>
      <c r="BG36" s="150" t="s">
        <v>5</v>
      </c>
      <c r="BH36" s="155" t="str">
        <f t="shared" ref="BH36" si="305">IF(AND((BH34&gt;0),(BH33&gt;0)),(BH34/BH33),"")</f>
        <v/>
      </c>
      <c r="BI36" s="150" t="s">
        <v>5</v>
      </c>
      <c r="BK36" s="14" t="str">
        <f t="shared" si="0"/>
        <v xml:space="preserve">     External branches length ratio</v>
      </c>
      <c r="BL36" s="11">
        <f t="shared" si="1"/>
        <v>3</v>
      </c>
      <c r="BM36" s="91">
        <f t="shared" si="2"/>
        <v>0.74484636328276932</v>
      </c>
      <c r="BN36" s="99" t="str">
        <f t="shared" si="3"/>
        <v>–</v>
      </c>
      <c r="BO36" s="93">
        <f t="shared" si="4"/>
        <v>0.8014214046822743</v>
      </c>
      <c r="BP36" s="101" t="str">
        <f t="shared" si="5"/>
        <v/>
      </c>
      <c r="BQ36" s="102" t="s">
        <v>5</v>
      </c>
      <c r="BR36" s="103" t="str">
        <f t="shared" si="7"/>
        <v/>
      </c>
      <c r="BS36" s="97">
        <f t="shared" si="8"/>
        <v>0.77361224449409483</v>
      </c>
      <c r="BT36" s="104" t="s">
        <v>5</v>
      </c>
      <c r="BU36" s="99">
        <f t="shared" si="9"/>
        <v>2.829965218295135E-2</v>
      </c>
      <c r="BV36" s="105" t="s">
        <v>5</v>
      </c>
      <c r="BW36" s="19">
        <f t="shared" si="10"/>
        <v>0.7745689655172413</v>
      </c>
      <c r="BX36" s="81" t="s">
        <v>5</v>
      </c>
    </row>
    <row r="37" spans="1:76">
      <c r="A37" s="154" t="s">
        <v>28</v>
      </c>
      <c r="B37" s="149">
        <v>23.51</v>
      </c>
      <c r="C37" s="150">
        <f t="shared" ref="C37:C39" si="306">IF(AND((B37&gt;0),(B$7&gt;0)),(B37/B$7*100),"")</f>
        <v>41.573828470380199</v>
      </c>
      <c r="D37" s="149">
        <v>23.21</v>
      </c>
      <c r="E37" s="150">
        <f t="shared" ref="E37:E39" si="307">IF(AND((D37&gt;0),(D$7&gt;0)),(D37/D$7*100),"")</f>
        <v>41.609896020078885</v>
      </c>
      <c r="F37" s="149">
        <v>24.2</v>
      </c>
      <c r="G37" s="150">
        <f t="shared" ref="G37:G39" si="308">IF(AND((F37&gt;0),(F$7&gt;0)),(F37/F$7*100),"")</f>
        <v>36.705596845138778</v>
      </c>
      <c r="H37" s="149"/>
      <c r="I37" s="150" t="str">
        <f t="shared" ref="I37:I39" si="309">IF(AND((H37&gt;0),(H$7&gt;0)),(H37/H$7*100),"")</f>
        <v/>
      </c>
      <c r="J37" s="149"/>
      <c r="K37" s="150" t="str">
        <f t="shared" ref="K37:K39" si="310">IF(AND((J37&gt;0),(J$7&gt;0)),(J37/J$7*100),"")</f>
        <v/>
      </c>
      <c r="L37" s="149"/>
      <c r="M37" s="150" t="str">
        <f t="shared" ref="M37:M39" si="311">IF(AND((L37&gt;0),(L$7&gt;0)),(L37/L$7*100),"")</f>
        <v/>
      </c>
      <c r="N37" s="149"/>
      <c r="O37" s="150" t="str">
        <f t="shared" ref="O37:O39" si="312">IF(AND((N37&gt;0),(N$7&gt;0)),(N37/N$7*100),"")</f>
        <v/>
      </c>
      <c r="P37" s="149"/>
      <c r="Q37" s="150" t="str">
        <f t="shared" ref="Q37:Q39" si="313">IF(AND((P37&gt;0),(P$7&gt;0)),(P37/P$7*100),"")</f>
        <v/>
      </c>
      <c r="R37" s="149"/>
      <c r="S37" s="150" t="str">
        <f t="shared" ref="S37:S39" si="314">IF(AND((R37&gt;0),(R$7&gt;0)),(R37/R$7*100),"")</f>
        <v/>
      </c>
      <c r="T37" s="149"/>
      <c r="U37" s="150" t="str">
        <f t="shared" ref="U37:U39" si="315">IF(AND((T37&gt;0),(T$7&gt;0)),(T37/T$7*100),"")</f>
        <v/>
      </c>
      <c r="V37" s="149"/>
      <c r="W37" s="150" t="str">
        <f t="shared" ref="W37:W39" si="316">IF(AND((V37&gt;0),(V$7&gt;0)),(V37/V$7*100),"")</f>
        <v/>
      </c>
      <c r="X37" s="149"/>
      <c r="Y37" s="150" t="str">
        <f t="shared" ref="Y37:Y39" si="317">IF(AND((X37&gt;0),(X$7&gt;0)),(X37/X$7*100),"")</f>
        <v/>
      </c>
      <c r="Z37" s="149"/>
      <c r="AA37" s="150" t="str">
        <f t="shared" ref="AA37:AA39" si="318">IF(AND((Z37&gt;0),(Z$7&gt;0)),(Z37/Z$7*100),"")</f>
        <v/>
      </c>
      <c r="AB37" s="149"/>
      <c r="AC37" s="150" t="str">
        <f t="shared" ref="AC37:AC39" si="319">IF(AND((AB37&gt;0),(AB$7&gt;0)),(AB37/AB$7*100),"")</f>
        <v/>
      </c>
      <c r="AD37" s="149"/>
      <c r="AE37" s="150" t="str">
        <f t="shared" ref="AE37:AE39" si="320">IF(AND((AD37&gt;0),(AD$7&gt;0)),(AD37/AD$7*100),"")</f>
        <v/>
      </c>
      <c r="AF37" s="149"/>
      <c r="AG37" s="150" t="str">
        <f t="shared" ref="AG37:AG39" si="321">IF(AND((AF37&gt;0),(AF$7&gt;0)),(AF37/AF$7*100),"")</f>
        <v/>
      </c>
      <c r="AH37" s="149"/>
      <c r="AI37" s="150" t="str">
        <f t="shared" ref="AI37:AI39" si="322">IF(AND((AH37&gt;0),(AH$7&gt;0)),(AH37/AH$7*100),"")</f>
        <v/>
      </c>
      <c r="AJ37" s="149"/>
      <c r="AK37" s="150" t="str">
        <f t="shared" ref="AK37:AK39" si="323">IF(AND((AJ37&gt;0),(AJ$7&gt;0)),(AJ37/AJ$7*100),"")</f>
        <v/>
      </c>
      <c r="AL37" s="149"/>
      <c r="AM37" s="150" t="str">
        <f t="shared" ref="AM37:AM39" si="324">IF(AND((AL37&gt;0),(AL$7&gt;0)),(AL37/AL$7*100),"")</f>
        <v/>
      </c>
      <c r="AN37" s="149"/>
      <c r="AO37" s="150" t="str">
        <f t="shared" ref="AO37:AO39" si="325">IF(AND((AN37&gt;0),(AN$7&gt;0)),(AN37/AN$7*100),"")</f>
        <v/>
      </c>
      <c r="AP37" s="149"/>
      <c r="AQ37" s="150" t="str">
        <f t="shared" ref="AQ37:AQ39" si="326">IF(AND((AP37&gt;0),(AP$7&gt;0)),(AP37/AP$7*100),"")</f>
        <v/>
      </c>
      <c r="AR37" s="149"/>
      <c r="AS37" s="150" t="str">
        <f t="shared" ref="AS37:AS39" si="327">IF(AND((AR37&gt;0),(AR$7&gt;0)),(AR37/AR$7*100),"")</f>
        <v/>
      </c>
      <c r="AT37" s="149"/>
      <c r="AU37" s="150" t="str">
        <f t="shared" ref="AU37:AU39" si="328">IF(AND((AT37&gt;0),(AT$7&gt;0)),(AT37/AT$7*100),"")</f>
        <v/>
      </c>
      <c r="AV37" s="149"/>
      <c r="AW37" s="150" t="str">
        <f t="shared" ref="AW37:AW39" si="329">IF(AND((AV37&gt;0),(AV$7&gt;0)),(AV37/AV$7*100),"")</f>
        <v/>
      </c>
      <c r="AX37" s="149"/>
      <c r="AY37" s="150" t="str">
        <f t="shared" ref="AY37:AY39" si="330">IF(AND((AX37&gt;0),(AX$7&gt;0)),(AX37/AX$7*100),"")</f>
        <v/>
      </c>
      <c r="AZ37" s="149"/>
      <c r="BA37" s="150" t="str">
        <f t="shared" ref="BA37:BA39" si="331">IF(AND((AZ37&gt;0),(AZ$7&gt;0)),(AZ37/AZ$7*100),"")</f>
        <v/>
      </c>
      <c r="BB37" s="149"/>
      <c r="BC37" s="150" t="str">
        <f t="shared" ref="BC37:BC39" si="332">IF(AND((BB37&gt;0),(BB$7&gt;0)),(BB37/BB$7*100),"")</f>
        <v/>
      </c>
      <c r="BD37" s="149"/>
      <c r="BE37" s="150" t="str">
        <f t="shared" ref="BE37:BE39" si="333">IF(AND((BD37&gt;0),(BD$7&gt;0)),(BD37/BD$7*100),"")</f>
        <v/>
      </c>
      <c r="BF37" s="149"/>
      <c r="BG37" s="150" t="str">
        <f t="shared" ref="BG37:BG39" si="334">IF(AND((BF37&gt;0),(BF$7&gt;0)),(BF37/BF$7*100),"")</f>
        <v/>
      </c>
      <c r="BH37" s="149"/>
      <c r="BI37" s="150" t="str">
        <f t="shared" ref="BI37:BI39" si="335">IF(AND((BH37&gt;0),(BH$7&gt;0)),(BH37/BH$7*100),"")</f>
        <v/>
      </c>
      <c r="BK37" s="14" t="str">
        <f t="shared" si="0"/>
        <v xml:space="preserve">     Internal primary branch</v>
      </c>
      <c r="BL37" s="11">
        <f t="shared" si="1"/>
        <v>3</v>
      </c>
      <c r="BM37" s="4">
        <f t="shared" si="2"/>
        <v>23.21</v>
      </c>
      <c r="BN37" s="24" t="str">
        <f t="shared" si="3"/>
        <v>–</v>
      </c>
      <c r="BO37" s="6">
        <f t="shared" si="4"/>
        <v>24.2</v>
      </c>
      <c r="BP37" s="32">
        <f t="shared" si="5"/>
        <v>36.705596845138778</v>
      </c>
      <c r="BQ37" s="7" t="str">
        <f t="shared" si="6"/>
        <v>–</v>
      </c>
      <c r="BR37" s="33">
        <f t="shared" si="7"/>
        <v>41.609896020078885</v>
      </c>
      <c r="BS37" s="28">
        <f t="shared" si="8"/>
        <v>23.64</v>
      </c>
      <c r="BT37" s="8">
        <f t="shared" si="8"/>
        <v>39.963107111865952</v>
      </c>
      <c r="BU37" s="5">
        <f t="shared" si="9"/>
        <v>0.50764160585988127</v>
      </c>
      <c r="BV37" s="9">
        <f t="shared" si="9"/>
        <v>2.821144283869585</v>
      </c>
      <c r="BW37" s="5">
        <f t="shared" si="10"/>
        <v>23.51</v>
      </c>
      <c r="BX37" s="7">
        <f t="shared" si="10"/>
        <v>41.573828470380199</v>
      </c>
    </row>
    <row r="38" spans="1:76">
      <c r="A38" s="154" t="s">
        <v>29</v>
      </c>
      <c r="B38" s="149">
        <v>18.600000000000001</v>
      </c>
      <c r="C38" s="150">
        <f t="shared" si="306"/>
        <v>32.891246684350136</v>
      </c>
      <c r="D38" s="149">
        <v>17.86</v>
      </c>
      <c r="E38" s="150">
        <f t="shared" si="307"/>
        <v>32.018644675510934</v>
      </c>
      <c r="F38" s="149">
        <v>18.64</v>
      </c>
      <c r="G38" s="150">
        <f t="shared" si="308"/>
        <v>28.272410131958136</v>
      </c>
      <c r="H38" s="149"/>
      <c r="I38" s="150" t="str">
        <f t="shared" si="309"/>
        <v/>
      </c>
      <c r="J38" s="149"/>
      <c r="K38" s="150" t="str">
        <f t="shared" si="310"/>
        <v/>
      </c>
      <c r="L38" s="149"/>
      <c r="M38" s="150" t="str">
        <f t="shared" si="311"/>
        <v/>
      </c>
      <c r="N38" s="149"/>
      <c r="O38" s="150" t="str">
        <f t="shared" si="312"/>
        <v/>
      </c>
      <c r="P38" s="149"/>
      <c r="Q38" s="150" t="str">
        <f t="shared" si="313"/>
        <v/>
      </c>
      <c r="R38" s="149"/>
      <c r="S38" s="150" t="str">
        <f t="shared" si="314"/>
        <v/>
      </c>
      <c r="T38" s="149"/>
      <c r="U38" s="150" t="str">
        <f t="shared" si="315"/>
        <v/>
      </c>
      <c r="V38" s="149"/>
      <c r="W38" s="150" t="str">
        <f t="shared" si="316"/>
        <v/>
      </c>
      <c r="X38" s="149"/>
      <c r="Y38" s="150" t="str">
        <f t="shared" si="317"/>
        <v/>
      </c>
      <c r="Z38" s="149"/>
      <c r="AA38" s="150" t="str">
        <f t="shared" si="318"/>
        <v/>
      </c>
      <c r="AB38" s="149"/>
      <c r="AC38" s="150" t="str">
        <f t="shared" si="319"/>
        <v/>
      </c>
      <c r="AD38" s="149"/>
      <c r="AE38" s="150" t="str">
        <f t="shared" si="320"/>
        <v/>
      </c>
      <c r="AF38" s="149"/>
      <c r="AG38" s="150" t="str">
        <f t="shared" si="321"/>
        <v/>
      </c>
      <c r="AH38" s="149"/>
      <c r="AI38" s="150" t="str">
        <f t="shared" si="322"/>
        <v/>
      </c>
      <c r="AJ38" s="149"/>
      <c r="AK38" s="150" t="str">
        <f t="shared" si="323"/>
        <v/>
      </c>
      <c r="AL38" s="149"/>
      <c r="AM38" s="150" t="str">
        <f t="shared" si="324"/>
        <v/>
      </c>
      <c r="AN38" s="149"/>
      <c r="AO38" s="150" t="str">
        <f t="shared" si="325"/>
        <v/>
      </c>
      <c r="AP38" s="149"/>
      <c r="AQ38" s="150" t="str">
        <f t="shared" si="326"/>
        <v/>
      </c>
      <c r="AR38" s="149"/>
      <c r="AS38" s="150" t="str">
        <f t="shared" si="327"/>
        <v/>
      </c>
      <c r="AT38" s="149"/>
      <c r="AU38" s="150" t="str">
        <f t="shared" si="328"/>
        <v/>
      </c>
      <c r="AV38" s="149"/>
      <c r="AW38" s="150" t="str">
        <f t="shared" si="329"/>
        <v/>
      </c>
      <c r="AX38" s="149"/>
      <c r="AY38" s="150" t="str">
        <f t="shared" si="330"/>
        <v/>
      </c>
      <c r="AZ38" s="149"/>
      <c r="BA38" s="150" t="str">
        <f t="shared" si="331"/>
        <v/>
      </c>
      <c r="BB38" s="149"/>
      <c r="BC38" s="150" t="str">
        <f t="shared" si="332"/>
        <v/>
      </c>
      <c r="BD38" s="149"/>
      <c r="BE38" s="150" t="str">
        <f t="shared" si="333"/>
        <v/>
      </c>
      <c r="BF38" s="149"/>
      <c r="BG38" s="150" t="str">
        <f t="shared" si="334"/>
        <v/>
      </c>
      <c r="BH38" s="149"/>
      <c r="BI38" s="150" t="str">
        <f t="shared" si="335"/>
        <v/>
      </c>
      <c r="BK38" s="14" t="str">
        <f t="shared" si="0"/>
        <v xml:space="preserve">     Internal base + secondary branch</v>
      </c>
      <c r="BL38" s="11">
        <f t="shared" si="1"/>
        <v>3</v>
      </c>
      <c r="BM38" s="4">
        <f t="shared" si="2"/>
        <v>17.86</v>
      </c>
      <c r="BN38" s="24" t="str">
        <f t="shared" si="3"/>
        <v>–</v>
      </c>
      <c r="BO38" s="6">
        <f t="shared" si="4"/>
        <v>18.64</v>
      </c>
      <c r="BP38" s="32">
        <f t="shared" si="5"/>
        <v>28.272410131958136</v>
      </c>
      <c r="BQ38" s="7" t="str">
        <f t="shared" si="6"/>
        <v>–</v>
      </c>
      <c r="BR38" s="33">
        <f t="shared" si="7"/>
        <v>32.891246684350136</v>
      </c>
      <c r="BS38" s="28">
        <f t="shared" si="8"/>
        <v>18.366666666666667</v>
      </c>
      <c r="BT38" s="8">
        <f t="shared" si="8"/>
        <v>31.060767163939733</v>
      </c>
      <c r="BU38" s="5">
        <f t="shared" si="9"/>
        <v>0.4392417709341111</v>
      </c>
      <c r="BV38" s="9">
        <f t="shared" si="9"/>
        <v>2.4538866660480636</v>
      </c>
      <c r="BW38" s="5">
        <f t="shared" si="10"/>
        <v>18.600000000000001</v>
      </c>
      <c r="BX38" s="7">
        <f t="shared" si="10"/>
        <v>32.891246684350136</v>
      </c>
    </row>
    <row r="39" spans="1:76">
      <c r="A39" s="154" t="s">
        <v>30</v>
      </c>
      <c r="B39" s="149">
        <v>6.22</v>
      </c>
      <c r="C39" s="150">
        <f t="shared" si="306"/>
        <v>10.999115826702035</v>
      </c>
      <c r="D39" s="149">
        <v>8.1300000000000008</v>
      </c>
      <c r="E39" s="150">
        <f t="shared" si="307"/>
        <v>14.575116529221944</v>
      </c>
      <c r="F39" s="149">
        <v>7.89</v>
      </c>
      <c r="G39" s="150">
        <f t="shared" si="308"/>
        <v>11.967237979675412</v>
      </c>
      <c r="H39" s="149"/>
      <c r="I39" s="150" t="str">
        <f t="shared" si="309"/>
        <v/>
      </c>
      <c r="J39" s="149"/>
      <c r="K39" s="150" t="str">
        <f t="shared" si="310"/>
        <v/>
      </c>
      <c r="L39" s="149"/>
      <c r="M39" s="150" t="str">
        <f t="shared" si="311"/>
        <v/>
      </c>
      <c r="N39" s="149"/>
      <c r="O39" s="150" t="str">
        <f t="shared" si="312"/>
        <v/>
      </c>
      <c r="P39" s="149"/>
      <c r="Q39" s="150" t="str">
        <f t="shared" si="313"/>
        <v/>
      </c>
      <c r="R39" s="149"/>
      <c r="S39" s="150" t="str">
        <f t="shared" si="314"/>
        <v/>
      </c>
      <c r="T39" s="149"/>
      <c r="U39" s="150" t="str">
        <f t="shared" si="315"/>
        <v/>
      </c>
      <c r="V39" s="149"/>
      <c r="W39" s="150" t="str">
        <f t="shared" si="316"/>
        <v/>
      </c>
      <c r="X39" s="149"/>
      <c r="Y39" s="150" t="str">
        <f t="shared" si="317"/>
        <v/>
      </c>
      <c r="Z39" s="149"/>
      <c r="AA39" s="150" t="str">
        <f t="shared" si="318"/>
        <v/>
      </c>
      <c r="AB39" s="149"/>
      <c r="AC39" s="150" t="str">
        <f t="shared" si="319"/>
        <v/>
      </c>
      <c r="AD39" s="149"/>
      <c r="AE39" s="150" t="str">
        <f t="shared" si="320"/>
        <v/>
      </c>
      <c r="AF39" s="149"/>
      <c r="AG39" s="150" t="str">
        <f t="shared" si="321"/>
        <v/>
      </c>
      <c r="AH39" s="149"/>
      <c r="AI39" s="150" t="str">
        <f t="shared" si="322"/>
        <v/>
      </c>
      <c r="AJ39" s="149"/>
      <c r="AK39" s="150" t="str">
        <f t="shared" si="323"/>
        <v/>
      </c>
      <c r="AL39" s="149"/>
      <c r="AM39" s="150" t="str">
        <f t="shared" si="324"/>
        <v/>
      </c>
      <c r="AN39" s="149"/>
      <c r="AO39" s="150" t="str">
        <f t="shared" si="325"/>
        <v/>
      </c>
      <c r="AP39" s="149"/>
      <c r="AQ39" s="150" t="str">
        <f t="shared" si="326"/>
        <v/>
      </c>
      <c r="AR39" s="149"/>
      <c r="AS39" s="150" t="str">
        <f t="shared" si="327"/>
        <v/>
      </c>
      <c r="AT39" s="149"/>
      <c r="AU39" s="150" t="str">
        <f t="shared" si="328"/>
        <v/>
      </c>
      <c r="AV39" s="149"/>
      <c r="AW39" s="150" t="str">
        <f t="shared" si="329"/>
        <v/>
      </c>
      <c r="AX39" s="149"/>
      <c r="AY39" s="150" t="str">
        <f t="shared" si="330"/>
        <v/>
      </c>
      <c r="AZ39" s="149"/>
      <c r="BA39" s="150" t="str">
        <f t="shared" si="331"/>
        <v/>
      </c>
      <c r="BB39" s="149"/>
      <c r="BC39" s="150" t="str">
        <f t="shared" si="332"/>
        <v/>
      </c>
      <c r="BD39" s="149"/>
      <c r="BE39" s="150" t="str">
        <f t="shared" si="333"/>
        <v/>
      </c>
      <c r="BF39" s="149"/>
      <c r="BG39" s="150" t="str">
        <f t="shared" si="334"/>
        <v/>
      </c>
      <c r="BH39" s="149"/>
      <c r="BI39" s="150" t="str">
        <f t="shared" si="335"/>
        <v/>
      </c>
      <c r="BK39" s="14" t="str">
        <f t="shared" si="0"/>
        <v xml:space="preserve">     Internal spur</v>
      </c>
      <c r="BL39" s="11">
        <f t="shared" si="1"/>
        <v>3</v>
      </c>
      <c r="BM39" s="4">
        <f t="shared" si="2"/>
        <v>6.22</v>
      </c>
      <c r="BN39" s="24" t="str">
        <f t="shared" si="3"/>
        <v>–</v>
      </c>
      <c r="BO39" s="6">
        <f t="shared" si="4"/>
        <v>8.1300000000000008</v>
      </c>
      <c r="BP39" s="32">
        <f t="shared" si="5"/>
        <v>10.999115826702035</v>
      </c>
      <c r="BQ39" s="7" t="str">
        <f t="shared" si="6"/>
        <v>–</v>
      </c>
      <c r="BR39" s="33">
        <f t="shared" si="7"/>
        <v>14.575116529221944</v>
      </c>
      <c r="BS39" s="28">
        <f t="shared" si="8"/>
        <v>7.413333333333334</v>
      </c>
      <c r="BT39" s="8">
        <f t="shared" si="8"/>
        <v>12.513823445199797</v>
      </c>
      <c r="BU39" s="5">
        <f t="shared" si="9"/>
        <v>1.0404005638855223</v>
      </c>
      <c r="BV39" s="9">
        <f t="shared" si="9"/>
        <v>1.849597796670283</v>
      </c>
      <c r="BW39" s="5">
        <f t="shared" si="10"/>
        <v>6.22</v>
      </c>
      <c r="BX39" s="7">
        <f t="shared" si="10"/>
        <v>10.999115826702035</v>
      </c>
    </row>
    <row r="40" spans="1:76">
      <c r="A40" s="154" t="s">
        <v>83</v>
      </c>
      <c r="B40" s="155">
        <f t="shared" ref="B40" si="336">IF(AND((B38&gt;0),(B37&gt;0)),(B38/B37),"")</f>
        <v>0.79115270097830714</v>
      </c>
      <c r="C40" s="150" t="s">
        <v>5</v>
      </c>
      <c r="D40" s="155">
        <f t="shared" ref="D40" si="337">IF(AND((D38&gt;0),(D37&gt;0)),(D38/D37),"")</f>
        <v>0.76949590693666514</v>
      </c>
      <c r="E40" s="150" t="s">
        <v>5</v>
      </c>
      <c r="F40" s="155">
        <f t="shared" ref="F40" si="338">IF(AND((F38&gt;0),(F37&gt;0)),(F38/F37),"")</f>
        <v>0.77024793388429758</v>
      </c>
      <c r="G40" s="150" t="s">
        <v>5</v>
      </c>
      <c r="H40" s="155" t="str">
        <f t="shared" ref="H40" si="339">IF(AND((H38&gt;0),(H37&gt;0)),(H38/H37),"")</f>
        <v/>
      </c>
      <c r="I40" s="150" t="s">
        <v>5</v>
      </c>
      <c r="J40" s="155" t="str">
        <f t="shared" ref="J40" si="340">IF(AND((J38&gt;0),(J37&gt;0)),(J38/J37),"")</f>
        <v/>
      </c>
      <c r="K40" s="150" t="s">
        <v>5</v>
      </c>
      <c r="L40" s="155" t="str">
        <f t="shared" ref="L40" si="341">IF(AND((L38&gt;0),(L37&gt;0)),(L38/L37),"")</f>
        <v/>
      </c>
      <c r="M40" s="150" t="s">
        <v>5</v>
      </c>
      <c r="N40" s="155" t="str">
        <f t="shared" ref="N40" si="342">IF(AND((N38&gt;0),(N37&gt;0)),(N38/N37),"")</f>
        <v/>
      </c>
      <c r="O40" s="150" t="s">
        <v>5</v>
      </c>
      <c r="P40" s="155" t="str">
        <f t="shared" ref="P40" si="343">IF(AND((P38&gt;0),(P37&gt;0)),(P38/P37),"")</f>
        <v/>
      </c>
      <c r="Q40" s="150" t="s">
        <v>5</v>
      </c>
      <c r="R40" s="155" t="str">
        <f t="shared" ref="R40" si="344">IF(AND((R38&gt;0),(R37&gt;0)),(R38/R37),"")</f>
        <v/>
      </c>
      <c r="S40" s="150" t="s">
        <v>5</v>
      </c>
      <c r="T40" s="155" t="str">
        <f t="shared" ref="T40" si="345">IF(AND((T38&gt;0),(T37&gt;0)),(T38/T37),"")</f>
        <v/>
      </c>
      <c r="U40" s="150" t="s">
        <v>5</v>
      </c>
      <c r="V40" s="155" t="str">
        <f t="shared" ref="V40" si="346">IF(AND((V38&gt;0),(V37&gt;0)),(V38/V37),"")</f>
        <v/>
      </c>
      <c r="W40" s="150" t="s">
        <v>5</v>
      </c>
      <c r="X40" s="155" t="str">
        <f t="shared" ref="X40" si="347">IF(AND((X38&gt;0),(X37&gt;0)),(X38/X37),"")</f>
        <v/>
      </c>
      <c r="Y40" s="150" t="s">
        <v>5</v>
      </c>
      <c r="Z40" s="155" t="str">
        <f t="shared" ref="Z40" si="348">IF(AND((Z38&gt;0),(Z37&gt;0)),(Z38/Z37),"")</f>
        <v/>
      </c>
      <c r="AA40" s="150" t="s">
        <v>5</v>
      </c>
      <c r="AB40" s="155" t="str">
        <f t="shared" ref="AB40" si="349">IF(AND((AB38&gt;0),(AB37&gt;0)),(AB38/AB37),"")</f>
        <v/>
      </c>
      <c r="AC40" s="150" t="s">
        <v>5</v>
      </c>
      <c r="AD40" s="155" t="str">
        <f t="shared" ref="AD40" si="350">IF(AND((AD38&gt;0),(AD37&gt;0)),(AD38/AD37),"")</f>
        <v/>
      </c>
      <c r="AE40" s="150" t="s">
        <v>5</v>
      </c>
      <c r="AF40" s="155" t="str">
        <f>IF(AND((AF38&gt;0),(AF37&gt;0)),(AF38/AF37),"")</f>
        <v/>
      </c>
      <c r="AG40" s="150" t="s">
        <v>5</v>
      </c>
      <c r="AH40" s="155" t="str">
        <f t="shared" ref="AH40" si="351">IF(AND((AH38&gt;0),(AH37&gt;0)),(AH38/AH37),"")</f>
        <v/>
      </c>
      <c r="AI40" s="150" t="s">
        <v>5</v>
      </c>
      <c r="AJ40" s="155" t="str">
        <f t="shared" ref="AJ40" si="352">IF(AND((AJ38&gt;0),(AJ37&gt;0)),(AJ38/AJ37),"")</f>
        <v/>
      </c>
      <c r="AK40" s="150" t="s">
        <v>5</v>
      </c>
      <c r="AL40" s="155" t="str">
        <f t="shared" ref="AL40" si="353">IF(AND((AL38&gt;0),(AL37&gt;0)),(AL38/AL37),"")</f>
        <v/>
      </c>
      <c r="AM40" s="150" t="s">
        <v>5</v>
      </c>
      <c r="AN40" s="155" t="str">
        <f t="shared" ref="AN40" si="354">IF(AND((AN38&gt;0),(AN37&gt;0)),(AN38/AN37),"")</f>
        <v/>
      </c>
      <c r="AO40" s="150" t="s">
        <v>5</v>
      </c>
      <c r="AP40" s="155" t="str">
        <f t="shared" ref="AP40" si="355">IF(AND((AP38&gt;0),(AP37&gt;0)),(AP38/AP37),"")</f>
        <v/>
      </c>
      <c r="AQ40" s="150" t="s">
        <v>5</v>
      </c>
      <c r="AR40" s="155" t="str">
        <f t="shared" ref="AR40" si="356">IF(AND((AR38&gt;0),(AR37&gt;0)),(AR38/AR37),"")</f>
        <v/>
      </c>
      <c r="AS40" s="150" t="s">
        <v>5</v>
      </c>
      <c r="AT40" s="155" t="str">
        <f t="shared" ref="AT40" si="357">IF(AND((AT38&gt;0),(AT37&gt;0)),(AT38/AT37),"")</f>
        <v/>
      </c>
      <c r="AU40" s="150" t="s">
        <v>5</v>
      </c>
      <c r="AV40" s="155" t="str">
        <f t="shared" ref="AV40" si="358">IF(AND((AV38&gt;0),(AV37&gt;0)),(AV38/AV37),"")</f>
        <v/>
      </c>
      <c r="AW40" s="150" t="s">
        <v>5</v>
      </c>
      <c r="AX40" s="155" t="str">
        <f t="shared" ref="AX40" si="359">IF(AND((AX38&gt;0),(AX37&gt;0)),(AX38/AX37),"")</f>
        <v/>
      </c>
      <c r="AY40" s="150" t="s">
        <v>5</v>
      </c>
      <c r="AZ40" s="155" t="str">
        <f t="shared" ref="AZ40" si="360">IF(AND((AZ38&gt;0),(AZ37&gt;0)),(AZ38/AZ37),"")</f>
        <v/>
      </c>
      <c r="BA40" s="150" t="s">
        <v>5</v>
      </c>
      <c r="BB40" s="155" t="str">
        <f t="shared" ref="BB40" si="361">IF(AND((BB38&gt;0),(BB37&gt;0)),(BB38/BB37),"")</f>
        <v/>
      </c>
      <c r="BC40" s="150" t="s">
        <v>5</v>
      </c>
      <c r="BD40" s="155" t="str">
        <f t="shared" ref="BD40" si="362">IF(AND((BD38&gt;0),(BD37&gt;0)),(BD38/BD37),"")</f>
        <v/>
      </c>
      <c r="BE40" s="150" t="s">
        <v>5</v>
      </c>
      <c r="BF40" s="155" t="str">
        <f t="shared" ref="BF40" si="363">IF(AND((BF38&gt;0),(BF37&gt;0)),(BF38/BF37),"")</f>
        <v/>
      </c>
      <c r="BG40" s="150" t="s">
        <v>5</v>
      </c>
      <c r="BH40" s="155" t="str">
        <f t="shared" ref="BH40" si="364">IF(AND((BH38&gt;0),(BH37&gt;0)),(BH38/BH37),"")</f>
        <v/>
      </c>
      <c r="BI40" s="150" t="s">
        <v>5</v>
      </c>
      <c r="BK40" s="14" t="str">
        <f t="shared" si="0"/>
        <v xml:space="preserve">     Internal branches length ratio</v>
      </c>
      <c r="BL40" s="11">
        <f t="shared" si="1"/>
        <v>3</v>
      </c>
      <c r="BM40" s="91">
        <f t="shared" si="2"/>
        <v>0.76949590693666514</v>
      </c>
      <c r="BN40" s="99" t="str">
        <f t="shared" si="3"/>
        <v>–</v>
      </c>
      <c r="BO40" s="93">
        <f t="shared" si="4"/>
        <v>0.79115270097830714</v>
      </c>
      <c r="BP40" s="101" t="str">
        <f t="shared" si="5"/>
        <v/>
      </c>
      <c r="BQ40" s="102" t="s">
        <v>5</v>
      </c>
      <c r="BR40" s="103" t="str">
        <f t="shared" si="7"/>
        <v/>
      </c>
      <c r="BS40" s="97">
        <f t="shared" si="8"/>
        <v>0.77696551393308988</v>
      </c>
      <c r="BT40" s="104" t="s">
        <v>5</v>
      </c>
      <c r="BU40" s="99">
        <f t="shared" si="9"/>
        <v>1.229221677829004E-2</v>
      </c>
      <c r="BV40" s="105" t="s">
        <v>5</v>
      </c>
      <c r="BW40" s="19">
        <f t="shared" si="10"/>
        <v>0.79115270097830714</v>
      </c>
      <c r="BX40" s="81" t="s">
        <v>5</v>
      </c>
    </row>
    <row r="41" spans="1:76">
      <c r="A41" s="146" t="s">
        <v>24</v>
      </c>
      <c r="B41" s="151"/>
      <c r="C41" s="151"/>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3"/>
      <c r="AF41" s="152"/>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3"/>
      <c r="BK41" s="14" t="str">
        <f t="shared" si="0"/>
        <v>Claw 4 lengths</v>
      </c>
      <c r="BL41" s="11"/>
      <c r="BM41" s="4"/>
      <c r="BN41" s="24"/>
      <c r="BO41" s="6"/>
      <c r="BP41" s="32"/>
      <c r="BQ41" s="7"/>
      <c r="BR41" s="33"/>
      <c r="BS41" s="28"/>
      <c r="BT41" s="8"/>
      <c r="BU41" s="5"/>
      <c r="BV41" s="9"/>
      <c r="BW41" s="5"/>
      <c r="BX41" s="7"/>
    </row>
    <row r="42" spans="1:76">
      <c r="A42" s="154" t="s">
        <v>31</v>
      </c>
      <c r="B42" s="149">
        <v>26.41</v>
      </c>
      <c r="C42" s="150">
        <f t="shared" ref="C42:C44" si="365">IF(AND((B42&gt;0),(B$7&gt;0)),(B42/B$7*100),"")</f>
        <v>46.702033598585324</v>
      </c>
      <c r="D42" s="149">
        <v>29.02</v>
      </c>
      <c r="E42" s="150">
        <f t="shared" ref="E42:E44" si="366">IF(AND((D42&gt;0),(D$7&gt;0)),(D42/D$7*100),"")</f>
        <v>52.025815704553601</v>
      </c>
      <c r="F42" s="149">
        <v>31.9</v>
      </c>
      <c r="G42" s="150">
        <f t="shared" ref="G42:G44" si="367">IF(AND((F42&gt;0),(F$7&gt;0)),(F42/F$7*100),"")</f>
        <v>48.384650386773842</v>
      </c>
      <c r="H42" s="149"/>
      <c r="I42" s="150" t="str">
        <f t="shared" ref="I42:I44" si="368">IF(AND((H42&gt;0),(H$7&gt;0)),(H42/H$7*100),"")</f>
        <v/>
      </c>
      <c r="J42" s="149"/>
      <c r="K42" s="150" t="str">
        <f t="shared" ref="K42:K44" si="369">IF(AND((J42&gt;0),(J$7&gt;0)),(J42/J$7*100),"")</f>
        <v/>
      </c>
      <c r="L42" s="149"/>
      <c r="M42" s="150" t="str">
        <f t="shared" ref="M42:M44" si="370">IF(AND((L42&gt;0),(L$7&gt;0)),(L42/L$7*100),"")</f>
        <v/>
      </c>
      <c r="N42" s="149"/>
      <c r="O42" s="150" t="str">
        <f t="shared" ref="O42:O44" si="371">IF(AND((N42&gt;0),(N$7&gt;0)),(N42/N$7*100),"")</f>
        <v/>
      </c>
      <c r="P42" s="149"/>
      <c r="Q42" s="150" t="str">
        <f t="shared" ref="Q42:Q44" si="372">IF(AND((P42&gt;0),(P$7&gt;0)),(P42/P$7*100),"")</f>
        <v/>
      </c>
      <c r="R42" s="149"/>
      <c r="S42" s="150" t="str">
        <f t="shared" ref="S42:S44" si="373">IF(AND((R42&gt;0),(R$7&gt;0)),(R42/R$7*100),"")</f>
        <v/>
      </c>
      <c r="T42" s="149"/>
      <c r="U42" s="150" t="str">
        <f t="shared" ref="U42:U44" si="374">IF(AND((T42&gt;0),(T$7&gt;0)),(T42/T$7*100),"")</f>
        <v/>
      </c>
      <c r="V42" s="149"/>
      <c r="W42" s="150" t="str">
        <f t="shared" ref="W42:W44" si="375">IF(AND((V42&gt;0),(V$7&gt;0)),(V42/V$7*100),"")</f>
        <v/>
      </c>
      <c r="X42" s="149"/>
      <c r="Y42" s="150" t="str">
        <f t="shared" ref="Y42:Y44" si="376">IF(AND((X42&gt;0),(X$7&gt;0)),(X42/X$7*100),"")</f>
        <v/>
      </c>
      <c r="Z42" s="149"/>
      <c r="AA42" s="150" t="str">
        <f t="shared" ref="AA42:AA44" si="377">IF(AND((Z42&gt;0),(Z$7&gt;0)),(Z42/Z$7*100),"")</f>
        <v/>
      </c>
      <c r="AB42" s="149"/>
      <c r="AC42" s="150" t="str">
        <f t="shared" ref="AC42:AC44" si="378">IF(AND((AB42&gt;0),(AB$7&gt;0)),(AB42/AB$7*100),"")</f>
        <v/>
      </c>
      <c r="AD42" s="149"/>
      <c r="AE42" s="150" t="str">
        <f t="shared" ref="AE42:AE44" si="379">IF(AND((AD42&gt;0),(AD$7&gt;0)),(AD42/AD$7*100),"")</f>
        <v/>
      </c>
      <c r="AF42" s="149"/>
      <c r="AG42" s="150" t="str">
        <f t="shared" ref="AG42:AG44" si="380">IF(AND((AF42&gt;0),(AF$7&gt;0)),(AF42/AF$7*100),"")</f>
        <v/>
      </c>
      <c r="AH42" s="149"/>
      <c r="AI42" s="150" t="str">
        <f t="shared" ref="AI42:AI44" si="381">IF(AND((AH42&gt;0),(AH$7&gt;0)),(AH42/AH$7*100),"")</f>
        <v/>
      </c>
      <c r="AJ42" s="149"/>
      <c r="AK42" s="150" t="str">
        <f t="shared" ref="AK42:AK44" si="382">IF(AND((AJ42&gt;0),(AJ$7&gt;0)),(AJ42/AJ$7*100),"")</f>
        <v/>
      </c>
      <c r="AL42" s="149"/>
      <c r="AM42" s="150" t="str">
        <f t="shared" ref="AM42:AM44" si="383">IF(AND((AL42&gt;0),(AL$7&gt;0)),(AL42/AL$7*100),"")</f>
        <v/>
      </c>
      <c r="AN42" s="149"/>
      <c r="AO42" s="150" t="str">
        <f t="shared" ref="AO42:AO44" si="384">IF(AND((AN42&gt;0),(AN$7&gt;0)),(AN42/AN$7*100),"")</f>
        <v/>
      </c>
      <c r="AP42" s="149"/>
      <c r="AQ42" s="150" t="str">
        <f t="shared" ref="AQ42:AQ44" si="385">IF(AND((AP42&gt;0),(AP$7&gt;0)),(AP42/AP$7*100),"")</f>
        <v/>
      </c>
      <c r="AR42" s="149"/>
      <c r="AS42" s="150" t="str">
        <f t="shared" ref="AS42:AS44" si="386">IF(AND((AR42&gt;0),(AR$7&gt;0)),(AR42/AR$7*100),"")</f>
        <v/>
      </c>
      <c r="AT42" s="149"/>
      <c r="AU42" s="150" t="str">
        <f t="shared" ref="AU42:AU44" si="387">IF(AND((AT42&gt;0),(AT$7&gt;0)),(AT42/AT$7*100),"")</f>
        <v/>
      </c>
      <c r="AV42" s="149"/>
      <c r="AW42" s="150" t="str">
        <f t="shared" ref="AW42:AW44" si="388">IF(AND((AV42&gt;0),(AV$7&gt;0)),(AV42/AV$7*100),"")</f>
        <v/>
      </c>
      <c r="AX42" s="149"/>
      <c r="AY42" s="150" t="str">
        <f t="shared" ref="AY42:AY44" si="389">IF(AND((AX42&gt;0),(AX$7&gt;0)),(AX42/AX$7*100),"")</f>
        <v/>
      </c>
      <c r="AZ42" s="149"/>
      <c r="BA42" s="150" t="str">
        <f t="shared" ref="BA42:BA44" si="390">IF(AND((AZ42&gt;0),(AZ$7&gt;0)),(AZ42/AZ$7*100),"")</f>
        <v/>
      </c>
      <c r="BB42" s="149"/>
      <c r="BC42" s="150" t="str">
        <f t="shared" ref="BC42:BC44" si="391">IF(AND((BB42&gt;0),(BB$7&gt;0)),(BB42/BB$7*100),"")</f>
        <v/>
      </c>
      <c r="BD42" s="149"/>
      <c r="BE42" s="150" t="str">
        <f t="shared" ref="BE42:BE44" si="392">IF(AND((BD42&gt;0),(BD$7&gt;0)),(BD42/BD$7*100),"")</f>
        <v/>
      </c>
      <c r="BF42" s="149"/>
      <c r="BG42" s="150" t="str">
        <f t="shared" ref="BG42:BG44" si="393">IF(AND((BF42&gt;0),(BF$7&gt;0)),(BF42/BF$7*100),"")</f>
        <v/>
      </c>
      <c r="BH42" s="149"/>
      <c r="BI42" s="150" t="str">
        <f t="shared" ref="BI42:BI44" si="394">IF(AND((BH42&gt;0),(BH$7&gt;0)),(BH42/BH$7*100),"")</f>
        <v/>
      </c>
      <c r="BK42" s="14" t="str">
        <f t="shared" si="0"/>
        <v xml:space="preserve">     Anterior primary branch</v>
      </c>
      <c r="BL42" s="11">
        <f t="shared" si="1"/>
        <v>3</v>
      </c>
      <c r="BM42" s="4">
        <f t="shared" si="2"/>
        <v>26.41</v>
      </c>
      <c r="BN42" s="24" t="str">
        <f t="shared" si="3"/>
        <v>–</v>
      </c>
      <c r="BO42" s="6">
        <f t="shared" si="4"/>
        <v>31.9</v>
      </c>
      <c r="BP42" s="32">
        <f t="shared" si="5"/>
        <v>46.702033598585324</v>
      </c>
      <c r="BQ42" s="7" t="str">
        <f t="shared" si="6"/>
        <v>–</v>
      </c>
      <c r="BR42" s="33">
        <f t="shared" si="7"/>
        <v>52.025815704553601</v>
      </c>
      <c r="BS42" s="28">
        <f t="shared" si="8"/>
        <v>29.11</v>
      </c>
      <c r="BT42" s="8">
        <f t="shared" si="8"/>
        <v>49.037499896637591</v>
      </c>
      <c r="BU42" s="5">
        <f t="shared" si="9"/>
        <v>2.7461063344306234</v>
      </c>
      <c r="BV42" s="9">
        <f t="shared" si="9"/>
        <v>2.721272375168279</v>
      </c>
      <c r="BW42" s="5">
        <f t="shared" si="10"/>
        <v>26.41</v>
      </c>
      <c r="BX42" s="7">
        <f t="shared" si="10"/>
        <v>46.702033598585324</v>
      </c>
    </row>
    <row r="43" spans="1:76">
      <c r="A43" s="154" t="s">
        <v>32</v>
      </c>
      <c r="B43" s="149">
        <v>18.66</v>
      </c>
      <c r="C43" s="150">
        <f t="shared" si="365"/>
        <v>32.997347480106107</v>
      </c>
      <c r="D43" s="149">
        <v>19.329999999999998</v>
      </c>
      <c r="E43" s="150">
        <f t="shared" si="366"/>
        <v>34.653997848691283</v>
      </c>
      <c r="F43" s="149">
        <v>22.46</v>
      </c>
      <c r="G43" s="150">
        <f t="shared" si="367"/>
        <v>34.066434096769299</v>
      </c>
      <c r="H43" s="149"/>
      <c r="I43" s="150" t="str">
        <f t="shared" si="368"/>
        <v/>
      </c>
      <c r="J43" s="149"/>
      <c r="K43" s="150" t="str">
        <f t="shared" si="369"/>
        <v/>
      </c>
      <c r="L43" s="149"/>
      <c r="M43" s="150" t="str">
        <f t="shared" si="370"/>
        <v/>
      </c>
      <c r="N43" s="149"/>
      <c r="O43" s="150" t="str">
        <f t="shared" si="371"/>
        <v/>
      </c>
      <c r="P43" s="149"/>
      <c r="Q43" s="150" t="str">
        <f t="shared" si="372"/>
        <v/>
      </c>
      <c r="R43" s="149"/>
      <c r="S43" s="150" t="str">
        <f t="shared" si="373"/>
        <v/>
      </c>
      <c r="T43" s="149"/>
      <c r="U43" s="150" t="str">
        <f t="shared" si="374"/>
        <v/>
      </c>
      <c r="V43" s="149"/>
      <c r="W43" s="150" t="str">
        <f t="shared" si="375"/>
        <v/>
      </c>
      <c r="X43" s="149"/>
      <c r="Y43" s="150" t="str">
        <f t="shared" si="376"/>
        <v/>
      </c>
      <c r="Z43" s="149"/>
      <c r="AA43" s="150" t="str">
        <f t="shared" si="377"/>
        <v/>
      </c>
      <c r="AB43" s="149"/>
      <c r="AC43" s="150" t="str">
        <f t="shared" si="378"/>
        <v/>
      </c>
      <c r="AD43" s="149"/>
      <c r="AE43" s="150" t="str">
        <f t="shared" si="379"/>
        <v/>
      </c>
      <c r="AF43" s="149"/>
      <c r="AG43" s="150" t="str">
        <f t="shared" si="380"/>
        <v/>
      </c>
      <c r="AH43" s="149"/>
      <c r="AI43" s="150" t="str">
        <f t="shared" si="381"/>
        <v/>
      </c>
      <c r="AJ43" s="149"/>
      <c r="AK43" s="150" t="str">
        <f t="shared" si="382"/>
        <v/>
      </c>
      <c r="AL43" s="149"/>
      <c r="AM43" s="150" t="str">
        <f t="shared" si="383"/>
        <v/>
      </c>
      <c r="AN43" s="149"/>
      <c r="AO43" s="150" t="str">
        <f t="shared" si="384"/>
        <v/>
      </c>
      <c r="AP43" s="149"/>
      <c r="AQ43" s="150" t="str">
        <f t="shared" si="385"/>
        <v/>
      </c>
      <c r="AR43" s="149"/>
      <c r="AS43" s="150" t="str">
        <f t="shared" si="386"/>
        <v/>
      </c>
      <c r="AT43" s="149"/>
      <c r="AU43" s="150" t="str">
        <f t="shared" si="387"/>
        <v/>
      </c>
      <c r="AV43" s="149"/>
      <c r="AW43" s="150" t="str">
        <f t="shared" si="388"/>
        <v/>
      </c>
      <c r="AX43" s="149"/>
      <c r="AY43" s="150" t="str">
        <f t="shared" si="389"/>
        <v/>
      </c>
      <c r="AZ43" s="149"/>
      <c r="BA43" s="150" t="str">
        <f t="shared" si="390"/>
        <v/>
      </c>
      <c r="BB43" s="149"/>
      <c r="BC43" s="150" t="str">
        <f t="shared" si="391"/>
        <v/>
      </c>
      <c r="BD43" s="149"/>
      <c r="BE43" s="150" t="str">
        <f t="shared" si="392"/>
        <v/>
      </c>
      <c r="BF43" s="149"/>
      <c r="BG43" s="150" t="str">
        <f t="shared" si="393"/>
        <v/>
      </c>
      <c r="BH43" s="149"/>
      <c r="BI43" s="150" t="str">
        <f t="shared" si="394"/>
        <v/>
      </c>
      <c r="BK43" s="14" t="str">
        <f t="shared" si="0"/>
        <v xml:space="preserve">     Anterior base + secondary branch</v>
      </c>
      <c r="BL43" s="11">
        <f t="shared" si="1"/>
        <v>3</v>
      </c>
      <c r="BM43" s="4">
        <f t="shared" si="2"/>
        <v>18.66</v>
      </c>
      <c r="BN43" s="24" t="str">
        <f t="shared" si="3"/>
        <v>–</v>
      </c>
      <c r="BO43" s="6">
        <f t="shared" si="4"/>
        <v>22.46</v>
      </c>
      <c r="BP43" s="32">
        <f t="shared" si="5"/>
        <v>32.997347480106107</v>
      </c>
      <c r="BQ43" s="7" t="str">
        <f t="shared" si="6"/>
        <v>–</v>
      </c>
      <c r="BR43" s="33">
        <f t="shared" si="7"/>
        <v>34.653997848691283</v>
      </c>
      <c r="BS43" s="28">
        <f t="shared" si="8"/>
        <v>20.149999999999999</v>
      </c>
      <c r="BT43" s="8">
        <f t="shared" si="8"/>
        <v>33.905926475188899</v>
      </c>
      <c r="BU43" s="5">
        <f t="shared" si="9"/>
        <v>2.0283737328214451</v>
      </c>
      <c r="BV43" s="9">
        <f t="shared" si="9"/>
        <v>0.83990751477314329</v>
      </c>
      <c r="BW43" s="5">
        <f t="shared" si="10"/>
        <v>18.66</v>
      </c>
      <c r="BX43" s="7">
        <f t="shared" si="10"/>
        <v>32.997347480106107</v>
      </c>
    </row>
    <row r="44" spans="1:76">
      <c r="A44" s="154" t="s">
        <v>33</v>
      </c>
      <c r="B44" s="149">
        <v>5.84</v>
      </c>
      <c r="C44" s="150">
        <f t="shared" si="365"/>
        <v>10.327144120247569</v>
      </c>
      <c r="D44" s="149">
        <v>7.45</v>
      </c>
      <c r="E44" s="150">
        <f t="shared" si="366"/>
        <v>13.356041591968449</v>
      </c>
      <c r="F44" s="149">
        <v>9.61</v>
      </c>
      <c r="G44" s="150">
        <f t="shared" si="367"/>
        <v>14.576065524040645</v>
      </c>
      <c r="H44" s="149"/>
      <c r="I44" s="150" t="str">
        <f t="shared" si="368"/>
        <v/>
      </c>
      <c r="J44" s="149"/>
      <c r="K44" s="150" t="str">
        <f t="shared" si="369"/>
        <v/>
      </c>
      <c r="L44" s="149"/>
      <c r="M44" s="150" t="str">
        <f t="shared" si="370"/>
        <v/>
      </c>
      <c r="N44" s="149"/>
      <c r="O44" s="150" t="str">
        <f t="shared" si="371"/>
        <v/>
      </c>
      <c r="P44" s="149"/>
      <c r="Q44" s="150" t="str">
        <f t="shared" si="372"/>
        <v/>
      </c>
      <c r="R44" s="149"/>
      <c r="S44" s="150" t="str">
        <f t="shared" si="373"/>
        <v/>
      </c>
      <c r="T44" s="149"/>
      <c r="U44" s="150" t="str">
        <f t="shared" si="374"/>
        <v/>
      </c>
      <c r="V44" s="149"/>
      <c r="W44" s="150" t="str">
        <f t="shared" si="375"/>
        <v/>
      </c>
      <c r="X44" s="149"/>
      <c r="Y44" s="150" t="str">
        <f t="shared" si="376"/>
        <v/>
      </c>
      <c r="Z44" s="149"/>
      <c r="AA44" s="150" t="str">
        <f t="shared" si="377"/>
        <v/>
      </c>
      <c r="AB44" s="149"/>
      <c r="AC44" s="150" t="str">
        <f t="shared" si="378"/>
        <v/>
      </c>
      <c r="AD44" s="149"/>
      <c r="AE44" s="150" t="str">
        <f t="shared" si="379"/>
        <v/>
      </c>
      <c r="AF44" s="149"/>
      <c r="AG44" s="150" t="str">
        <f t="shared" si="380"/>
        <v/>
      </c>
      <c r="AH44" s="149"/>
      <c r="AI44" s="150" t="str">
        <f t="shared" si="381"/>
        <v/>
      </c>
      <c r="AJ44" s="149"/>
      <c r="AK44" s="150" t="str">
        <f t="shared" si="382"/>
        <v/>
      </c>
      <c r="AL44" s="149"/>
      <c r="AM44" s="150" t="str">
        <f t="shared" si="383"/>
        <v/>
      </c>
      <c r="AN44" s="149"/>
      <c r="AO44" s="150" t="str">
        <f t="shared" si="384"/>
        <v/>
      </c>
      <c r="AP44" s="149"/>
      <c r="AQ44" s="150" t="str">
        <f t="shared" si="385"/>
        <v/>
      </c>
      <c r="AR44" s="149"/>
      <c r="AS44" s="150" t="str">
        <f t="shared" si="386"/>
        <v/>
      </c>
      <c r="AT44" s="149"/>
      <c r="AU44" s="150" t="str">
        <f t="shared" si="387"/>
        <v/>
      </c>
      <c r="AV44" s="149"/>
      <c r="AW44" s="150" t="str">
        <f t="shared" si="388"/>
        <v/>
      </c>
      <c r="AX44" s="149"/>
      <c r="AY44" s="150" t="str">
        <f t="shared" si="389"/>
        <v/>
      </c>
      <c r="AZ44" s="149"/>
      <c r="BA44" s="150" t="str">
        <f t="shared" si="390"/>
        <v/>
      </c>
      <c r="BB44" s="149"/>
      <c r="BC44" s="150" t="str">
        <f t="shared" si="391"/>
        <v/>
      </c>
      <c r="BD44" s="149"/>
      <c r="BE44" s="150" t="str">
        <f t="shared" si="392"/>
        <v/>
      </c>
      <c r="BF44" s="149"/>
      <c r="BG44" s="150" t="str">
        <f t="shared" si="393"/>
        <v/>
      </c>
      <c r="BH44" s="149"/>
      <c r="BI44" s="150" t="str">
        <f t="shared" si="394"/>
        <v/>
      </c>
      <c r="BK44" s="14" t="str">
        <f t="shared" si="0"/>
        <v xml:space="preserve">     Anterior spur</v>
      </c>
      <c r="BL44" s="11">
        <f t="shared" si="1"/>
        <v>3</v>
      </c>
      <c r="BM44" s="4">
        <f t="shared" si="2"/>
        <v>5.84</v>
      </c>
      <c r="BN44" s="24" t="str">
        <f t="shared" si="3"/>
        <v>–</v>
      </c>
      <c r="BO44" s="6">
        <f t="shared" si="4"/>
        <v>9.61</v>
      </c>
      <c r="BP44" s="32">
        <f t="shared" si="5"/>
        <v>10.327144120247569</v>
      </c>
      <c r="BQ44" s="7" t="str">
        <f t="shared" si="6"/>
        <v>–</v>
      </c>
      <c r="BR44" s="33">
        <f t="shared" si="7"/>
        <v>14.576065524040645</v>
      </c>
      <c r="BS44" s="28">
        <f t="shared" si="8"/>
        <v>7.6333333333333329</v>
      </c>
      <c r="BT44" s="8">
        <f t="shared" si="8"/>
        <v>12.753083745418886</v>
      </c>
      <c r="BU44" s="5">
        <f t="shared" si="9"/>
        <v>1.8916747430077234</v>
      </c>
      <c r="BV44" s="9">
        <f t="shared" si="9"/>
        <v>2.1876932823043425</v>
      </c>
      <c r="BW44" s="5">
        <f t="shared" si="10"/>
        <v>5.84</v>
      </c>
      <c r="BX44" s="7">
        <f t="shared" si="10"/>
        <v>10.327144120247569</v>
      </c>
    </row>
    <row r="45" spans="1:76">
      <c r="A45" s="154" t="s">
        <v>82</v>
      </c>
      <c r="B45" s="155">
        <f t="shared" ref="B45" si="395">IF(AND((B43&gt;0),(B42&gt;0)),(B43/B42),"")</f>
        <v>0.70655054903445669</v>
      </c>
      <c r="C45" s="150" t="s">
        <v>5</v>
      </c>
      <c r="D45" s="155">
        <f t="shared" ref="D45" si="396">IF(AND((D43&gt;0),(D42&gt;0)),(D43/D42),"")</f>
        <v>0.66609235010337697</v>
      </c>
      <c r="E45" s="150" t="s">
        <v>5</v>
      </c>
      <c r="F45" s="155">
        <f t="shared" ref="F45" si="397">IF(AND((F43&gt;0),(F42&gt;0)),(F43/F42),"")</f>
        <v>0.70407523510971792</v>
      </c>
      <c r="G45" s="150" t="s">
        <v>5</v>
      </c>
      <c r="H45" s="155" t="str">
        <f t="shared" ref="H45" si="398">IF(AND((H43&gt;0),(H42&gt;0)),(H43/H42),"")</f>
        <v/>
      </c>
      <c r="I45" s="150" t="s">
        <v>5</v>
      </c>
      <c r="J45" s="155" t="str">
        <f t="shared" ref="J45" si="399">IF(AND((J43&gt;0),(J42&gt;0)),(J43/J42),"")</f>
        <v/>
      </c>
      <c r="K45" s="150" t="s">
        <v>5</v>
      </c>
      <c r="L45" s="155" t="str">
        <f t="shared" ref="L45" si="400">IF(AND((L43&gt;0),(L42&gt;0)),(L43/L42),"")</f>
        <v/>
      </c>
      <c r="M45" s="150" t="s">
        <v>5</v>
      </c>
      <c r="N45" s="155" t="str">
        <f t="shared" ref="N45" si="401">IF(AND((N43&gt;0),(N42&gt;0)),(N43/N42),"")</f>
        <v/>
      </c>
      <c r="O45" s="150" t="s">
        <v>5</v>
      </c>
      <c r="P45" s="155" t="str">
        <f t="shared" ref="P45" si="402">IF(AND((P43&gt;0),(P42&gt;0)),(P43/P42),"")</f>
        <v/>
      </c>
      <c r="Q45" s="150" t="s">
        <v>5</v>
      </c>
      <c r="R45" s="155" t="str">
        <f t="shared" ref="R45" si="403">IF(AND((R43&gt;0),(R42&gt;0)),(R43/R42),"")</f>
        <v/>
      </c>
      <c r="S45" s="150" t="s">
        <v>5</v>
      </c>
      <c r="T45" s="155" t="str">
        <f t="shared" ref="T45" si="404">IF(AND((T43&gt;0),(T42&gt;0)),(T43/T42),"")</f>
        <v/>
      </c>
      <c r="U45" s="150" t="s">
        <v>5</v>
      </c>
      <c r="V45" s="155" t="str">
        <f t="shared" ref="V45" si="405">IF(AND((V43&gt;0),(V42&gt;0)),(V43/V42),"")</f>
        <v/>
      </c>
      <c r="W45" s="150" t="s">
        <v>5</v>
      </c>
      <c r="X45" s="155" t="str">
        <f t="shared" ref="X45" si="406">IF(AND((X43&gt;0),(X42&gt;0)),(X43/X42),"")</f>
        <v/>
      </c>
      <c r="Y45" s="150" t="s">
        <v>5</v>
      </c>
      <c r="Z45" s="155" t="str">
        <f t="shared" ref="Z45" si="407">IF(AND((Z43&gt;0),(Z42&gt;0)),(Z43/Z42),"")</f>
        <v/>
      </c>
      <c r="AA45" s="150" t="s">
        <v>5</v>
      </c>
      <c r="AB45" s="155" t="str">
        <f t="shared" ref="AB45" si="408">IF(AND((AB43&gt;0),(AB42&gt;0)),(AB43/AB42),"")</f>
        <v/>
      </c>
      <c r="AC45" s="150" t="s">
        <v>5</v>
      </c>
      <c r="AD45" s="155" t="str">
        <f t="shared" ref="AD45" si="409">IF(AND((AD43&gt;0),(AD42&gt;0)),(AD43/AD42),"")</f>
        <v/>
      </c>
      <c r="AE45" s="150" t="s">
        <v>5</v>
      </c>
      <c r="AF45" s="155" t="str">
        <f>IF(AND((AF43&gt;0),(AF42&gt;0)),(AF43/AF42),"")</f>
        <v/>
      </c>
      <c r="AG45" s="150" t="s">
        <v>5</v>
      </c>
      <c r="AH45" s="155" t="str">
        <f t="shared" ref="AH45" si="410">IF(AND((AH43&gt;0),(AH42&gt;0)),(AH43/AH42),"")</f>
        <v/>
      </c>
      <c r="AI45" s="150" t="s">
        <v>5</v>
      </c>
      <c r="AJ45" s="155" t="str">
        <f t="shared" ref="AJ45" si="411">IF(AND((AJ43&gt;0),(AJ42&gt;0)),(AJ43/AJ42),"")</f>
        <v/>
      </c>
      <c r="AK45" s="150" t="s">
        <v>5</v>
      </c>
      <c r="AL45" s="155" t="str">
        <f t="shared" ref="AL45" si="412">IF(AND((AL43&gt;0),(AL42&gt;0)),(AL43/AL42),"")</f>
        <v/>
      </c>
      <c r="AM45" s="150" t="s">
        <v>5</v>
      </c>
      <c r="AN45" s="155" t="str">
        <f t="shared" ref="AN45" si="413">IF(AND((AN43&gt;0),(AN42&gt;0)),(AN43/AN42),"")</f>
        <v/>
      </c>
      <c r="AO45" s="150" t="s">
        <v>5</v>
      </c>
      <c r="AP45" s="155" t="str">
        <f t="shared" ref="AP45" si="414">IF(AND((AP43&gt;0),(AP42&gt;0)),(AP43/AP42),"")</f>
        <v/>
      </c>
      <c r="AQ45" s="150" t="s">
        <v>5</v>
      </c>
      <c r="AR45" s="155" t="str">
        <f t="shared" ref="AR45" si="415">IF(AND((AR43&gt;0),(AR42&gt;0)),(AR43/AR42),"")</f>
        <v/>
      </c>
      <c r="AS45" s="150" t="s">
        <v>5</v>
      </c>
      <c r="AT45" s="155" t="str">
        <f t="shared" ref="AT45" si="416">IF(AND((AT43&gt;0),(AT42&gt;0)),(AT43/AT42),"")</f>
        <v/>
      </c>
      <c r="AU45" s="150" t="s">
        <v>5</v>
      </c>
      <c r="AV45" s="155" t="str">
        <f t="shared" ref="AV45" si="417">IF(AND((AV43&gt;0),(AV42&gt;0)),(AV43/AV42),"")</f>
        <v/>
      </c>
      <c r="AW45" s="150" t="s">
        <v>5</v>
      </c>
      <c r="AX45" s="155" t="str">
        <f t="shared" ref="AX45" si="418">IF(AND((AX43&gt;0),(AX42&gt;0)),(AX43/AX42),"")</f>
        <v/>
      </c>
      <c r="AY45" s="150" t="s">
        <v>5</v>
      </c>
      <c r="AZ45" s="155" t="str">
        <f t="shared" ref="AZ45" si="419">IF(AND((AZ43&gt;0),(AZ42&gt;0)),(AZ43/AZ42),"")</f>
        <v/>
      </c>
      <c r="BA45" s="150" t="s">
        <v>5</v>
      </c>
      <c r="BB45" s="155" t="str">
        <f t="shared" ref="BB45" si="420">IF(AND((BB43&gt;0),(BB42&gt;0)),(BB43/BB42),"")</f>
        <v/>
      </c>
      <c r="BC45" s="150" t="s">
        <v>5</v>
      </c>
      <c r="BD45" s="155" t="str">
        <f t="shared" ref="BD45" si="421">IF(AND((BD43&gt;0),(BD42&gt;0)),(BD43/BD42),"")</f>
        <v/>
      </c>
      <c r="BE45" s="150" t="s">
        <v>5</v>
      </c>
      <c r="BF45" s="155" t="str">
        <f t="shared" ref="BF45" si="422">IF(AND((BF43&gt;0),(BF42&gt;0)),(BF43/BF42),"")</f>
        <v/>
      </c>
      <c r="BG45" s="150" t="s">
        <v>5</v>
      </c>
      <c r="BH45" s="155" t="str">
        <f t="shared" ref="BH45" si="423">IF(AND((BH43&gt;0),(BH42&gt;0)),(BH43/BH42),"")</f>
        <v/>
      </c>
      <c r="BI45" s="150" t="s">
        <v>5</v>
      </c>
      <c r="BK45" s="14" t="str">
        <f t="shared" si="0"/>
        <v xml:space="preserve">     Anterior branches length ratio</v>
      </c>
      <c r="BL45" s="11">
        <f t="shared" si="1"/>
        <v>3</v>
      </c>
      <c r="BM45" s="91">
        <f t="shared" si="2"/>
        <v>0.66609235010337697</v>
      </c>
      <c r="BN45" s="99" t="str">
        <f t="shared" si="3"/>
        <v>–</v>
      </c>
      <c r="BO45" s="93">
        <f t="shared" si="4"/>
        <v>0.70655054903445669</v>
      </c>
      <c r="BP45" s="101" t="str">
        <f t="shared" si="5"/>
        <v/>
      </c>
      <c r="BQ45" s="102" t="s">
        <v>5</v>
      </c>
      <c r="BR45" s="103" t="str">
        <f t="shared" si="7"/>
        <v/>
      </c>
      <c r="BS45" s="97">
        <f t="shared" si="8"/>
        <v>0.69223937808251712</v>
      </c>
      <c r="BT45" s="104" t="s">
        <v>5</v>
      </c>
      <c r="BU45" s="99">
        <f t="shared" si="9"/>
        <v>2.2677788667834382E-2</v>
      </c>
      <c r="BV45" s="105" t="s">
        <v>5</v>
      </c>
      <c r="BW45" s="19">
        <f t="shared" si="10"/>
        <v>0.70655054903445669</v>
      </c>
      <c r="BX45" s="81" t="s">
        <v>5</v>
      </c>
    </row>
    <row r="46" spans="1:76">
      <c r="A46" s="154" t="s">
        <v>34</v>
      </c>
      <c r="B46" s="149">
        <v>28.84</v>
      </c>
      <c r="C46" s="150">
        <f t="shared" ref="C46:C48" si="424">IF(AND((B46&gt;0),(B$7&gt;0)),(B46/B$7*100),"")</f>
        <v>50.999115826702038</v>
      </c>
      <c r="D46" s="149">
        <v>29.48</v>
      </c>
      <c r="E46" s="150">
        <f t="shared" ref="E46:E48" si="425">IF(AND((D46&gt;0),(D$7&gt;0)),(D46/D$7*100),"")</f>
        <v>52.85048404446038</v>
      </c>
      <c r="F46" s="149">
        <v>30.68</v>
      </c>
      <c r="G46" s="150">
        <f t="shared" ref="G46:G48" si="426">IF(AND((F46&gt;0),(F$7&gt;0)),(F46/F$7*100),"")</f>
        <v>46.534202942514789</v>
      </c>
      <c r="H46" s="149"/>
      <c r="I46" s="150" t="str">
        <f t="shared" ref="I46:I48" si="427">IF(AND((H46&gt;0),(H$7&gt;0)),(H46/H$7*100),"")</f>
        <v/>
      </c>
      <c r="J46" s="149"/>
      <c r="K46" s="150" t="str">
        <f t="shared" ref="K46:K48" si="428">IF(AND((J46&gt;0),(J$7&gt;0)),(J46/J$7*100),"")</f>
        <v/>
      </c>
      <c r="L46" s="149"/>
      <c r="M46" s="150" t="str">
        <f t="shared" ref="M46:M48" si="429">IF(AND((L46&gt;0),(L$7&gt;0)),(L46/L$7*100),"")</f>
        <v/>
      </c>
      <c r="N46" s="149"/>
      <c r="O46" s="150" t="str">
        <f t="shared" ref="O46:O48" si="430">IF(AND((N46&gt;0),(N$7&gt;0)),(N46/N$7*100),"")</f>
        <v/>
      </c>
      <c r="P46" s="149"/>
      <c r="Q46" s="150" t="str">
        <f t="shared" ref="Q46:Q48" si="431">IF(AND((P46&gt;0),(P$7&gt;0)),(P46/P$7*100),"")</f>
        <v/>
      </c>
      <c r="R46" s="149"/>
      <c r="S46" s="150" t="str">
        <f t="shared" ref="S46:S48" si="432">IF(AND((R46&gt;0),(R$7&gt;0)),(R46/R$7*100),"")</f>
        <v/>
      </c>
      <c r="T46" s="149"/>
      <c r="U46" s="150" t="str">
        <f t="shared" ref="U46:U48" si="433">IF(AND((T46&gt;0),(T$7&gt;0)),(T46/T$7*100),"")</f>
        <v/>
      </c>
      <c r="V46" s="149"/>
      <c r="W46" s="150" t="str">
        <f t="shared" ref="W46:W48" si="434">IF(AND((V46&gt;0),(V$7&gt;0)),(V46/V$7*100),"")</f>
        <v/>
      </c>
      <c r="X46" s="149"/>
      <c r="Y46" s="150" t="str">
        <f t="shared" ref="Y46:Y48" si="435">IF(AND((X46&gt;0),(X$7&gt;0)),(X46/X$7*100),"")</f>
        <v/>
      </c>
      <c r="Z46" s="149"/>
      <c r="AA46" s="150" t="str">
        <f t="shared" ref="AA46:AA48" si="436">IF(AND((Z46&gt;0),(Z$7&gt;0)),(Z46/Z$7*100),"")</f>
        <v/>
      </c>
      <c r="AB46" s="149"/>
      <c r="AC46" s="150" t="str">
        <f t="shared" ref="AC46:AC48" si="437">IF(AND((AB46&gt;0),(AB$7&gt;0)),(AB46/AB$7*100),"")</f>
        <v/>
      </c>
      <c r="AD46" s="149"/>
      <c r="AE46" s="150" t="str">
        <f t="shared" ref="AE46:AE48" si="438">IF(AND((AD46&gt;0),(AD$7&gt;0)),(AD46/AD$7*100),"")</f>
        <v/>
      </c>
      <c r="AF46" s="149"/>
      <c r="AG46" s="150" t="str">
        <f t="shared" ref="AG46:AG48" si="439">IF(AND((AF46&gt;0),(AF$7&gt;0)),(AF46/AF$7*100),"")</f>
        <v/>
      </c>
      <c r="AH46" s="149"/>
      <c r="AI46" s="150" t="str">
        <f t="shared" ref="AI46:AI48" si="440">IF(AND((AH46&gt;0),(AH$7&gt;0)),(AH46/AH$7*100),"")</f>
        <v/>
      </c>
      <c r="AJ46" s="149"/>
      <c r="AK46" s="150" t="str">
        <f t="shared" ref="AK46:AK48" si="441">IF(AND((AJ46&gt;0),(AJ$7&gt;0)),(AJ46/AJ$7*100),"")</f>
        <v/>
      </c>
      <c r="AL46" s="149"/>
      <c r="AM46" s="150" t="str">
        <f t="shared" ref="AM46:AM48" si="442">IF(AND((AL46&gt;0),(AL$7&gt;0)),(AL46/AL$7*100),"")</f>
        <v/>
      </c>
      <c r="AN46" s="149"/>
      <c r="AO46" s="150" t="str">
        <f t="shared" ref="AO46:AO48" si="443">IF(AND((AN46&gt;0),(AN$7&gt;0)),(AN46/AN$7*100),"")</f>
        <v/>
      </c>
      <c r="AP46" s="149"/>
      <c r="AQ46" s="150" t="str">
        <f t="shared" ref="AQ46:AQ48" si="444">IF(AND((AP46&gt;0),(AP$7&gt;0)),(AP46/AP$7*100),"")</f>
        <v/>
      </c>
      <c r="AR46" s="149"/>
      <c r="AS46" s="150" t="str">
        <f t="shared" ref="AS46:AS48" si="445">IF(AND((AR46&gt;0),(AR$7&gt;0)),(AR46/AR$7*100),"")</f>
        <v/>
      </c>
      <c r="AT46" s="149"/>
      <c r="AU46" s="150" t="str">
        <f t="shared" ref="AU46:AU48" si="446">IF(AND((AT46&gt;0),(AT$7&gt;0)),(AT46/AT$7*100),"")</f>
        <v/>
      </c>
      <c r="AV46" s="149"/>
      <c r="AW46" s="150" t="str">
        <f t="shared" ref="AW46:AW48" si="447">IF(AND((AV46&gt;0),(AV$7&gt;0)),(AV46/AV$7*100),"")</f>
        <v/>
      </c>
      <c r="AX46" s="149"/>
      <c r="AY46" s="150" t="str">
        <f t="shared" ref="AY46:AY48" si="448">IF(AND((AX46&gt;0),(AX$7&gt;0)),(AX46/AX$7*100),"")</f>
        <v/>
      </c>
      <c r="AZ46" s="149"/>
      <c r="BA46" s="150" t="str">
        <f t="shared" ref="BA46:BA48" si="449">IF(AND((AZ46&gt;0),(AZ$7&gt;0)),(AZ46/AZ$7*100),"")</f>
        <v/>
      </c>
      <c r="BB46" s="149"/>
      <c r="BC46" s="150" t="str">
        <f t="shared" ref="BC46:BC48" si="450">IF(AND((BB46&gt;0),(BB$7&gt;0)),(BB46/BB$7*100),"")</f>
        <v/>
      </c>
      <c r="BD46" s="149"/>
      <c r="BE46" s="150" t="str">
        <f t="shared" ref="BE46:BE48" si="451">IF(AND((BD46&gt;0),(BD$7&gt;0)),(BD46/BD$7*100),"")</f>
        <v/>
      </c>
      <c r="BF46" s="149"/>
      <c r="BG46" s="150" t="str">
        <f t="shared" ref="BG46:BG48" si="452">IF(AND((BF46&gt;0),(BF$7&gt;0)),(BF46/BF$7*100),"")</f>
        <v/>
      </c>
      <c r="BH46" s="149"/>
      <c r="BI46" s="150" t="str">
        <f t="shared" ref="BI46:BI48" si="453">IF(AND((BH46&gt;0),(BH$7&gt;0)),(BH46/BH$7*100),"")</f>
        <v/>
      </c>
      <c r="BK46" s="14" t="str">
        <f t="shared" si="0"/>
        <v xml:space="preserve">     Posterior primary branch</v>
      </c>
      <c r="BL46" s="11">
        <f t="shared" si="1"/>
        <v>3</v>
      </c>
      <c r="BM46" s="4">
        <f t="shared" si="2"/>
        <v>28.84</v>
      </c>
      <c r="BN46" s="24" t="str">
        <f t="shared" si="3"/>
        <v>–</v>
      </c>
      <c r="BO46" s="6">
        <f t="shared" si="4"/>
        <v>30.68</v>
      </c>
      <c r="BP46" s="32">
        <f t="shared" si="5"/>
        <v>46.534202942514789</v>
      </c>
      <c r="BQ46" s="7" t="str">
        <f t="shared" si="6"/>
        <v>–</v>
      </c>
      <c r="BR46" s="33">
        <f t="shared" si="7"/>
        <v>52.85048404446038</v>
      </c>
      <c r="BS46" s="28">
        <f t="shared" si="8"/>
        <v>29.666666666666668</v>
      </c>
      <c r="BT46" s="8">
        <f t="shared" si="8"/>
        <v>50.127934271225733</v>
      </c>
      <c r="BU46" s="5">
        <f t="shared" si="9"/>
        <v>0.93409492736730626</v>
      </c>
      <c r="BV46" s="9">
        <f t="shared" si="9"/>
        <v>3.2470093496401171</v>
      </c>
      <c r="BW46" s="5">
        <f t="shared" si="10"/>
        <v>28.84</v>
      </c>
      <c r="BX46" s="7">
        <f t="shared" si="10"/>
        <v>50.999115826702038</v>
      </c>
    </row>
    <row r="47" spans="1:76">
      <c r="A47" s="154" t="s">
        <v>35</v>
      </c>
      <c r="B47" s="149">
        <v>20.72</v>
      </c>
      <c r="C47" s="150">
        <f t="shared" si="424"/>
        <v>36.64014146772768</v>
      </c>
      <c r="D47" s="149">
        <v>20.32</v>
      </c>
      <c r="E47" s="150">
        <f t="shared" si="425"/>
        <v>36.428827536751527</v>
      </c>
      <c r="F47" s="149">
        <v>20.98</v>
      </c>
      <c r="G47" s="150">
        <f t="shared" si="426"/>
        <v>31.821629000455026</v>
      </c>
      <c r="H47" s="149"/>
      <c r="I47" s="150" t="str">
        <f t="shared" si="427"/>
        <v/>
      </c>
      <c r="J47" s="149"/>
      <c r="K47" s="150" t="str">
        <f t="shared" si="428"/>
        <v/>
      </c>
      <c r="L47" s="149"/>
      <c r="M47" s="150" t="str">
        <f t="shared" si="429"/>
        <v/>
      </c>
      <c r="N47" s="149"/>
      <c r="O47" s="150" t="str">
        <f t="shared" si="430"/>
        <v/>
      </c>
      <c r="P47" s="149"/>
      <c r="Q47" s="150" t="str">
        <f t="shared" si="431"/>
        <v/>
      </c>
      <c r="R47" s="149"/>
      <c r="S47" s="150" t="str">
        <f t="shared" si="432"/>
        <v/>
      </c>
      <c r="T47" s="149"/>
      <c r="U47" s="150" t="str">
        <f t="shared" si="433"/>
        <v/>
      </c>
      <c r="V47" s="149"/>
      <c r="W47" s="150" t="str">
        <f t="shared" si="434"/>
        <v/>
      </c>
      <c r="X47" s="149"/>
      <c r="Y47" s="150" t="str">
        <f t="shared" si="435"/>
        <v/>
      </c>
      <c r="Z47" s="149"/>
      <c r="AA47" s="150" t="str">
        <f t="shared" si="436"/>
        <v/>
      </c>
      <c r="AB47" s="149"/>
      <c r="AC47" s="150" t="str">
        <f t="shared" si="437"/>
        <v/>
      </c>
      <c r="AD47" s="149"/>
      <c r="AE47" s="150" t="str">
        <f t="shared" si="438"/>
        <v/>
      </c>
      <c r="AF47" s="149"/>
      <c r="AG47" s="150" t="str">
        <f t="shared" si="439"/>
        <v/>
      </c>
      <c r="AH47" s="149"/>
      <c r="AI47" s="150" t="str">
        <f t="shared" si="440"/>
        <v/>
      </c>
      <c r="AJ47" s="149"/>
      <c r="AK47" s="150" t="str">
        <f t="shared" si="441"/>
        <v/>
      </c>
      <c r="AL47" s="149"/>
      <c r="AM47" s="150" t="str">
        <f t="shared" si="442"/>
        <v/>
      </c>
      <c r="AN47" s="149"/>
      <c r="AO47" s="150" t="str">
        <f t="shared" si="443"/>
        <v/>
      </c>
      <c r="AP47" s="149"/>
      <c r="AQ47" s="150" t="str">
        <f t="shared" si="444"/>
        <v/>
      </c>
      <c r="AR47" s="149"/>
      <c r="AS47" s="150" t="str">
        <f t="shared" si="445"/>
        <v/>
      </c>
      <c r="AT47" s="149"/>
      <c r="AU47" s="150" t="str">
        <f t="shared" si="446"/>
        <v/>
      </c>
      <c r="AV47" s="149"/>
      <c r="AW47" s="150" t="str">
        <f t="shared" si="447"/>
        <v/>
      </c>
      <c r="AX47" s="149"/>
      <c r="AY47" s="150" t="str">
        <f t="shared" si="448"/>
        <v/>
      </c>
      <c r="AZ47" s="149"/>
      <c r="BA47" s="150" t="str">
        <f t="shared" si="449"/>
        <v/>
      </c>
      <c r="BB47" s="149"/>
      <c r="BC47" s="150" t="str">
        <f t="shared" si="450"/>
        <v/>
      </c>
      <c r="BD47" s="149"/>
      <c r="BE47" s="150" t="str">
        <f t="shared" si="451"/>
        <v/>
      </c>
      <c r="BF47" s="149"/>
      <c r="BG47" s="150" t="str">
        <f t="shared" si="452"/>
        <v/>
      </c>
      <c r="BH47" s="149"/>
      <c r="BI47" s="150" t="str">
        <f t="shared" si="453"/>
        <v/>
      </c>
      <c r="BK47" s="14" t="str">
        <f t="shared" si="0"/>
        <v xml:space="preserve">     Posterior base + secondary branch</v>
      </c>
      <c r="BL47" s="11">
        <f t="shared" si="1"/>
        <v>3</v>
      </c>
      <c r="BM47" s="4">
        <f t="shared" si="2"/>
        <v>20.32</v>
      </c>
      <c r="BN47" s="24" t="str">
        <f t="shared" si="3"/>
        <v>–</v>
      </c>
      <c r="BO47" s="6">
        <f t="shared" si="4"/>
        <v>20.98</v>
      </c>
      <c r="BP47" s="32">
        <f t="shared" si="5"/>
        <v>31.821629000455026</v>
      </c>
      <c r="BQ47" s="7" t="str">
        <f t="shared" si="6"/>
        <v>–</v>
      </c>
      <c r="BR47" s="33">
        <f t="shared" si="7"/>
        <v>36.64014146772768</v>
      </c>
      <c r="BS47" s="28">
        <f t="shared" si="8"/>
        <v>20.673333333333332</v>
      </c>
      <c r="BT47" s="8">
        <f t="shared" si="8"/>
        <v>34.963532668311416</v>
      </c>
      <c r="BU47" s="5">
        <f t="shared" si="9"/>
        <v>0.33246553706111148</v>
      </c>
      <c r="BV47" s="9">
        <f t="shared" si="9"/>
        <v>2.7230189841283154</v>
      </c>
      <c r="BW47" s="5">
        <f t="shared" si="10"/>
        <v>20.72</v>
      </c>
      <c r="BX47" s="7">
        <f t="shared" si="10"/>
        <v>36.64014146772768</v>
      </c>
    </row>
    <row r="48" spans="1:76">
      <c r="A48" s="154" t="s">
        <v>36</v>
      </c>
      <c r="B48" s="149">
        <v>5.95</v>
      </c>
      <c r="C48" s="150">
        <f t="shared" si="424"/>
        <v>10.521662245800178</v>
      </c>
      <c r="D48" s="149">
        <v>6.99</v>
      </c>
      <c r="E48" s="150">
        <f t="shared" si="425"/>
        <v>12.53137325206167</v>
      </c>
      <c r="F48" s="149">
        <v>7.04</v>
      </c>
      <c r="G48" s="150">
        <f t="shared" si="426"/>
        <v>10.677991809494918</v>
      </c>
      <c r="H48" s="149"/>
      <c r="I48" s="150" t="str">
        <f t="shared" si="427"/>
        <v/>
      </c>
      <c r="J48" s="149"/>
      <c r="K48" s="150" t="str">
        <f t="shared" si="428"/>
        <v/>
      </c>
      <c r="L48" s="149"/>
      <c r="M48" s="150" t="str">
        <f t="shared" si="429"/>
        <v/>
      </c>
      <c r="N48" s="149"/>
      <c r="O48" s="150" t="str">
        <f t="shared" si="430"/>
        <v/>
      </c>
      <c r="P48" s="149"/>
      <c r="Q48" s="150" t="str">
        <f t="shared" si="431"/>
        <v/>
      </c>
      <c r="R48" s="149"/>
      <c r="S48" s="150" t="str">
        <f t="shared" si="432"/>
        <v/>
      </c>
      <c r="T48" s="149"/>
      <c r="U48" s="150" t="str">
        <f t="shared" si="433"/>
        <v/>
      </c>
      <c r="V48" s="149"/>
      <c r="W48" s="150" t="str">
        <f t="shared" si="434"/>
        <v/>
      </c>
      <c r="X48" s="149"/>
      <c r="Y48" s="150" t="str">
        <f t="shared" si="435"/>
        <v/>
      </c>
      <c r="Z48" s="149"/>
      <c r="AA48" s="150" t="str">
        <f t="shared" si="436"/>
        <v/>
      </c>
      <c r="AB48" s="149"/>
      <c r="AC48" s="150" t="str">
        <f t="shared" si="437"/>
        <v/>
      </c>
      <c r="AD48" s="149"/>
      <c r="AE48" s="150" t="str">
        <f t="shared" si="438"/>
        <v/>
      </c>
      <c r="AF48" s="149"/>
      <c r="AG48" s="150" t="str">
        <f t="shared" si="439"/>
        <v/>
      </c>
      <c r="AH48" s="149"/>
      <c r="AI48" s="150" t="str">
        <f t="shared" si="440"/>
        <v/>
      </c>
      <c r="AJ48" s="149"/>
      <c r="AK48" s="150" t="str">
        <f t="shared" si="441"/>
        <v/>
      </c>
      <c r="AL48" s="149"/>
      <c r="AM48" s="150" t="str">
        <f t="shared" si="442"/>
        <v/>
      </c>
      <c r="AN48" s="149"/>
      <c r="AO48" s="150" t="str">
        <f t="shared" si="443"/>
        <v/>
      </c>
      <c r="AP48" s="149"/>
      <c r="AQ48" s="150" t="str">
        <f t="shared" si="444"/>
        <v/>
      </c>
      <c r="AR48" s="149"/>
      <c r="AS48" s="150" t="str">
        <f t="shared" si="445"/>
        <v/>
      </c>
      <c r="AT48" s="149"/>
      <c r="AU48" s="150" t="str">
        <f t="shared" si="446"/>
        <v/>
      </c>
      <c r="AV48" s="149"/>
      <c r="AW48" s="150" t="str">
        <f t="shared" si="447"/>
        <v/>
      </c>
      <c r="AX48" s="149"/>
      <c r="AY48" s="150" t="str">
        <f t="shared" si="448"/>
        <v/>
      </c>
      <c r="AZ48" s="149"/>
      <c r="BA48" s="150" t="str">
        <f t="shared" si="449"/>
        <v/>
      </c>
      <c r="BB48" s="149"/>
      <c r="BC48" s="150" t="str">
        <f t="shared" si="450"/>
        <v/>
      </c>
      <c r="BD48" s="149"/>
      <c r="BE48" s="150" t="str">
        <f t="shared" si="451"/>
        <v/>
      </c>
      <c r="BF48" s="149"/>
      <c r="BG48" s="150" t="str">
        <f t="shared" si="452"/>
        <v/>
      </c>
      <c r="BH48" s="149"/>
      <c r="BI48" s="150" t="str">
        <f t="shared" si="453"/>
        <v/>
      </c>
      <c r="BK48" s="14" t="str">
        <f t="shared" si="0"/>
        <v xml:space="preserve">     Posterior spur</v>
      </c>
      <c r="BL48" s="11">
        <f t="shared" si="1"/>
        <v>3</v>
      </c>
      <c r="BM48" s="4">
        <f t="shared" si="2"/>
        <v>5.95</v>
      </c>
      <c r="BN48" s="24" t="str">
        <f t="shared" si="3"/>
        <v>–</v>
      </c>
      <c r="BO48" s="6">
        <f t="shared" si="4"/>
        <v>7.04</v>
      </c>
      <c r="BP48" s="32">
        <f t="shared" si="5"/>
        <v>10.521662245800178</v>
      </c>
      <c r="BQ48" s="7" t="str">
        <f t="shared" si="6"/>
        <v>–</v>
      </c>
      <c r="BR48" s="33">
        <f t="shared" si="7"/>
        <v>12.53137325206167</v>
      </c>
      <c r="BS48" s="28">
        <f t="shared" si="8"/>
        <v>6.66</v>
      </c>
      <c r="BT48" s="8">
        <f t="shared" si="8"/>
        <v>11.243675769118923</v>
      </c>
      <c r="BU48" s="5">
        <f t="shared" si="9"/>
        <v>0.61538605769061738</v>
      </c>
      <c r="BV48" s="9">
        <f t="shared" si="9"/>
        <v>1.1179147278768911</v>
      </c>
      <c r="BW48" s="5">
        <f t="shared" si="10"/>
        <v>5.95</v>
      </c>
      <c r="BX48" s="7">
        <f t="shared" si="10"/>
        <v>10.521662245800178</v>
      </c>
    </row>
    <row r="49" spans="1:76" ht="14.25" thickBot="1">
      <c r="A49" s="154" t="s">
        <v>81</v>
      </c>
      <c r="B49" s="155">
        <f t="shared" ref="B49" si="454">IF(AND((B47&gt;0),(B46&gt;0)),(B47/B46),"")</f>
        <v>0.71844660194174759</v>
      </c>
      <c r="C49" s="150" t="s">
        <v>5</v>
      </c>
      <c r="D49" s="155">
        <f t="shared" ref="D49" si="455">IF(AND((D47&gt;0),(D46&gt;0)),(D47/D46),"")</f>
        <v>0.68928086838534597</v>
      </c>
      <c r="E49" s="150" t="s">
        <v>5</v>
      </c>
      <c r="F49" s="155">
        <f t="shared" ref="F49" si="456">IF(AND((F47&gt;0),(F46&gt;0)),(F47/F46),"")</f>
        <v>0.68383311603650587</v>
      </c>
      <c r="G49" s="150" t="s">
        <v>5</v>
      </c>
      <c r="H49" s="155" t="str">
        <f t="shared" ref="H49" si="457">IF(AND((H47&gt;0),(H46&gt;0)),(H47/H46),"")</f>
        <v/>
      </c>
      <c r="I49" s="150" t="s">
        <v>5</v>
      </c>
      <c r="J49" s="155" t="str">
        <f t="shared" ref="J49" si="458">IF(AND((J47&gt;0),(J46&gt;0)),(J47/J46),"")</f>
        <v/>
      </c>
      <c r="K49" s="150" t="s">
        <v>5</v>
      </c>
      <c r="L49" s="155" t="str">
        <f t="shared" ref="L49" si="459">IF(AND((L47&gt;0),(L46&gt;0)),(L47/L46),"")</f>
        <v/>
      </c>
      <c r="M49" s="150" t="s">
        <v>5</v>
      </c>
      <c r="N49" s="155" t="str">
        <f t="shared" ref="N49" si="460">IF(AND((N47&gt;0),(N46&gt;0)),(N47/N46),"")</f>
        <v/>
      </c>
      <c r="O49" s="150" t="s">
        <v>5</v>
      </c>
      <c r="P49" s="155" t="str">
        <f t="shared" ref="P49" si="461">IF(AND((P47&gt;0),(P46&gt;0)),(P47/P46),"")</f>
        <v/>
      </c>
      <c r="Q49" s="150" t="s">
        <v>5</v>
      </c>
      <c r="R49" s="155" t="str">
        <f t="shared" ref="R49" si="462">IF(AND((R47&gt;0),(R46&gt;0)),(R47/R46),"")</f>
        <v/>
      </c>
      <c r="S49" s="150" t="s">
        <v>5</v>
      </c>
      <c r="T49" s="155" t="str">
        <f t="shared" ref="T49" si="463">IF(AND((T47&gt;0),(T46&gt;0)),(T47/T46),"")</f>
        <v/>
      </c>
      <c r="U49" s="150" t="s">
        <v>5</v>
      </c>
      <c r="V49" s="155" t="str">
        <f t="shared" ref="V49" si="464">IF(AND((V47&gt;0),(V46&gt;0)),(V47/V46),"")</f>
        <v/>
      </c>
      <c r="W49" s="150" t="s">
        <v>5</v>
      </c>
      <c r="X49" s="155" t="str">
        <f t="shared" ref="X49" si="465">IF(AND((X47&gt;0),(X46&gt;0)),(X47/X46),"")</f>
        <v/>
      </c>
      <c r="Y49" s="150" t="s">
        <v>5</v>
      </c>
      <c r="Z49" s="155" t="str">
        <f t="shared" ref="Z49" si="466">IF(AND((Z47&gt;0),(Z46&gt;0)),(Z47/Z46),"")</f>
        <v/>
      </c>
      <c r="AA49" s="150" t="s">
        <v>5</v>
      </c>
      <c r="AB49" s="155" t="str">
        <f t="shared" ref="AB49" si="467">IF(AND((AB47&gt;0),(AB46&gt;0)),(AB47/AB46),"")</f>
        <v/>
      </c>
      <c r="AC49" s="150" t="s">
        <v>5</v>
      </c>
      <c r="AD49" s="155" t="str">
        <f t="shared" ref="AD49" si="468">IF(AND((AD47&gt;0),(AD46&gt;0)),(AD47/AD46),"")</f>
        <v/>
      </c>
      <c r="AE49" s="150" t="s">
        <v>5</v>
      </c>
      <c r="AF49" s="155" t="str">
        <f>IF(AND((AF47&gt;0),(AF46&gt;0)),(AF47/AF46),"")</f>
        <v/>
      </c>
      <c r="AG49" s="150" t="s">
        <v>5</v>
      </c>
      <c r="AH49" s="155" t="str">
        <f t="shared" ref="AH49" si="469">IF(AND((AH47&gt;0),(AH46&gt;0)),(AH47/AH46),"")</f>
        <v/>
      </c>
      <c r="AI49" s="150" t="s">
        <v>5</v>
      </c>
      <c r="AJ49" s="155" t="str">
        <f t="shared" ref="AJ49" si="470">IF(AND((AJ47&gt;0),(AJ46&gt;0)),(AJ47/AJ46),"")</f>
        <v/>
      </c>
      <c r="AK49" s="150" t="s">
        <v>5</v>
      </c>
      <c r="AL49" s="155" t="str">
        <f t="shared" ref="AL49" si="471">IF(AND((AL47&gt;0),(AL46&gt;0)),(AL47/AL46),"")</f>
        <v/>
      </c>
      <c r="AM49" s="150" t="s">
        <v>5</v>
      </c>
      <c r="AN49" s="155" t="str">
        <f t="shared" ref="AN49" si="472">IF(AND((AN47&gt;0),(AN46&gt;0)),(AN47/AN46),"")</f>
        <v/>
      </c>
      <c r="AO49" s="150" t="s">
        <v>5</v>
      </c>
      <c r="AP49" s="155" t="str">
        <f t="shared" ref="AP49" si="473">IF(AND((AP47&gt;0),(AP46&gt;0)),(AP47/AP46),"")</f>
        <v/>
      </c>
      <c r="AQ49" s="150" t="s">
        <v>5</v>
      </c>
      <c r="AR49" s="155" t="str">
        <f t="shared" ref="AR49" si="474">IF(AND((AR47&gt;0),(AR46&gt;0)),(AR47/AR46),"")</f>
        <v/>
      </c>
      <c r="AS49" s="150" t="s">
        <v>5</v>
      </c>
      <c r="AT49" s="155" t="str">
        <f t="shared" ref="AT49" si="475">IF(AND((AT47&gt;0),(AT46&gt;0)),(AT47/AT46),"")</f>
        <v/>
      </c>
      <c r="AU49" s="150" t="s">
        <v>5</v>
      </c>
      <c r="AV49" s="155" t="str">
        <f t="shared" ref="AV49" si="476">IF(AND((AV47&gt;0),(AV46&gt;0)),(AV47/AV46),"")</f>
        <v/>
      </c>
      <c r="AW49" s="150" t="s">
        <v>5</v>
      </c>
      <c r="AX49" s="155" t="str">
        <f t="shared" ref="AX49" si="477">IF(AND((AX47&gt;0),(AX46&gt;0)),(AX47/AX46),"")</f>
        <v/>
      </c>
      <c r="AY49" s="150" t="s">
        <v>5</v>
      </c>
      <c r="AZ49" s="155" t="str">
        <f t="shared" ref="AZ49" si="478">IF(AND((AZ47&gt;0),(AZ46&gt;0)),(AZ47/AZ46),"")</f>
        <v/>
      </c>
      <c r="BA49" s="150" t="s">
        <v>5</v>
      </c>
      <c r="BB49" s="155" t="str">
        <f t="shared" ref="BB49" si="479">IF(AND((BB47&gt;0),(BB46&gt;0)),(BB47/BB46),"")</f>
        <v/>
      </c>
      <c r="BC49" s="150" t="s">
        <v>5</v>
      </c>
      <c r="BD49" s="155" t="str">
        <f t="shared" ref="BD49" si="480">IF(AND((BD47&gt;0),(BD46&gt;0)),(BD47/BD46),"")</f>
        <v/>
      </c>
      <c r="BE49" s="150" t="s">
        <v>5</v>
      </c>
      <c r="BF49" s="155" t="str">
        <f t="shared" ref="BF49" si="481">IF(AND((BF47&gt;0),(BF46&gt;0)),(BF47/BF46),"")</f>
        <v/>
      </c>
      <c r="BG49" s="150" t="s">
        <v>5</v>
      </c>
      <c r="BH49" s="155" t="str">
        <f t="shared" ref="BH49" si="482">IF(AND((BH47&gt;0),(BH46&gt;0)),(BH47/BH46),"")</f>
        <v/>
      </c>
      <c r="BI49" s="150" t="s">
        <v>5</v>
      </c>
      <c r="BK49" s="16" t="str">
        <f t="shared" si="0"/>
        <v xml:space="preserve">     Posterior branches length ratio</v>
      </c>
      <c r="BL49" s="17">
        <f t="shared" si="1"/>
        <v>3</v>
      </c>
      <c r="BM49" s="106">
        <f t="shared" si="2"/>
        <v>0.68383311603650587</v>
      </c>
      <c r="BN49" s="107" t="str">
        <f t="shared" si="3"/>
        <v>–</v>
      </c>
      <c r="BO49" s="108">
        <f t="shared" si="4"/>
        <v>0.71844660194174759</v>
      </c>
      <c r="BP49" s="109" t="str">
        <f t="shared" si="5"/>
        <v/>
      </c>
      <c r="BQ49" s="110" t="s">
        <v>5</v>
      </c>
      <c r="BR49" s="111" t="str">
        <f t="shared" si="7"/>
        <v/>
      </c>
      <c r="BS49" s="112">
        <f t="shared" si="8"/>
        <v>0.69718686212119996</v>
      </c>
      <c r="BT49" s="113" t="s">
        <v>5</v>
      </c>
      <c r="BU49" s="107">
        <f t="shared" si="9"/>
        <v>1.8611875357996889E-2</v>
      </c>
      <c r="BV49" s="114" t="s">
        <v>5</v>
      </c>
      <c r="BW49" s="82">
        <f t="shared" si="10"/>
        <v>0.71844660194174759</v>
      </c>
      <c r="BX49" s="83" t="s">
        <v>5</v>
      </c>
    </row>
    <row r="50" spans="1:76">
      <c r="A50" s="120"/>
      <c r="B50" s="121"/>
      <c r="C50" s="122"/>
      <c r="D50" s="121"/>
      <c r="E50" s="122"/>
      <c r="F50" s="121"/>
      <c r="G50" s="122"/>
      <c r="H50" s="121"/>
      <c r="I50" s="122"/>
      <c r="J50" s="121"/>
      <c r="K50" s="122"/>
      <c r="L50" s="121"/>
      <c r="M50" s="122"/>
      <c r="N50" s="121"/>
      <c r="O50" s="122"/>
      <c r="P50" s="121"/>
      <c r="Q50" s="122"/>
      <c r="R50" s="121"/>
      <c r="S50" s="122"/>
      <c r="T50" s="121"/>
      <c r="U50" s="122"/>
      <c r="V50" s="121"/>
      <c r="W50" s="122"/>
      <c r="X50" s="121"/>
      <c r="Y50" s="122"/>
      <c r="Z50" s="121"/>
      <c r="AA50" s="122"/>
      <c r="AB50" s="121"/>
      <c r="AC50" s="122"/>
      <c r="AD50" s="121"/>
      <c r="AE50" s="122"/>
      <c r="AF50" s="121"/>
      <c r="AG50" s="122"/>
      <c r="AH50" s="121"/>
      <c r="AI50" s="122"/>
      <c r="AJ50" s="121"/>
      <c r="AK50" s="122"/>
      <c r="AL50" s="121"/>
      <c r="AM50" s="122"/>
      <c r="AN50" s="121"/>
      <c r="AO50" s="122"/>
      <c r="AP50" s="121"/>
      <c r="AQ50" s="122"/>
      <c r="AR50" s="121"/>
      <c r="AS50" s="122"/>
      <c r="AT50" s="121"/>
      <c r="AU50" s="122"/>
      <c r="AV50" s="121"/>
      <c r="AW50" s="122"/>
      <c r="AX50" s="121"/>
      <c r="AY50" s="122"/>
      <c r="AZ50" s="121"/>
      <c r="BA50" s="122"/>
      <c r="BB50" s="121"/>
      <c r="BC50" s="122"/>
      <c r="BD50" s="121"/>
      <c r="BE50" s="122"/>
      <c r="BF50" s="121"/>
      <c r="BG50" s="122"/>
      <c r="BH50" s="121"/>
      <c r="BI50" s="122"/>
      <c r="BK50" s="18"/>
      <c r="BL50" s="10"/>
      <c r="BM50" s="4"/>
      <c r="BN50" s="24"/>
      <c r="BO50" s="6"/>
      <c r="BP50" s="32"/>
      <c r="BQ50" s="7"/>
      <c r="BR50" s="57"/>
      <c r="BS50" s="5"/>
      <c r="BT50" s="7"/>
      <c r="BU50" s="5"/>
      <c r="BV50" s="7"/>
      <c r="BW50" s="5"/>
      <c r="BX50" s="7"/>
    </row>
    <row r="51" spans="1:76">
      <c r="A51" s="58" t="s">
        <v>84</v>
      </c>
      <c r="B51" s="84"/>
      <c r="C51" s="84"/>
      <c r="D51" s="84"/>
      <c r="E51" s="84"/>
      <c r="F51" s="84"/>
      <c r="G51" s="8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L51" s="59">
        <f>COUNT(B51:BI51)</f>
        <v>0</v>
      </c>
      <c r="BM51" s="5"/>
      <c r="BN51" s="5"/>
      <c r="BO51" s="5"/>
      <c r="BP51" s="7"/>
      <c r="BQ51" s="7"/>
      <c r="BR51" s="7"/>
      <c r="BS51" s="125" t="str">
        <f>IF(COUNT(B51:BI51)&gt;0,AVERAGE(B51:BI51),"?")</f>
        <v>?</v>
      </c>
      <c r="BT51" s="125"/>
      <c r="BU51" s="5"/>
      <c r="BV51" s="7"/>
      <c r="BW51" s="5"/>
      <c r="BX51" s="7"/>
    </row>
    <row r="52" spans="1:76">
      <c r="A52" s="58" t="s">
        <v>86</v>
      </c>
      <c r="B52" s="84"/>
      <c r="C52" s="84"/>
      <c r="D52" s="84"/>
      <c r="E52" s="84"/>
      <c r="F52" s="84"/>
      <c r="G52" s="8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L52" s="59">
        <f t="shared" ref="BL52:BL54" si="483">COUNT(B52:BI52)</f>
        <v>0</v>
      </c>
      <c r="BM52" s="5"/>
      <c r="BN52" s="5"/>
      <c r="BO52" s="5"/>
      <c r="BP52" s="7"/>
      <c r="BQ52" s="7"/>
      <c r="BR52" s="7"/>
      <c r="BS52" s="125" t="str">
        <f t="shared" ref="BS52:BS54" si="484">IF(COUNT(B52:BI52)&gt;0,AVERAGE(B52:BI52),"?")</f>
        <v>?</v>
      </c>
      <c r="BT52" s="125"/>
      <c r="BU52" s="5"/>
      <c r="BV52" s="7"/>
      <c r="BW52" s="5"/>
      <c r="BX52" s="7"/>
    </row>
    <row r="53" spans="1:76">
      <c r="A53" s="58" t="s">
        <v>87</v>
      </c>
      <c r="B53" s="84"/>
      <c r="C53" s="84"/>
      <c r="D53" s="84"/>
      <c r="E53" s="84"/>
      <c r="F53" s="84"/>
      <c r="G53" s="8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L53" s="59">
        <f t="shared" si="483"/>
        <v>0</v>
      </c>
      <c r="BM53" s="5"/>
      <c r="BN53" s="5"/>
      <c r="BO53" s="5"/>
      <c r="BP53" s="7"/>
      <c r="BQ53" s="7"/>
      <c r="BR53" s="7"/>
      <c r="BS53" s="125" t="str">
        <f t="shared" si="484"/>
        <v>?</v>
      </c>
      <c r="BT53" s="125"/>
      <c r="BU53" s="5"/>
      <c r="BV53" s="7"/>
      <c r="BW53" s="5"/>
      <c r="BX53" s="7"/>
    </row>
    <row r="54" spans="1:76">
      <c r="A54" s="58" t="s">
        <v>88</v>
      </c>
      <c r="B54" s="84"/>
      <c r="C54" s="84"/>
      <c r="D54" s="84"/>
      <c r="E54" s="84"/>
      <c r="F54" s="84"/>
      <c r="G54" s="8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L54" s="59">
        <f t="shared" si="483"/>
        <v>0</v>
      </c>
      <c r="BM54" s="5"/>
      <c r="BN54" s="5"/>
      <c r="BO54" s="5"/>
      <c r="BP54" s="7"/>
      <c r="BQ54" s="7"/>
      <c r="BR54" s="7"/>
      <c r="BS54" s="125" t="str">
        <f t="shared" si="484"/>
        <v>?</v>
      </c>
      <c r="BT54" s="125"/>
      <c r="BU54" s="5"/>
      <c r="BV54" s="7"/>
      <c r="BW54" s="5"/>
      <c r="BX54" s="7"/>
    </row>
    <row r="55" spans="1:76">
      <c r="BL55" s="10"/>
      <c r="BM55" s="5"/>
      <c r="BN55" s="5"/>
      <c r="BO55" s="5"/>
      <c r="BP55" s="7"/>
      <c r="BQ55" s="7"/>
      <c r="BR55" s="7"/>
      <c r="BS55" s="5"/>
      <c r="BT55" s="7"/>
      <c r="BU55" s="5"/>
      <c r="BV55" s="7"/>
      <c r="BW55" s="5"/>
      <c r="BX55" s="7"/>
    </row>
    <row r="56" spans="1:76">
      <c r="BL56" s="10"/>
      <c r="BM56" s="5"/>
      <c r="BN56" s="5"/>
      <c r="BO56" s="5"/>
      <c r="BP56" s="7"/>
      <c r="BQ56" s="7"/>
      <c r="BR56" s="7"/>
      <c r="BS56" s="5"/>
      <c r="BT56" s="7"/>
      <c r="BU56" s="5"/>
      <c r="BV56" s="7"/>
      <c r="BW56" s="5"/>
      <c r="BX56" s="7"/>
    </row>
    <row r="57" spans="1:76">
      <c r="BL57" s="10"/>
      <c r="BM57" s="5"/>
      <c r="BN57" s="5"/>
      <c r="BO57" s="5"/>
      <c r="BP57" s="7"/>
      <c r="BQ57" s="7"/>
      <c r="BR57" s="7"/>
      <c r="BS57" s="5"/>
      <c r="BT57" s="7"/>
      <c r="BU57" s="5"/>
      <c r="BV57" s="7"/>
      <c r="BW57" s="5"/>
      <c r="BX57" s="7"/>
    </row>
    <row r="58" spans="1:76">
      <c r="BL58" s="10"/>
      <c r="BM58" s="5"/>
      <c r="BN58" s="5"/>
      <c r="BO58" s="5"/>
      <c r="BP58" s="7"/>
      <c r="BQ58" s="7"/>
      <c r="BR58" s="7"/>
      <c r="BS58" s="5"/>
      <c r="BT58" s="7"/>
      <c r="BU58" s="5"/>
      <c r="BV58" s="7"/>
      <c r="BW58" s="5"/>
      <c r="BX58" s="7"/>
    </row>
    <row r="59" spans="1:76">
      <c r="BL59" s="10"/>
      <c r="BM59" s="5"/>
      <c r="BN59" s="5"/>
      <c r="BO59" s="5"/>
      <c r="BP59" s="7"/>
      <c r="BQ59" s="7"/>
      <c r="BR59" s="7"/>
      <c r="BS59" s="5"/>
      <c r="BT59" s="7"/>
      <c r="BU59" s="5"/>
      <c r="BV59" s="7"/>
      <c r="BW59" s="5"/>
      <c r="BX59" s="7"/>
    </row>
    <row r="60" spans="1:76">
      <c r="BL60" s="10"/>
      <c r="BM60" s="5"/>
      <c r="BN60" s="5"/>
      <c r="BO60" s="5"/>
      <c r="BP60" s="7"/>
      <c r="BQ60" s="7"/>
      <c r="BR60" s="7"/>
      <c r="BS60" s="5"/>
      <c r="BT60" s="7"/>
      <c r="BU60" s="5"/>
      <c r="BV60" s="7"/>
      <c r="BW60" s="5"/>
      <c r="BX60" s="7"/>
    </row>
    <row r="61" spans="1:76">
      <c r="BL61" s="10"/>
      <c r="BM61" s="5"/>
      <c r="BN61" s="5"/>
      <c r="BO61" s="5"/>
      <c r="BP61" s="7"/>
      <c r="BQ61" s="7"/>
      <c r="BR61" s="7"/>
      <c r="BS61" s="5"/>
      <c r="BT61" s="7"/>
      <c r="BU61" s="5"/>
      <c r="BV61" s="7"/>
      <c r="BW61" s="5"/>
      <c r="BX61" s="7"/>
    </row>
    <row r="62" spans="1:76">
      <c r="BL62" s="10"/>
      <c r="BM62" s="5"/>
      <c r="BN62" s="5"/>
      <c r="BO62" s="5"/>
      <c r="BP62" s="7"/>
      <c r="BQ62" s="7"/>
      <c r="BR62" s="7"/>
      <c r="BS62" s="5"/>
      <c r="BT62" s="7"/>
      <c r="BU62" s="5"/>
      <c r="BV62" s="7"/>
      <c r="BW62" s="5"/>
      <c r="BX62" s="7"/>
    </row>
    <row r="63" spans="1:76">
      <c r="BL63" s="10"/>
      <c r="BM63" s="5"/>
      <c r="BN63" s="5"/>
      <c r="BO63" s="5"/>
      <c r="BP63" s="7"/>
      <c r="BQ63" s="7"/>
      <c r="BR63" s="7"/>
      <c r="BS63" s="5"/>
      <c r="BT63" s="7"/>
      <c r="BU63" s="5"/>
      <c r="BV63" s="7"/>
      <c r="BW63" s="5"/>
      <c r="BX63" s="7"/>
    </row>
    <row r="64" spans="1:76">
      <c r="BL64" s="10"/>
      <c r="BM64" s="5"/>
      <c r="BN64" s="5"/>
      <c r="BO64" s="5"/>
      <c r="BP64" s="7"/>
      <c r="BQ64" s="7"/>
      <c r="BR64" s="7"/>
      <c r="BS64" s="5"/>
      <c r="BT64" s="7"/>
      <c r="BU64" s="5"/>
      <c r="BV64" s="7"/>
      <c r="BW64" s="5"/>
      <c r="BX64" s="7"/>
    </row>
    <row r="65" spans="71:71">
      <c r="BS65" s="5"/>
    </row>
    <row r="66" spans="71:71">
      <c r="BS66" s="5"/>
    </row>
    <row r="67" spans="71:71">
      <c r="BS67" s="5"/>
    </row>
  </sheetData>
  <mergeCells count="150">
    <mergeCell ref="AN54:AO54"/>
    <mergeCell ref="AZ54:BA54"/>
    <mergeCell ref="BB54:BC54"/>
    <mergeCell ref="Z53:AA53"/>
    <mergeCell ref="AB53:AC53"/>
    <mergeCell ref="AD53:AE53"/>
    <mergeCell ref="AF53:AG53"/>
    <mergeCell ref="AH53:AI53"/>
    <mergeCell ref="BD54:BE54"/>
    <mergeCell ref="BF54:BG54"/>
    <mergeCell ref="BF53:BG53"/>
    <mergeCell ref="BH53:BI53"/>
    <mergeCell ref="AP53:AQ53"/>
    <mergeCell ref="AR53:AS53"/>
    <mergeCell ref="AT53:AU53"/>
    <mergeCell ref="AV53:AW53"/>
    <mergeCell ref="AX53:AY53"/>
    <mergeCell ref="BH54:BI54"/>
    <mergeCell ref="AP54:AQ54"/>
    <mergeCell ref="AR54:AS54"/>
    <mergeCell ref="AT54:AU54"/>
    <mergeCell ref="AV54:AW54"/>
    <mergeCell ref="AX54:AY54"/>
    <mergeCell ref="AF54:AG54"/>
    <mergeCell ref="AH54:AI54"/>
    <mergeCell ref="AJ54:AK54"/>
    <mergeCell ref="AL54:AM54"/>
    <mergeCell ref="BS53:BT53"/>
    <mergeCell ref="H54:I54"/>
    <mergeCell ref="J54:K54"/>
    <mergeCell ref="L54:M54"/>
    <mergeCell ref="N54:O54"/>
    <mergeCell ref="P54:Q54"/>
    <mergeCell ref="R54:S54"/>
    <mergeCell ref="T54:U54"/>
    <mergeCell ref="V54:W54"/>
    <mergeCell ref="X54:Y54"/>
    <mergeCell ref="Z54:AA54"/>
    <mergeCell ref="AB54:AC54"/>
    <mergeCell ref="AD54:AE54"/>
    <mergeCell ref="AZ53:BA53"/>
    <mergeCell ref="BB53:BC53"/>
    <mergeCell ref="BD53:BE53"/>
    <mergeCell ref="BS54:BT54"/>
    <mergeCell ref="AJ53:AK53"/>
    <mergeCell ref="AL53:AM53"/>
    <mergeCell ref="AN53:AO53"/>
    <mergeCell ref="H53:I53"/>
    <mergeCell ref="J53:K53"/>
    <mergeCell ref="L53:M53"/>
    <mergeCell ref="N53:O53"/>
    <mergeCell ref="P53:Q53"/>
    <mergeCell ref="R53:S53"/>
    <mergeCell ref="T53:U53"/>
    <mergeCell ref="V53:W53"/>
    <mergeCell ref="X53:Y53"/>
    <mergeCell ref="BS51:BT51"/>
    <mergeCell ref="H52:I52"/>
    <mergeCell ref="J52:K52"/>
    <mergeCell ref="L52:M52"/>
    <mergeCell ref="N52:O52"/>
    <mergeCell ref="P52:Q52"/>
    <mergeCell ref="R52:S52"/>
    <mergeCell ref="T52:U52"/>
    <mergeCell ref="V52:W52"/>
    <mergeCell ref="X52:Y52"/>
    <mergeCell ref="Z52:AA52"/>
    <mergeCell ref="AB52:AC52"/>
    <mergeCell ref="AD52:AE52"/>
    <mergeCell ref="AZ51:BA51"/>
    <mergeCell ref="BS52:BT52"/>
    <mergeCell ref="BD51:BE51"/>
    <mergeCell ref="BF51:BG51"/>
    <mergeCell ref="BH51:BI51"/>
    <mergeCell ref="AP51:AQ51"/>
    <mergeCell ref="AZ52:BA52"/>
    <mergeCell ref="BB52:BC52"/>
    <mergeCell ref="BD52:BE52"/>
    <mergeCell ref="BF52:BG52"/>
    <mergeCell ref="BH52:BI52"/>
    <mergeCell ref="AV52:AW52"/>
    <mergeCell ref="AX52:AY52"/>
    <mergeCell ref="AJ51:AK51"/>
    <mergeCell ref="AL51:AM51"/>
    <mergeCell ref="AN51:AO51"/>
    <mergeCell ref="BB51:BC51"/>
    <mergeCell ref="AF52:AG52"/>
    <mergeCell ref="AH52:AI52"/>
    <mergeCell ref="AJ52:AK52"/>
    <mergeCell ref="AL52:AM52"/>
    <mergeCell ref="AN52:AO52"/>
    <mergeCell ref="AP52:AQ52"/>
    <mergeCell ref="AR52:AS52"/>
    <mergeCell ref="AT52:AU52"/>
    <mergeCell ref="V51:W51"/>
    <mergeCell ref="X51:Y51"/>
    <mergeCell ref="Z51:AA51"/>
    <mergeCell ref="AB51:AC51"/>
    <mergeCell ref="AD51:AE51"/>
    <mergeCell ref="L51:M51"/>
    <mergeCell ref="N51:O51"/>
    <mergeCell ref="P51:Q51"/>
    <mergeCell ref="R51:S51"/>
    <mergeCell ref="T51:U51"/>
    <mergeCell ref="AR51:AS51"/>
    <mergeCell ref="AT51:AU51"/>
    <mergeCell ref="AV51:AW51"/>
    <mergeCell ref="AX51:AY51"/>
    <mergeCell ref="AR1:AS1"/>
    <mergeCell ref="AT1:AU1"/>
    <mergeCell ref="H51:I51"/>
    <mergeCell ref="J51:K51"/>
    <mergeCell ref="AF51:AG51"/>
    <mergeCell ref="AH51:AI51"/>
    <mergeCell ref="BS1:BT1"/>
    <mergeCell ref="BU1:BV1"/>
    <mergeCell ref="BW1:BX1"/>
    <mergeCell ref="BM2:BO2"/>
    <mergeCell ref="BP2:BR2"/>
    <mergeCell ref="BF1:BG1"/>
    <mergeCell ref="BH1:BI1"/>
    <mergeCell ref="BK1:BK2"/>
    <mergeCell ref="BL1:BL2"/>
    <mergeCell ref="BM1:BR1"/>
    <mergeCell ref="AV1:AW1"/>
    <mergeCell ref="AX1:AY1"/>
    <mergeCell ref="AZ1:BA1"/>
    <mergeCell ref="BB1:BC1"/>
    <mergeCell ref="BD1:BE1"/>
    <mergeCell ref="L1:M1"/>
    <mergeCell ref="N1:O1"/>
    <mergeCell ref="P1:Q1"/>
    <mergeCell ref="B1:C1"/>
    <mergeCell ref="D1:E1"/>
    <mergeCell ref="F1:G1"/>
    <mergeCell ref="H1:I1"/>
    <mergeCell ref="J1:K1"/>
    <mergeCell ref="AB1:AC1"/>
    <mergeCell ref="AD1:AE1"/>
    <mergeCell ref="Z1:AA1"/>
    <mergeCell ref="AP1:AQ1"/>
    <mergeCell ref="V1:W1"/>
    <mergeCell ref="X1:Y1"/>
    <mergeCell ref="AF1:AG1"/>
    <mergeCell ref="AH1:AI1"/>
    <mergeCell ref="AJ1:AK1"/>
    <mergeCell ref="AL1:AM1"/>
    <mergeCell ref="AN1:AO1"/>
    <mergeCell ref="R1:S1"/>
    <mergeCell ref="T1:U1"/>
  </mergeCells>
  <phoneticPr fontId="24"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BE386-0FE9-49EF-A50C-C5E0CBCB6E36}">
  <sheetPr>
    <tabColor rgb="FF00B050"/>
  </sheetPr>
  <dimension ref="A1:BX54"/>
  <sheetViews>
    <sheetView workbookViewId="0">
      <selection activeCell="I36" sqref="I36"/>
    </sheetView>
  </sheetViews>
  <sheetFormatPr defaultRowHeight="12.75"/>
  <cols>
    <col min="1" max="1" width="38.85546875" bestFit="1" customWidth="1"/>
    <col min="63" max="63" width="38.85546875" bestFit="1" customWidth="1"/>
  </cols>
  <sheetData>
    <row r="1" spans="1:76" ht="13.5">
      <c r="A1" s="13" t="s">
        <v>6</v>
      </c>
      <c r="B1" s="142">
        <v>26</v>
      </c>
      <c r="C1" s="142"/>
      <c r="D1" s="142">
        <v>27</v>
      </c>
      <c r="E1" s="142"/>
      <c r="F1" s="142">
        <v>28</v>
      </c>
      <c r="G1" s="142"/>
      <c r="H1" s="142">
        <v>29</v>
      </c>
      <c r="I1" s="142"/>
      <c r="J1" s="142">
        <v>30</v>
      </c>
      <c r="K1" s="142"/>
      <c r="L1" s="142">
        <v>31</v>
      </c>
      <c r="M1" s="142"/>
      <c r="N1" s="142">
        <v>32</v>
      </c>
      <c r="O1" s="142"/>
      <c r="P1" s="142">
        <v>33</v>
      </c>
      <c r="Q1" s="142"/>
      <c r="R1" s="142">
        <v>34</v>
      </c>
      <c r="S1" s="142"/>
      <c r="T1" s="159"/>
      <c r="U1" s="159"/>
      <c r="V1" s="159"/>
      <c r="W1" s="159"/>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2"/>
      <c r="BK1" s="135" t="s">
        <v>7</v>
      </c>
      <c r="BL1" s="137" t="s">
        <v>2</v>
      </c>
      <c r="BM1" s="126" t="s">
        <v>8</v>
      </c>
      <c r="BN1" s="126"/>
      <c r="BO1" s="126"/>
      <c r="BP1" s="126"/>
      <c r="BQ1" s="126"/>
      <c r="BR1" s="131"/>
      <c r="BS1" s="132" t="s">
        <v>0</v>
      </c>
      <c r="BT1" s="133"/>
      <c r="BU1" s="126" t="s">
        <v>1</v>
      </c>
      <c r="BV1" s="127"/>
      <c r="BW1" s="126" t="s">
        <v>9</v>
      </c>
      <c r="BX1" s="126"/>
    </row>
    <row r="2" spans="1:76" ht="13.5">
      <c r="A2" s="143" t="s">
        <v>7</v>
      </c>
      <c r="B2" s="160" t="s">
        <v>4</v>
      </c>
      <c r="C2" s="145" t="s">
        <v>3</v>
      </c>
      <c r="D2" s="144" t="s">
        <v>4</v>
      </c>
      <c r="E2" s="145" t="s">
        <v>3</v>
      </c>
      <c r="F2" s="144" t="s">
        <v>4</v>
      </c>
      <c r="G2" s="145" t="s">
        <v>3</v>
      </c>
      <c r="H2" s="144" t="s">
        <v>4</v>
      </c>
      <c r="I2" s="145" t="s">
        <v>3</v>
      </c>
      <c r="J2" s="144" t="s">
        <v>4</v>
      </c>
      <c r="K2" s="145" t="s">
        <v>3</v>
      </c>
      <c r="L2" s="144" t="s">
        <v>4</v>
      </c>
      <c r="M2" s="145" t="s">
        <v>3</v>
      </c>
      <c r="N2" s="144" t="s">
        <v>4</v>
      </c>
      <c r="O2" s="145" t="s">
        <v>3</v>
      </c>
      <c r="P2" s="144" t="s">
        <v>4</v>
      </c>
      <c r="Q2" s="145" t="s">
        <v>3</v>
      </c>
      <c r="R2" s="144" t="s">
        <v>4</v>
      </c>
      <c r="S2" s="145" t="s">
        <v>3</v>
      </c>
      <c r="T2" s="144" t="s">
        <v>4</v>
      </c>
      <c r="U2" s="145" t="s">
        <v>3</v>
      </c>
      <c r="V2" s="144" t="s">
        <v>4</v>
      </c>
      <c r="W2" s="145" t="s">
        <v>3</v>
      </c>
      <c r="X2" s="144" t="s">
        <v>4</v>
      </c>
      <c r="Y2" s="145" t="s">
        <v>3</v>
      </c>
      <c r="Z2" s="144" t="s">
        <v>4</v>
      </c>
      <c r="AA2" s="145" t="s">
        <v>3</v>
      </c>
      <c r="AB2" s="144" t="s">
        <v>4</v>
      </c>
      <c r="AC2" s="145" t="s">
        <v>3</v>
      </c>
      <c r="AD2" s="144" t="s">
        <v>4</v>
      </c>
      <c r="AE2" s="145" t="s">
        <v>3</v>
      </c>
      <c r="AF2" s="144" t="s">
        <v>4</v>
      </c>
      <c r="AG2" s="145" t="s">
        <v>3</v>
      </c>
      <c r="AH2" s="144" t="s">
        <v>4</v>
      </c>
      <c r="AI2" s="145" t="s">
        <v>3</v>
      </c>
      <c r="AJ2" s="144" t="s">
        <v>4</v>
      </c>
      <c r="AK2" s="145" t="s">
        <v>3</v>
      </c>
      <c r="AL2" s="144" t="s">
        <v>4</v>
      </c>
      <c r="AM2" s="145" t="s">
        <v>3</v>
      </c>
      <c r="AN2" s="144" t="s">
        <v>4</v>
      </c>
      <c r="AO2" s="145" t="s">
        <v>3</v>
      </c>
      <c r="AP2" s="144" t="s">
        <v>4</v>
      </c>
      <c r="AQ2" s="145" t="s">
        <v>3</v>
      </c>
      <c r="AR2" s="144" t="s">
        <v>4</v>
      </c>
      <c r="AS2" s="145" t="s">
        <v>3</v>
      </c>
      <c r="AT2" s="144" t="s">
        <v>4</v>
      </c>
      <c r="AU2" s="145" t="s">
        <v>3</v>
      </c>
      <c r="AV2" s="144" t="s">
        <v>4</v>
      </c>
      <c r="AW2" s="145" t="s">
        <v>3</v>
      </c>
      <c r="AX2" s="144" t="s">
        <v>4</v>
      </c>
      <c r="AY2" s="145" t="s">
        <v>3</v>
      </c>
      <c r="AZ2" s="144" t="s">
        <v>4</v>
      </c>
      <c r="BA2" s="145" t="s">
        <v>3</v>
      </c>
      <c r="BB2" s="144" t="s">
        <v>4</v>
      </c>
      <c r="BC2" s="145" t="s">
        <v>3</v>
      </c>
      <c r="BD2" s="144" t="s">
        <v>4</v>
      </c>
      <c r="BE2" s="145" t="s">
        <v>3</v>
      </c>
      <c r="BF2" s="144" t="s">
        <v>4</v>
      </c>
      <c r="BG2" s="145" t="s">
        <v>3</v>
      </c>
      <c r="BH2" s="144" t="s">
        <v>4</v>
      </c>
      <c r="BI2" s="145" t="s">
        <v>3</v>
      </c>
      <c r="BJ2" s="12"/>
      <c r="BK2" s="136"/>
      <c r="BL2" s="138"/>
      <c r="BM2" s="128" t="s">
        <v>4</v>
      </c>
      <c r="BN2" s="128"/>
      <c r="BO2" s="128"/>
      <c r="BP2" s="129" t="s">
        <v>3</v>
      </c>
      <c r="BQ2" s="129"/>
      <c r="BR2" s="130"/>
      <c r="BS2" s="27" t="s">
        <v>4</v>
      </c>
      <c r="BT2" s="89" t="s">
        <v>3</v>
      </c>
      <c r="BU2" s="87" t="s">
        <v>4</v>
      </c>
      <c r="BV2" s="2" t="s">
        <v>3</v>
      </c>
      <c r="BW2" s="87" t="s">
        <v>4</v>
      </c>
      <c r="BX2" s="88" t="s">
        <v>3</v>
      </c>
    </row>
    <row r="3" spans="1:76" ht="13.5">
      <c r="A3" s="161" t="s">
        <v>10</v>
      </c>
      <c r="B3" s="162">
        <v>493.22</v>
      </c>
      <c r="C3" s="148">
        <f>IF(AND((B3&gt;0),(B$7&gt;0)),(B3/B$7*100),"")</f>
        <v>1092.161204605846</v>
      </c>
      <c r="D3" s="147">
        <v>602.17999999999995</v>
      </c>
      <c r="E3" s="148">
        <f>IF(AND((D3&gt;0),(D$7&gt;0)),(D3/D$7*100),"")</f>
        <v>1174.2979719188766</v>
      </c>
      <c r="F3" s="147">
        <v>558.45000000000005</v>
      </c>
      <c r="G3" s="148">
        <f>IF(AND((F3&gt;0),(F$7&gt;0)),(F3/F$7*100),"")</f>
        <v>1205.1143720328009</v>
      </c>
      <c r="H3" s="147">
        <v>496.64</v>
      </c>
      <c r="I3" s="148">
        <f>IF(AND((H3&gt;0),(H$7&gt;0)),(H3/H$7*100),"")</f>
        <v>986.76733558513797</v>
      </c>
      <c r="J3" s="147">
        <v>553.24</v>
      </c>
      <c r="K3" s="148">
        <f>IF(AND((J3&gt;0),(J$7&gt;0)),(J3/J$7*100),"")</f>
        <v>1180.1194539249145</v>
      </c>
      <c r="L3" s="147">
        <v>629.04</v>
      </c>
      <c r="M3" s="148">
        <f>IF(AND((L3&gt;0),(L$7&gt;0)),(L3/L$7*100),"")</f>
        <v>1197.9432489049705</v>
      </c>
      <c r="N3" s="147">
        <v>588.05999999999995</v>
      </c>
      <c r="O3" s="148">
        <f>IF(AND((N3&gt;0),(N$7&gt;0)),(N3/N$7*100),"")</f>
        <v>1155.7783018867922</v>
      </c>
      <c r="P3" s="147">
        <v>608.59</v>
      </c>
      <c r="Q3" s="148">
        <f>IF(AND((P3&gt;0),(P$7&gt;0)),(P3/P$7*100),"")</f>
        <v>1212.3306772908365</v>
      </c>
      <c r="R3" s="147">
        <v>573.89</v>
      </c>
      <c r="S3" s="148">
        <f>IF(AND((R3&gt;0),(R$7&gt;0)),(R3/R$7*100),"")</f>
        <v>1181.3297653355289</v>
      </c>
      <c r="T3" s="147"/>
      <c r="U3" s="148" t="str">
        <f>IF(AND((T3&gt;0),(T$7&gt;0)),(T3/T$7*100),"")</f>
        <v/>
      </c>
      <c r="V3" s="147"/>
      <c r="W3" s="148" t="str">
        <f>IF(AND((V3&gt;0),(V$7&gt;0)),(V3/V$7*100),"")</f>
        <v/>
      </c>
      <c r="X3" s="147"/>
      <c r="Y3" s="148" t="str">
        <f>IF(AND((X3&gt;0),(X$7&gt;0)),(X3/X$7*100),"")</f>
        <v/>
      </c>
      <c r="Z3" s="147"/>
      <c r="AA3" s="148" t="str">
        <f>IF(AND((Z3&gt;0),(Z$7&gt;0)),(Z3/Z$7*100),"")</f>
        <v/>
      </c>
      <c r="AB3" s="147"/>
      <c r="AC3" s="148" t="str">
        <f>IF(AND((AB3&gt;0),(AB$7&gt;0)),(AB3/AB$7*100),"")</f>
        <v/>
      </c>
      <c r="AD3" s="147"/>
      <c r="AE3" s="148" t="str">
        <f>IF(AND((AD3&gt;0),(AD$7&gt;0)),(AD3/AD$7*100),"")</f>
        <v/>
      </c>
      <c r="AF3" s="147"/>
      <c r="AG3" s="148" t="str">
        <f>IF(AND((AF3&gt;0),(AF$7&gt;0)),(AF3/AF$7*100),"")</f>
        <v/>
      </c>
      <c r="AH3" s="147"/>
      <c r="AI3" s="148" t="str">
        <f>IF(AND((AH3&gt;0),(AH$7&gt;0)),(AH3/AH$7*100),"")</f>
        <v/>
      </c>
      <c r="AJ3" s="147"/>
      <c r="AK3" s="148" t="str">
        <f>IF(AND((AJ3&gt;0),(AJ$7&gt;0)),(AJ3/AJ$7*100),"")</f>
        <v/>
      </c>
      <c r="AL3" s="147"/>
      <c r="AM3" s="148" t="str">
        <f>IF(AND((AL3&gt;0),(AL$7&gt;0)),(AL3/AL$7*100),"")</f>
        <v/>
      </c>
      <c r="AN3" s="147"/>
      <c r="AO3" s="148" t="str">
        <f>IF(AND((AN3&gt;0),(AN$7&gt;0)),(AN3/AN$7*100),"")</f>
        <v/>
      </c>
      <c r="AP3" s="147"/>
      <c r="AQ3" s="148" t="str">
        <f>IF(AND((AP3&gt;0),(AP$7&gt;0)),(AP3/AP$7*100),"")</f>
        <v/>
      </c>
      <c r="AR3" s="147"/>
      <c r="AS3" s="148" t="str">
        <f>IF(AND((AR3&gt;0),(AR$7&gt;0)),(AR3/AR$7*100),"")</f>
        <v/>
      </c>
      <c r="AT3" s="147"/>
      <c r="AU3" s="148" t="str">
        <f>IF(AND((AT3&gt;0),(AT$7&gt;0)),(AT3/AT$7*100),"")</f>
        <v/>
      </c>
      <c r="AV3" s="147"/>
      <c r="AW3" s="148" t="str">
        <f>IF(AND((AV3&gt;0),(AV$7&gt;0)),(AV3/AV$7*100),"")</f>
        <v/>
      </c>
      <c r="AX3" s="147"/>
      <c r="AY3" s="148" t="str">
        <f>IF(AND((AX3&gt;0),(AX$7&gt;0)),(AX3/AX$7*100),"")</f>
        <v/>
      </c>
      <c r="AZ3" s="147"/>
      <c r="BA3" s="148" t="str">
        <f>IF(AND((AZ3&gt;0),(AZ$7&gt;0)),(AZ3/AZ$7*100),"")</f>
        <v/>
      </c>
      <c r="BB3" s="147"/>
      <c r="BC3" s="148" t="str">
        <f>IF(AND((BB3&gt;0),(BB$7&gt;0)),(BB3/BB$7*100),"")</f>
        <v/>
      </c>
      <c r="BD3" s="147"/>
      <c r="BE3" s="148" t="str">
        <f>IF(AND((BD3&gt;0),(BD$7&gt;0)),(BD3/BD$7*100),"")</f>
        <v/>
      </c>
      <c r="BF3" s="147"/>
      <c r="BG3" s="148" t="str">
        <f>IF(AND((BF3&gt;0),(BF$7&gt;0)),(BF3/BF$7*100),"")</f>
        <v/>
      </c>
      <c r="BH3" s="147"/>
      <c r="BI3" s="148" t="str">
        <f>IF(AND((BH3&gt;0),(BH$7&gt;0)),(BH3/BH$7*100),"")</f>
        <v/>
      </c>
      <c r="BJ3" s="21"/>
      <c r="BK3" s="22" t="str">
        <f>A3</f>
        <v>Body length</v>
      </c>
      <c r="BL3" s="23">
        <f>COUNT(B3,D3,F3,H3,J3,L3,N3,P3,R3,T3,V3,X3,Z3,AB3,AD3,AF3,AH3,AJ3,AL3,AN3,AP3,AR3,AT3,AV3,AX3,AZ3,BB3,BD3,BF3,BH3)</f>
        <v>9</v>
      </c>
      <c r="BM3" s="4">
        <f>IF(SUM(B3,D3,F3,H3,J3,L3,N3,P3,R3,T3,V3,X3,Z3,AB3,AD3,AF3,AH3,AJ3,AL3,AN3,AP3,AR3,AT3,AV3,AX3,AZ3,BB3,BD3,BF3,BH3)&gt;0,MIN(B3,D3,F3,H3,J3,L3,N3,P3,R3,T3,V3,X3,Z3,AB3,AD3,AF3,AH3,AJ3,AL3,AN3,AP3,AR3,AT3,AV3,AX3,AZ3,BB3,BD3,BF3,BH3),"")</f>
        <v>493.22</v>
      </c>
      <c r="BN3" s="5" t="str">
        <f>IF(COUNT(BM3)&gt;0,"–","?")</f>
        <v>–</v>
      </c>
      <c r="BO3" s="6">
        <f>IF(SUM(B3,D3,F3,H3,J3,L3,N3,P3,R3,T3,V3,X3,Z3,AB3,AD3,AF3,AH3,AJ3,AL3,AN3,AP3,AR3,AT3,AV3,AX3,AZ3,BB3,BD3,BF3,BH3)&gt;0,MAX(B3,D3,F3,H3,J3,L3,N3,P3,R3,T3,V3,X3,Z3,AB3,AD3,AF3,AH3,AJ3,AL3,AN3,AP3,AR3,AT3,AV3,AX3,AZ3,BB3,BD3,BF3,BH3),"")</f>
        <v>629.04</v>
      </c>
      <c r="BP3" s="32">
        <f>IF(SUM(C3,E3,G3,I3,K3,M3,O3,Q3,S3,U3,W3,Y3,AA3,AC3,AE3,AG3,AI3,AK3,AM3,AO3,AQ3,AS3,AU3,AW3,AY3,BA3,BC3,BE3,BG3,BI3)&gt;0,MIN(C3,E3,G3,I3,K3,M3,O3,Q3,S3,U3,W3,Y3,AA3,AC3,AE3,AG3,AI3,AK3,AM3,AO3,AQ3,AS3,AU3,AW3,AY3,BA3,BC3,BE3,BG3,BI3),"")</f>
        <v>986.76733558513797</v>
      </c>
      <c r="BQ3" s="7" t="str">
        <f>IF(COUNT(BP3)&gt;0,"–","?")</f>
        <v>–</v>
      </c>
      <c r="BR3" s="33">
        <f>IF(SUM(C3,E3,G3,I3,K3,M3,O3,Q3,S3,U3,W3,Y3,AA3,AC3,AE3,AG3,AI3,AK3,AM3,AO3,AQ3,AS3,AU3,AW3,AY3,BA3,BC3,BE3,BG3,BI3)&gt;0,MAX(C3,E3,G3,I3,K3,M3,O3,Q3,S3,U3,W3,Y3,AA3,AC3,AE3,AG3,AI3,AK3,AM3,AO3,AQ3,AS3,AU3,AW3,AY3,BA3,BC3,BE3,BG3,BI3),"")</f>
        <v>1212.3306772908365</v>
      </c>
      <c r="BS3" s="28">
        <f>IF(SUM(B3,D3,F3,H3,J3,L3,N3,P3,R3,T3,V3,X3,Z3,AB3,AD3,AF3,AH3,AJ3,AL3,AN3,AP3,AR3,AT3,AV3,AX3,AZ3,BB3,BD3,BF3,BH3)&gt;0,AVERAGE(B3,D3,F3,H3,J3,L3,N3,P3,R3,T3,V3,X3,Z3,AB3,AD3,AF3,AH3,AJ3,AL3,AN3,AP3,AR3,AT3,AV3,AX3,AZ3,BB3,BD3,BF3,BH3),"?")</f>
        <v>567.03444444444449</v>
      </c>
      <c r="BT3" s="8">
        <f>IF(SUM(C3,E3,G3,I3,K3,M3,O3,Q3,S3,U3,W3,Y3,AA3,AC3,AE3,AG3,AI3,AK3,AM3,AO3,AQ3,AS3,AU3,AW3,AY3,BA3,BC3,BE3,BG3,BI3)&gt;0,AVERAGE(C3,E3,G3,I3,K3,M3,O3,Q3,S3,U3,W3,Y3,AA3,AC3,AE3,AG3,AI3,AK3,AM3,AO3,AQ3,AS3,AU3,AW3,AY3,BA3,BC3,BE3,BG3,BI3),"?")</f>
        <v>1153.9824812761894</v>
      </c>
      <c r="BU3" s="5">
        <f>IF(COUNT(B3,D3,F3,H3,J3,L3,N3,P3,R3,T3,V3,X3,Z3,AB3,AD3,AF3,AH3,AJ3,AL3,AN3,AP3,AR3,AT3,AV3,AX3,AZ3,BB3,BD3,BF3,BH3)&gt;1,STDEV(B3,D3,F3,H3,J3,L3,N3,P3,R3,T3,V3,X3,Z3,AB3,AD3,AF3,AH3,AJ3,AL3,AN3,AP3,AR3,AT3,AV3,AX3,AZ3,BB3,BD3,BF3,BH3),"?")</f>
        <v>47.386397339086415</v>
      </c>
      <c r="BV3" s="9">
        <f>IF(COUNT(C3,E3,G3,I3,K3,M3,O3,Q3,S3,U3,W3,Y3,AA3,AC3,AE3,AG3,AI3,AK3,AM3,AO3,AQ3,AS3,AU3,AW3,AY3,BA3,BC3,BE3,BG3,BI3)&gt;1,STDEV(C3,E3,G3,I3,K3,M3,O3,Q3,S3,U3,W3,Y3,AA3,AC3,AE3,AG3,AI3,AK3,AM3,AO3,AQ3,AS3,AU3,AW3,AY3,BA3,BC3,BE3,BG3,BI3),"?")</f>
        <v>72.094786509699432</v>
      </c>
      <c r="BW3" s="24">
        <f>IF(COUNT(B3)&gt;0,B3,"?")</f>
        <v>493.22</v>
      </c>
      <c r="BX3" s="20">
        <f>IF(COUNT(C3)&gt;0,C3,"?")</f>
        <v>1092.161204605846</v>
      </c>
    </row>
    <row r="4" spans="1:76" ht="13.5">
      <c r="A4" s="161" t="s">
        <v>11</v>
      </c>
      <c r="B4" s="163">
        <v>8.57</v>
      </c>
      <c r="C4" s="150">
        <f>IF(AND((B4&gt;0),(B$7&gt;0)),(B4/B$7*100),"")</f>
        <v>18.97697077059345</v>
      </c>
      <c r="D4" s="149">
        <v>9.84</v>
      </c>
      <c r="E4" s="150">
        <f>IF(AND((D4&gt;0),(D$7&gt;0)),(D4/D$7*100),"")</f>
        <v>19.188767550702028</v>
      </c>
      <c r="F4" s="149"/>
      <c r="G4" s="150" t="str">
        <f>IF(AND((F4&gt;0),(F$7&gt;0)),(F4/F$7*100),"")</f>
        <v/>
      </c>
      <c r="H4" s="149">
        <v>9.91</v>
      </c>
      <c r="I4" s="150">
        <f>IF(AND((H4&gt;0),(H$7&gt;0)),(H4/H$7*100),"")</f>
        <v>19.690045698390623</v>
      </c>
      <c r="J4" s="149">
        <v>10.56</v>
      </c>
      <c r="K4" s="150">
        <f>IF(AND((J4&gt;0),(J$7&gt;0)),(J4/J$7*100),"")</f>
        <v>22.525597269624573</v>
      </c>
      <c r="L4" s="149"/>
      <c r="M4" s="150" t="str">
        <f>IF(AND((L4&gt;0),(L$7&gt;0)),(L4/L$7*100),"")</f>
        <v/>
      </c>
      <c r="N4" s="149"/>
      <c r="O4" s="150" t="str">
        <f>IF(AND((N4&gt;0),(N$7&gt;0)),(N4/N$7*100),"")</f>
        <v/>
      </c>
      <c r="P4" s="149">
        <v>12.16</v>
      </c>
      <c r="Q4" s="150">
        <f>IF(AND((P4&gt;0),(P$7&gt;0)),(P4/P$7*100),"")</f>
        <v>24.223107569721115</v>
      </c>
      <c r="R4" s="149"/>
      <c r="S4" s="150" t="str">
        <f>IF(AND((R4&gt;0),(R$7&gt;0)),(R4/R$7*100),"")</f>
        <v/>
      </c>
      <c r="T4" s="149"/>
      <c r="U4" s="150" t="str">
        <f>IF(AND((T4&gt;0),(T$7&gt;0)),(T4/T$7*100),"")</f>
        <v/>
      </c>
      <c r="V4" s="149"/>
      <c r="W4" s="150" t="str">
        <f>IF(AND((V4&gt;0),(V$7&gt;0)),(V4/V$7*100),"")</f>
        <v/>
      </c>
      <c r="X4" s="149"/>
      <c r="Y4" s="150" t="str">
        <f>IF(AND((X4&gt;0),(X$7&gt;0)),(X4/X$7*100),"")</f>
        <v/>
      </c>
      <c r="Z4" s="149"/>
      <c r="AA4" s="150" t="str">
        <f>IF(AND((Z4&gt;0),(Z$7&gt;0)),(Z4/Z$7*100),"")</f>
        <v/>
      </c>
      <c r="AB4" s="149"/>
      <c r="AC4" s="150" t="str">
        <f>IF(AND((AB4&gt;0),(AB$7&gt;0)),(AB4/AB$7*100),"")</f>
        <v/>
      </c>
      <c r="AD4" s="149"/>
      <c r="AE4" s="150" t="str">
        <f>IF(AND((AD4&gt;0),(AD$7&gt;0)),(AD4/AD$7*100),"")</f>
        <v/>
      </c>
      <c r="AF4" s="149"/>
      <c r="AG4" s="150" t="str">
        <f>IF(AND((AF4&gt;0),(AF$7&gt;0)),(AF4/AF$7*100),"")</f>
        <v/>
      </c>
      <c r="AH4" s="149"/>
      <c r="AI4" s="150" t="str">
        <f>IF(AND((AH4&gt;0),(AH$7&gt;0)),(AH4/AH$7*100),"")</f>
        <v/>
      </c>
      <c r="AJ4" s="149"/>
      <c r="AK4" s="150" t="str">
        <f>IF(AND((AJ4&gt;0),(AJ$7&gt;0)),(AJ4/AJ$7*100),"")</f>
        <v/>
      </c>
      <c r="AL4" s="149"/>
      <c r="AM4" s="150" t="str">
        <f>IF(AND((AL4&gt;0),(AL$7&gt;0)),(AL4/AL$7*100),"")</f>
        <v/>
      </c>
      <c r="AN4" s="149"/>
      <c r="AO4" s="150" t="str">
        <f>IF(AND((AN4&gt;0),(AN$7&gt;0)),(AN4/AN$7*100),"")</f>
        <v/>
      </c>
      <c r="AP4" s="149"/>
      <c r="AQ4" s="150" t="str">
        <f>IF(AND((AP4&gt;0),(AP$7&gt;0)),(AP4/AP$7*100),"")</f>
        <v/>
      </c>
      <c r="AR4" s="149"/>
      <c r="AS4" s="150" t="str">
        <f>IF(AND((AR4&gt;0),(AR$7&gt;0)),(AR4/AR$7*100),"")</f>
        <v/>
      </c>
      <c r="AT4" s="149"/>
      <c r="AU4" s="150" t="str">
        <f>IF(AND((AT4&gt;0),(AT$7&gt;0)),(AT4/AT$7*100),"")</f>
        <v/>
      </c>
      <c r="AV4" s="149"/>
      <c r="AW4" s="150" t="str">
        <f>IF(AND((AV4&gt;0),(AV$7&gt;0)),(AV4/AV$7*100),"")</f>
        <v/>
      </c>
      <c r="AX4" s="149"/>
      <c r="AY4" s="150" t="str">
        <f>IF(AND((AX4&gt;0),(AX$7&gt;0)),(AX4/AX$7*100),"")</f>
        <v/>
      </c>
      <c r="AZ4" s="149"/>
      <c r="BA4" s="150" t="str">
        <f>IF(AND((AZ4&gt;0),(AZ$7&gt;0)),(AZ4/AZ$7*100),"")</f>
        <v/>
      </c>
      <c r="BB4" s="149"/>
      <c r="BC4" s="150" t="str">
        <f>IF(AND((BB4&gt;0),(BB$7&gt;0)),(BB4/BB$7*100),"")</f>
        <v/>
      </c>
      <c r="BD4" s="149"/>
      <c r="BE4" s="150" t="str">
        <f>IF(AND((BD4&gt;0),(BD$7&gt;0)),(BD4/BD$7*100),"")</f>
        <v/>
      </c>
      <c r="BF4" s="149"/>
      <c r="BG4" s="150" t="str">
        <f>IF(AND((BF4&gt;0),(BF$7&gt;0)),(BF4/BF$7*100),"")</f>
        <v/>
      </c>
      <c r="BH4" s="149"/>
      <c r="BI4" s="150" t="str">
        <f>IF(AND((BH4&gt;0),(BH$7&gt;0)),(BH4/BH$7*100),"")</f>
        <v/>
      </c>
      <c r="BJ4" s="12"/>
      <c r="BK4" s="14" t="str">
        <f t="shared" ref="BK4:BK49" si="0">A4</f>
        <v>Peribuccal papillae length</v>
      </c>
      <c r="BL4" s="11">
        <f t="shared" ref="BL4:BL49" si="1">COUNT(B4,D4,F4,H4,J4,L4,N4,P4,R4,T4,V4,X4,Z4,AB4,AD4,AF4,AH4,AJ4,AL4,AN4,AP4,AR4,AT4,AV4,AX4,AZ4,BB4,BD4,BF4,BH4)</f>
        <v>5</v>
      </c>
      <c r="BM4" s="4">
        <f t="shared" ref="BM4:BM49" si="2">IF(SUM(B4,D4,F4,H4,J4,L4,N4,P4,R4,T4,V4,X4,Z4,AB4,AD4,AF4,AH4,AJ4,AL4,AN4,AP4,AR4,AT4,AV4,AX4,AZ4,BB4,BD4,BF4,BH4)&gt;0,MIN(B4,D4,F4,H4,J4,L4,N4,P4,R4,T4,V4,X4,Z4,AB4,AD4,AF4,AH4,AJ4,AL4,AN4,AP4,AR4,AT4,AV4,AX4,AZ4,BB4,BD4,BF4,BH4),"")</f>
        <v>8.57</v>
      </c>
      <c r="BN4" s="24" t="str">
        <f t="shared" ref="BN4:BN49" si="3">IF(COUNT(BM4)&gt;0,"–","?")</f>
        <v>–</v>
      </c>
      <c r="BO4" s="6">
        <f t="shared" ref="BO4:BO49" si="4">IF(SUM(B4,D4,F4,H4,J4,L4,N4,P4,R4,T4,V4,X4,Z4,AB4,AD4,AF4,AH4,AJ4,AL4,AN4,AP4,AR4,AT4,AV4,AX4,AZ4,BB4,BD4,BF4,BH4)&gt;0,MAX(B4,D4,F4,H4,J4,L4,N4,P4,R4,T4,V4,X4,Z4,AB4,AD4,AF4,AH4,AJ4,AL4,AN4,AP4,AR4,AT4,AV4,AX4,AZ4,BB4,BD4,BF4,BH4),"")</f>
        <v>12.16</v>
      </c>
      <c r="BP4" s="32">
        <f t="shared" ref="BP4:BP49" si="5">IF(SUM(C4,E4,G4,I4,K4,M4,O4,Q4,S4,U4,W4,Y4,AA4,AC4,AE4,AG4,AI4,AK4,AM4,AO4,AQ4,AS4,AU4,AW4,AY4,BA4,BC4,BE4,BG4,BI4)&gt;0,MIN(C4,E4,G4,I4,K4,M4,O4,Q4,S4,U4,W4,Y4,AA4,AC4,AE4,AG4,AI4,AK4,AM4,AO4,AQ4,AS4,AU4,AW4,AY4,BA4,BC4,BE4,BG4,BI4),"")</f>
        <v>18.97697077059345</v>
      </c>
      <c r="BQ4" s="7" t="str">
        <f t="shared" ref="BQ4:BQ48" si="6">IF(COUNT(BP4)&gt;0,"–","?")</f>
        <v>–</v>
      </c>
      <c r="BR4" s="33">
        <f t="shared" ref="BR4:BR49" si="7">IF(SUM(C4,E4,G4,I4,K4,M4,O4,Q4,S4,U4,W4,Y4,AA4,AC4,AE4,AG4,AI4,AK4,AM4,AO4,AQ4,AS4,AU4,AW4,AY4,BA4,BC4,BE4,BG4,BI4)&gt;0,MAX(C4,E4,G4,I4,K4,M4,O4,Q4,S4,U4,W4,Y4,AA4,AC4,AE4,AG4,AI4,AK4,AM4,AO4,AQ4,AS4,AU4,AW4,AY4,BA4,BC4,BE4,BG4,BI4),"")</f>
        <v>24.223107569721115</v>
      </c>
      <c r="BS4" s="28">
        <f t="shared" ref="BS4:BT49" si="8">IF(SUM(B4,D4,F4,H4,J4,L4,N4,P4,R4,T4,V4,X4,Z4,AB4,AD4,AF4,AH4,AJ4,AL4,AN4,AP4,AR4,AT4,AV4,AX4,AZ4,BB4,BD4,BF4,BH4)&gt;0,AVERAGE(B4,D4,F4,H4,J4,L4,N4,P4,R4,T4,V4,X4,Z4,AB4,AD4,AF4,AH4,AJ4,AL4,AN4,AP4,AR4,AT4,AV4,AX4,AZ4,BB4,BD4,BF4,BH4),"?")</f>
        <v>10.208000000000002</v>
      </c>
      <c r="BT4" s="8">
        <f t="shared" si="8"/>
        <v>20.920897771806359</v>
      </c>
      <c r="BU4" s="5">
        <f t="shared" ref="BU4:BV49" si="9">IF(COUNT(B4,D4,F4,H4,J4,L4,N4,P4,R4,T4,V4,X4,Z4,AB4,AD4,AF4,AH4,AJ4,AL4,AN4,AP4,AR4,AT4,AV4,AX4,AZ4,BB4,BD4,BF4,BH4)&gt;1,STDEV(B4,D4,F4,H4,J4,L4,N4,P4,R4,T4,V4,X4,Z4,AB4,AD4,AF4,AH4,AJ4,AL4,AN4,AP4,AR4,AT4,AV4,AX4,AZ4,BB4,BD4,BF4,BH4),"?")</f>
        <v>1.3078111484461292</v>
      </c>
      <c r="BV4" s="9">
        <f t="shared" si="9"/>
        <v>2.3331188430554501</v>
      </c>
      <c r="BW4" s="5">
        <f t="shared" ref="BW4:BX49" si="10">IF(COUNT(B4)&gt;0,B4,"?")</f>
        <v>8.57</v>
      </c>
      <c r="BX4" s="7">
        <f t="shared" si="10"/>
        <v>18.97697077059345</v>
      </c>
    </row>
    <row r="5" spans="1:76" ht="13.5">
      <c r="A5" s="161" t="s">
        <v>12</v>
      </c>
      <c r="B5" s="163">
        <v>9.0399999999999991</v>
      </c>
      <c r="C5" s="150">
        <f>IF(AND((B5&gt;0),(B$7&gt;0)),(B5/B$7*100),"")</f>
        <v>20.017714791851198</v>
      </c>
      <c r="D5" s="149">
        <v>6.85</v>
      </c>
      <c r="E5" s="150">
        <f>IF(AND((D5&gt;0),(D$7&gt;0)),(D5/D$7*100),"")</f>
        <v>13.358034321372855</v>
      </c>
      <c r="F5" s="149">
        <v>8.92</v>
      </c>
      <c r="G5" s="150">
        <f>IF(AND((F5&gt;0),(F$7&gt;0)),(F5/F$7*100),"")</f>
        <v>19.249028916702631</v>
      </c>
      <c r="H5" s="149">
        <v>10.38</v>
      </c>
      <c r="I5" s="150">
        <f>IF(AND((H5&gt;0),(H$7&gt;0)),(H5/H$7*100),"")</f>
        <v>20.623882376316317</v>
      </c>
      <c r="J5" s="149"/>
      <c r="K5" s="150" t="str">
        <f>IF(AND((J5&gt;0),(J$7&gt;0)),(J5/J$7*100),"")</f>
        <v/>
      </c>
      <c r="L5" s="149">
        <v>11.56</v>
      </c>
      <c r="M5" s="150">
        <f>IF(AND((L5&gt;0),(L$7&gt;0)),(L5/L$7*100),"")</f>
        <v>22.014854313464106</v>
      </c>
      <c r="N5" s="149"/>
      <c r="O5" s="150" t="str">
        <f>IF(AND((N5&gt;0),(N$7&gt;0)),(N5/N$7*100),"")</f>
        <v/>
      </c>
      <c r="P5" s="149">
        <v>9.3800000000000008</v>
      </c>
      <c r="Q5" s="150">
        <f>IF(AND((P5&gt;0),(P$7&gt;0)),(P5/P$7*100),"")</f>
        <v>18.685258964143429</v>
      </c>
      <c r="R5" s="149">
        <v>10.97</v>
      </c>
      <c r="S5" s="150">
        <f>IF(AND((R5&gt;0),(R$7&gt;0)),(R5/R$7*100),"")</f>
        <v>22.581309180732813</v>
      </c>
      <c r="T5" s="149"/>
      <c r="U5" s="150" t="str">
        <f>IF(AND((T5&gt;0),(T$7&gt;0)),(T5/T$7*100),"")</f>
        <v/>
      </c>
      <c r="V5" s="149"/>
      <c r="W5" s="150" t="str">
        <f>IF(AND((V5&gt;0),(V$7&gt;0)),(V5/V$7*100),"")</f>
        <v/>
      </c>
      <c r="X5" s="149"/>
      <c r="Y5" s="150" t="str">
        <f>IF(AND((X5&gt;0),(X$7&gt;0)),(X5/X$7*100),"")</f>
        <v/>
      </c>
      <c r="Z5" s="149"/>
      <c r="AA5" s="150" t="str">
        <f>IF(AND((Z5&gt;0),(Z$7&gt;0)),(Z5/Z$7*100),"")</f>
        <v/>
      </c>
      <c r="AB5" s="149"/>
      <c r="AC5" s="150" t="str">
        <f>IF(AND((AB5&gt;0),(AB$7&gt;0)),(AB5/AB$7*100),"")</f>
        <v/>
      </c>
      <c r="AD5" s="149"/>
      <c r="AE5" s="150" t="str">
        <f>IF(AND((AD5&gt;0),(AD$7&gt;0)),(AD5/AD$7*100),"")</f>
        <v/>
      </c>
      <c r="AF5" s="149"/>
      <c r="AG5" s="150" t="str">
        <f>IF(AND((AF5&gt;0),(AF$7&gt;0)),(AF5/AF$7*100),"")</f>
        <v/>
      </c>
      <c r="AH5" s="149"/>
      <c r="AI5" s="150" t="str">
        <f>IF(AND((AH5&gt;0),(AH$7&gt;0)),(AH5/AH$7*100),"")</f>
        <v/>
      </c>
      <c r="AJ5" s="149"/>
      <c r="AK5" s="150" t="str">
        <f>IF(AND((AJ5&gt;0),(AJ$7&gt;0)),(AJ5/AJ$7*100),"")</f>
        <v/>
      </c>
      <c r="AL5" s="149"/>
      <c r="AM5" s="150" t="str">
        <f>IF(AND((AL5&gt;0),(AL$7&gt;0)),(AL5/AL$7*100),"")</f>
        <v/>
      </c>
      <c r="AN5" s="149"/>
      <c r="AO5" s="150" t="str">
        <f>IF(AND((AN5&gt;0),(AN$7&gt;0)),(AN5/AN$7*100),"")</f>
        <v/>
      </c>
      <c r="AP5" s="149"/>
      <c r="AQ5" s="150" t="str">
        <f>IF(AND((AP5&gt;0),(AP$7&gt;0)),(AP5/AP$7*100),"")</f>
        <v/>
      </c>
      <c r="AR5" s="149"/>
      <c r="AS5" s="150" t="str">
        <f>IF(AND((AR5&gt;0),(AR$7&gt;0)),(AR5/AR$7*100),"")</f>
        <v/>
      </c>
      <c r="AT5" s="149"/>
      <c r="AU5" s="150" t="str">
        <f>IF(AND((AT5&gt;0),(AT$7&gt;0)),(AT5/AT$7*100),"")</f>
        <v/>
      </c>
      <c r="AV5" s="149"/>
      <c r="AW5" s="150" t="str">
        <f>IF(AND((AV5&gt;0),(AV$7&gt;0)),(AV5/AV$7*100),"")</f>
        <v/>
      </c>
      <c r="AX5" s="149"/>
      <c r="AY5" s="150" t="str">
        <f>IF(AND((AX5&gt;0),(AX$7&gt;0)),(AX5/AX$7*100),"")</f>
        <v/>
      </c>
      <c r="AZ5" s="149"/>
      <c r="BA5" s="150" t="str">
        <f>IF(AND((AZ5&gt;0),(AZ$7&gt;0)),(AZ5/AZ$7*100),"")</f>
        <v/>
      </c>
      <c r="BB5" s="149"/>
      <c r="BC5" s="150" t="str">
        <f>IF(AND((BB5&gt;0),(BB$7&gt;0)),(BB5/BB$7*100),"")</f>
        <v/>
      </c>
      <c r="BD5" s="149"/>
      <c r="BE5" s="150" t="str">
        <f>IF(AND((BD5&gt;0),(BD$7&gt;0)),(BD5/BD$7*100),"")</f>
        <v/>
      </c>
      <c r="BF5" s="149"/>
      <c r="BG5" s="150" t="str">
        <f>IF(AND((BF5&gt;0),(BF$7&gt;0)),(BF5/BF$7*100),"")</f>
        <v/>
      </c>
      <c r="BH5" s="149"/>
      <c r="BI5" s="150" t="str">
        <f>IF(AND((BH5&gt;0),(BH$7&gt;0)),(BH5/BH$7*100),"")</f>
        <v/>
      </c>
      <c r="BJ5" s="12"/>
      <c r="BK5" s="14" t="str">
        <f t="shared" si="0"/>
        <v>Lateral papillae length</v>
      </c>
      <c r="BL5" s="11">
        <f t="shared" si="1"/>
        <v>7</v>
      </c>
      <c r="BM5" s="4">
        <f t="shared" si="2"/>
        <v>6.85</v>
      </c>
      <c r="BN5" s="24" t="str">
        <f t="shared" si="3"/>
        <v>–</v>
      </c>
      <c r="BO5" s="6">
        <f t="shared" si="4"/>
        <v>11.56</v>
      </c>
      <c r="BP5" s="32">
        <f t="shared" si="5"/>
        <v>13.358034321372855</v>
      </c>
      <c r="BQ5" s="7" t="str">
        <f t="shared" si="6"/>
        <v>–</v>
      </c>
      <c r="BR5" s="33">
        <f t="shared" si="7"/>
        <v>22.581309180732813</v>
      </c>
      <c r="BS5" s="28">
        <f t="shared" si="8"/>
        <v>9.5857142857142872</v>
      </c>
      <c r="BT5" s="8">
        <f t="shared" si="8"/>
        <v>19.504297552083333</v>
      </c>
      <c r="BU5" s="5">
        <f t="shared" si="9"/>
        <v>1.5659060970447416</v>
      </c>
      <c r="BV5" s="9">
        <f t="shared" si="9"/>
        <v>3.0496038333317483</v>
      </c>
      <c r="BW5" s="5">
        <f t="shared" si="10"/>
        <v>9.0399999999999991</v>
      </c>
      <c r="BX5" s="7">
        <f t="shared" si="10"/>
        <v>20.017714791851198</v>
      </c>
    </row>
    <row r="6" spans="1:76" ht="13.5">
      <c r="A6" s="161" t="s">
        <v>13</v>
      </c>
      <c r="B6" s="151"/>
      <c r="C6" s="151"/>
      <c r="D6" s="151"/>
      <c r="E6" s="151"/>
      <c r="F6" s="151"/>
      <c r="G6" s="151"/>
      <c r="H6" s="151"/>
      <c r="I6" s="153"/>
      <c r="J6" s="151"/>
      <c r="K6" s="151"/>
      <c r="L6" s="151"/>
      <c r="M6" s="151"/>
      <c r="N6" s="151"/>
      <c r="O6" s="151"/>
      <c r="P6" s="151"/>
      <c r="Q6" s="153"/>
      <c r="R6" s="152"/>
      <c r="S6" s="151"/>
      <c r="T6" s="151"/>
      <c r="U6" s="151"/>
      <c r="V6" s="151"/>
      <c r="W6" s="151"/>
      <c r="X6" s="151"/>
      <c r="Y6" s="151"/>
      <c r="Z6" s="151"/>
      <c r="AA6" s="151"/>
      <c r="AB6" s="151"/>
      <c r="AC6" s="151"/>
      <c r="AD6" s="151"/>
      <c r="AE6" s="153"/>
      <c r="AF6" s="152"/>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3"/>
      <c r="BJ6" s="12"/>
      <c r="BK6" s="14" t="str">
        <f t="shared" si="0"/>
        <v>Buccal tube</v>
      </c>
      <c r="BL6" s="11"/>
      <c r="BM6" s="4"/>
      <c r="BN6" s="24"/>
      <c r="BO6" s="6"/>
      <c r="BP6" s="32"/>
      <c r="BQ6" s="7"/>
      <c r="BR6" s="33"/>
      <c r="BS6" s="28"/>
      <c r="BT6" s="8"/>
      <c r="BU6" s="5"/>
      <c r="BV6" s="9"/>
      <c r="BW6" s="5"/>
      <c r="BX6" s="7"/>
    </row>
    <row r="7" spans="1:76" ht="13.5">
      <c r="A7" s="154" t="s">
        <v>14</v>
      </c>
      <c r="B7" s="163">
        <v>45.16</v>
      </c>
      <c r="C7" s="150" t="s">
        <v>5</v>
      </c>
      <c r="D7" s="149">
        <v>51.28</v>
      </c>
      <c r="E7" s="150" t="s">
        <v>5</v>
      </c>
      <c r="F7" s="149">
        <v>46.34</v>
      </c>
      <c r="G7" s="150" t="s">
        <v>5</v>
      </c>
      <c r="H7" s="149">
        <v>50.33</v>
      </c>
      <c r="I7" s="150" t="s">
        <v>5</v>
      </c>
      <c r="J7" s="149">
        <v>46.88</v>
      </c>
      <c r="K7" s="150" t="s">
        <v>5</v>
      </c>
      <c r="L7" s="149">
        <v>52.51</v>
      </c>
      <c r="M7" s="150" t="s">
        <v>5</v>
      </c>
      <c r="N7" s="149">
        <v>50.88</v>
      </c>
      <c r="O7" s="150" t="s">
        <v>5</v>
      </c>
      <c r="P7" s="149">
        <v>50.2</v>
      </c>
      <c r="Q7" s="150" t="s">
        <v>5</v>
      </c>
      <c r="R7" s="149">
        <v>48.58</v>
      </c>
      <c r="S7" s="150" t="s">
        <v>5</v>
      </c>
      <c r="T7" s="149"/>
      <c r="U7" s="150" t="s">
        <v>5</v>
      </c>
      <c r="V7" s="149"/>
      <c r="W7" s="150" t="s">
        <v>5</v>
      </c>
      <c r="X7" s="149"/>
      <c r="Y7" s="150" t="s">
        <v>5</v>
      </c>
      <c r="Z7" s="149"/>
      <c r="AA7" s="150" t="s">
        <v>5</v>
      </c>
      <c r="AB7" s="149"/>
      <c r="AC7" s="150" t="s">
        <v>5</v>
      </c>
      <c r="AD7" s="149"/>
      <c r="AE7" s="150" t="s">
        <v>5</v>
      </c>
      <c r="AF7" s="149"/>
      <c r="AG7" s="150" t="s">
        <v>5</v>
      </c>
      <c r="AH7" s="149"/>
      <c r="AI7" s="150" t="s">
        <v>5</v>
      </c>
      <c r="AJ7" s="149"/>
      <c r="AK7" s="150" t="s">
        <v>5</v>
      </c>
      <c r="AL7" s="149"/>
      <c r="AM7" s="150" t="s">
        <v>5</v>
      </c>
      <c r="AN7" s="149"/>
      <c r="AO7" s="150" t="s">
        <v>5</v>
      </c>
      <c r="AP7" s="149"/>
      <c r="AQ7" s="150" t="s">
        <v>5</v>
      </c>
      <c r="AR7" s="149"/>
      <c r="AS7" s="150" t="s">
        <v>5</v>
      </c>
      <c r="AT7" s="149"/>
      <c r="AU7" s="150" t="s">
        <v>5</v>
      </c>
      <c r="AV7" s="149"/>
      <c r="AW7" s="150" t="s">
        <v>5</v>
      </c>
      <c r="AX7" s="149"/>
      <c r="AY7" s="150" t="s">
        <v>5</v>
      </c>
      <c r="AZ7" s="149"/>
      <c r="BA7" s="150" t="s">
        <v>5</v>
      </c>
      <c r="BB7" s="149"/>
      <c r="BC7" s="150" t="s">
        <v>5</v>
      </c>
      <c r="BD7" s="149"/>
      <c r="BE7" s="150" t="s">
        <v>5</v>
      </c>
      <c r="BF7" s="149"/>
      <c r="BG7" s="150" t="s">
        <v>5</v>
      </c>
      <c r="BH7" s="149"/>
      <c r="BI7" s="150" t="s">
        <v>5</v>
      </c>
      <c r="BJ7" s="12"/>
      <c r="BK7" s="14" t="str">
        <f t="shared" si="0"/>
        <v xml:space="preserve">     Length</v>
      </c>
      <c r="BL7" s="11">
        <f t="shared" si="1"/>
        <v>9</v>
      </c>
      <c r="BM7" s="4">
        <f t="shared" si="2"/>
        <v>45.16</v>
      </c>
      <c r="BN7" s="24" t="str">
        <f t="shared" si="3"/>
        <v>–</v>
      </c>
      <c r="BO7" s="6">
        <f t="shared" si="4"/>
        <v>52.51</v>
      </c>
      <c r="BP7" s="32" t="str">
        <f t="shared" si="5"/>
        <v/>
      </c>
      <c r="BQ7" s="7" t="s">
        <v>5</v>
      </c>
      <c r="BR7" s="33" t="str">
        <f t="shared" si="7"/>
        <v/>
      </c>
      <c r="BS7" s="28">
        <f t="shared" si="8"/>
        <v>49.128888888888888</v>
      </c>
      <c r="BT7" s="8" t="s">
        <v>5</v>
      </c>
      <c r="BU7" s="5">
        <f t="shared" si="9"/>
        <v>2.5150618503549991</v>
      </c>
      <c r="BV7" s="9" t="s">
        <v>5</v>
      </c>
      <c r="BW7" s="5">
        <f t="shared" si="10"/>
        <v>45.16</v>
      </c>
      <c r="BX7" s="7" t="s">
        <v>5</v>
      </c>
    </row>
    <row r="8" spans="1:76" ht="13.5">
      <c r="A8" s="154" t="s">
        <v>15</v>
      </c>
      <c r="B8" s="163">
        <v>28.69</v>
      </c>
      <c r="C8" s="150">
        <f>IF(AND((B8&gt;0),(B$7&gt;0)),(B8/B$7*100),"")</f>
        <v>63.529672276350759</v>
      </c>
      <c r="D8" s="149">
        <v>34</v>
      </c>
      <c r="E8" s="150">
        <f>IF(AND((D8&gt;0),(D$7&gt;0)),(D8/D$7*100),"")</f>
        <v>66.302652106084238</v>
      </c>
      <c r="F8" s="149">
        <v>32.450000000000003</v>
      </c>
      <c r="G8" s="150">
        <f>IF(AND((F8&gt;0),(F$7&gt;0)),(F8/F$7*100),"")</f>
        <v>70.02589555459646</v>
      </c>
      <c r="H8" s="149">
        <v>31.78</v>
      </c>
      <c r="I8" s="150">
        <f>IF(AND((H8&gt;0),(H$7&gt;0)),(H8/H$7*100),"")</f>
        <v>63.143254520166906</v>
      </c>
      <c r="J8" s="149">
        <v>32.58</v>
      </c>
      <c r="K8" s="150">
        <f>IF(AND((J8&gt;0),(J$7&gt;0)),(J8/J$7*100),"")</f>
        <v>69.496587030716711</v>
      </c>
      <c r="L8" s="149">
        <v>33.53</v>
      </c>
      <c r="M8" s="150">
        <f>IF(AND((L8&gt;0),(L$7&gt;0)),(L8/L$7*100),"")</f>
        <v>63.854503904018287</v>
      </c>
      <c r="N8" s="149">
        <v>32.840000000000003</v>
      </c>
      <c r="O8" s="150">
        <f>IF(AND((N8&gt;0),(N$7&gt;0)),(N8/N$7*100),"")</f>
        <v>64.54402515723271</v>
      </c>
      <c r="P8" s="149">
        <v>35.619999999999997</v>
      </c>
      <c r="Q8" s="150">
        <f>IF(AND((P8&gt;0),(P$7&gt;0)),(P8/P$7*100),"")</f>
        <v>70.956175298804766</v>
      </c>
      <c r="R8" s="149">
        <v>30.33</v>
      </c>
      <c r="S8" s="150">
        <f>IF(AND((R8&gt;0),(R$7&gt;0)),(R8/R$7*100),"")</f>
        <v>62.433100041169212</v>
      </c>
      <c r="T8" s="149"/>
      <c r="U8" s="150" t="str">
        <f>IF(AND((T8&gt;0),(T$7&gt;0)),(T8/T$7*100),"")</f>
        <v/>
      </c>
      <c r="V8" s="149"/>
      <c r="W8" s="150" t="str">
        <f>IF(AND((V8&gt;0),(V$7&gt;0)),(V8/V$7*100),"")</f>
        <v/>
      </c>
      <c r="X8" s="149"/>
      <c r="Y8" s="150" t="str">
        <f>IF(AND((X8&gt;0),(X$7&gt;0)),(X8/X$7*100),"")</f>
        <v/>
      </c>
      <c r="Z8" s="149"/>
      <c r="AA8" s="150" t="str">
        <f>IF(AND((Z8&gt;0),(Z$7&gt;0)),(Z8/Z$7*100),"")</f>
        <v/>
      </c>
      <c r="AB8" s="149"/>
      <c r="AC8" s="150" t="str">
        <f>IF(AND((AB8&gt;0),(AB$7&gt;0)),(AB8/AB$7*100),"")</f>
        <v/>
      </c>
      <c r="AD8" s="149"/>
      <c r="AE8" s="150" t="str">
        <f>IF(AND((AD8&gt;0),(AD$7&gt;0)),(AD8/AD$7*100),"")</f>
        <v/>
      </c>
      <c r="AF8" s="149"/>
      <c r="AG8" s="150" t="str">
        <f>IF(AND((AF8&gt;0),(AF$7&gt;0)),(AF8/AF$7*100),"")</f>
        <v/>
      </c>
      <c r="AH8" s="149"/>
      <c r="AI8" s="150" t="str">
        <f>IF(AND((AH8&gt;0),(AH$7&gt;0)),(AH8/AH$7*100),"")</f>
        <v/>
      </c>
      <c r="AJ8" s="149"/>
      <c r="AK8" s="150" t="str">
        <f>IF(AND((AJ8&gt;0),(AJ$7&gt;0)),(AJ8/AJ$7*100),"")</f>
        <v/>
      </c>
      <c r="AL8" s="149"/>
      <c r="AM8" s="150" t="str">
        <f>IF(AND((AL8&gt;0),(AL$7&gt;0)),(AL8/AL$7*100),"")</f>
        <v/>
      </c>
      <c r="AN8" s="149"/>
      <c r="AO8" s="150" t="str">
        <f>IF(AND((AN8&gt;0),(AN$7&gt;0)),(AN8/AN$7*100),"")</f>
        <v/>
      </c>
      <c r="AP8" s="149"/>
      <c r="AQ8" s="150" t="str">
        <f>IF(AND((AP8&gt;0),(AP$7&gt;0)),(AP8/AP$7*100),"")</f>
        <v/>
      </c>
      <c r="AR8" s="149"/>
      <c r="AS8" s="150" t="str">
        <f>IF(AND((AR8&gt;0),(AR$7&gt;0)),(AR8/AR$7*100),"")</f>
        <v/>
      </c>
      <c r="AT8" s="149"/>
      <c r="AU8" s="150" t="str">
        <f>IF(AND((AT8&gt;0),(AT$7&gt;0)),(AT8/AT$7*100),"")</f>
        <v/>
      </c>
      <c r="AV8" s="149"/>
      <c r="AW8" s="150" t="str">
        <f>IF(AND((AV8&gt;0),(AV$7&gt;0)),(AV8/AV$7*100),"")</f>
        <v/>
      </c>
      <c r="AX8" s="149"/>
      <c r="AY8" s="150" t="str">
        <f>IF(AND((AX8&gt;0),(AX$7&gt;0)),(AX8/AX$7*100),"")</f>
        <v/>
      </c>
      <c r="AZ8" s="149"/>
      <c r="BA8" s="150" t="str">
        <f>IF(AND((AZ8&gt;0),(AZ$7&gt;0)),(AZ8/AZ$7*100),"")</f>
        <v/>
      </c>
      <c r="BB8" s="149"/>
      <c r="BC8" s="150" t="str">
        <f>IF(AND((BB8&gt;0),(BB$7&gt;0)),(BB8/BB$7*100),"")</f>
        <v/>
      </c>
      <c r="BD8" s="149"/>
      <c r="BE8" s="150" t="str">
        <f>IF(AND((BD8&gt;0),(BD$7&gt;0)),(BD8/BD$7*100),"")</f>
        <v/>
      </c>
      <c r="BF8" s="149"/>
      <c r="BG8" s="150" t="str">
        <f>IF(AND((BF8&gt;0),(BF$7&gt;0)),(BF8/BF$7*100),"")</f>
        <v/>
      </c>
      <c r="BH8" s="149"/>
      <c r="BI8" s="150" t="str">
        <f>IF(AND((BH8&gt;0),(BH$7&gt;0)),(BH8/BH$7*100),"")</f>
        <v/>
      </c>
      <c r="BJ8" s="12"/>
      <c r="BK8" s="14" t="str">
        <f t="shared" si="0"/>
        <v xml:space="preserve">     Stylet support insertion point</v>
      </c>
      <c r="BL8" s="11">
        <f t="shared" si="1"/>
        <v>9</v>
      </c>
      <c r="BM8" s="4">
        <f t="shared" si="2"/>
        <v>28.69</v>
      </c>
      <c r="BN8" s="24" t="str">
        <f t="shared" si="3"/>
        <v>–</v>
      </c>
      <c r="BO8" s="6">
        <f t="shared" si="4"/>
        <v>35.619999999999997</v>
      </c>
      <c r="BP8" s="32">
        <f t="shared" si="5"/>
        <v>62.433100041169212</v>
      </c>
      <c r="BQ8" s="7" t="str">
        <f t="shared" si="6"/>
        <v>–</v>
      </c>
      <c r="BR8" s="33">
        <f t="shared" si="7"/>
        <v>70.956175298804766</v>
      </c>
      <c r="BS8" s="28">
        <f t="shared" si="8"/>
        <v>32.424444444444447</v>
      </c>
      <c r="BT8" s="8">
        <f t="shared" si="8"/>
        <v>66.031762876571122</v>
      </c>
      <c r="BU8" s="5">
        <f t="shared" si="9"/>
        <v>2.026753013511458</v>
      </c>
      <c r="BV8" s="9">
        <f t="shared" si="9"/>
        <v>3.2937336945036799</v>
      </c>
      <c r="BW8" s="5">
        <f t="shared" si="10"/>
        <v>28.69</v>
      </c>
      <c r="BX8" s="7">
        <f t="shared" si="10"/>
        <v>63.529672276350759</v>
      </c>
    </row>
    <row r="9" spans="1:76" ht="13.5">
      <c r="A9" s="154" t="s">
        <v>16</v>
      </c>
      <c r="B9" s="163">
        <v>16.84</v>
      </c>
      <c r="C9" s="150">
        <f>IF(AND((B9&gt;0),(B$7&gt;0)),(B9/B$7*100),"")</f>
        <v>37.289636846767053</v>
      </c>
      <c r="D9" s="149">
        <v>21.98</v>
      </c>
      <c r="E9" s="150">
        <f>IF(AND((D9&gt;0),(D$7&gt;0)),(D9/D$7*100),"")</f>
        <v>42.862714508580339</v>
      </c>
      <c r="F9" s="149">
        <v>17</v>
      </c>
      <c r="G9" s="150">
        <f>IF(AND((F9&gt;0),(F$7&gt;0)),(F9/F$7*100),"")</f>
        <v>36.685369011652995</v>
      </c>
      <c r="H9" s="149">
        <v>19.12</v>
      </c>
      <c r="I9" s="150">
        <f>IF(AND((H9&gt;0),(H$7&gt;0)),(H9/H$7*100),"")</f>
        <v>37.989270812636597</v>
      </c>
      <c r="J9" s="149">
        <v>21.86</v>
      </c>
      <c r="K9" s="150">
        <f>IF(AND((J9&gt;0),(J$7&gt;0)),(J9/J$7*100),"")</f>
        <v>46.629692832764505</v>
      </c>
      <c r="L9" s="149">
        <v>21.28</v>
      </c>
      <c r="M9" s="150">
        <f>IF(AND((L9&gt;0),(L$7&gt;0)),(L9/L$7*100),"")</f>
        <v>40.525614168729767</v>
      </c>
      <c r="N9" s="149">
        <v>18.86</v>
      </c>
      <c r="O9" s="150">
        <f>IF(AND((N9&gt;0),(N$7&gt;0)),(N9/N$7*100),"")</f>
        <v>37.067610062893081</v>
      </c>
      <c r="P9" s="149">
        <v>19.510000000000002</v>
      </c>
      <c r="Q9" s="150">
        <f>IF(AND((P9&gt;0),(P$7&gt;0)),(P9/P$7*100),"")</f>
        <v>38.864541832669325</v>
      </c>
      <c r="R9" s="149">
        <v>20.63</v>
      </c>
      <c r="S9" s="150">
        <f>IF(AND((R9&gt;0),(R$7&gt;0)),(R9/R$7*100),"")</f>
        <v>42.466035405516671</v>
      </c>
      <c r="T9" s="149"/>
      <c r="U9" s="150" t="str">
        <f>IF(AND((T9&gt;0),(T$7&gt;0)),(T9/T$7*100),"")</f>
        <v/>
      </c>
      <c r="V9" s="149"/>
      <c r="W9" s="150" t="str">
        <f>IF(AND((V9&gt;0),(V$7&gt;0)),(V9/V$7*100),"")</f>
        <v/>
      </c>
      <c r="X9" s="149"/>
      <c r="Y9" s="150" t="str">
        <f>IF(AND((X9&gt;0),(X$7&gt;0)),(X9/X$7*100),"")</f>
        <v/>
      </c>
      <c r="Z9" s="149"/>
      <c r="AA9" s="150" t="str">
        <f>IF(AND((Z9&gt;0),(Z$7&gt;0)),(Z9/Z$7*100),"")</f>
        <v/>
      </c>
      <c r="AB9" s="149"/>
      <c r="AC9" s="150" t="str">
        <f>IF(AND((AB9&gt;0),(AB$7&gt;0)),(AB9/AB$7*100),"")</f>
        <v/>
      </c>
      <c r="AD9" s="149"/>
      <c r="AE9" s="150" t="str">
        <f>IF(AND((AD9&gt;0),(AD$7&gt;0)),(AD9/AD$7*100),"")</f>
        <v/>
      </c>
      <c r="AF9" s="149"/>
      <c r="AG9" s="150" t="str">
        <f>IF(AND((AF9&gt;0),(AF$7&gt;0)),(AF9/AF$7*100),"")</f>
        <v/>
      </c>
      <c r="AH9" s="149"/>
      <c r="AI9" s="150" t="str">
        <f>IF(AND((AH9&gt;0),(AH$7&gt;0)),(AH9/AH$7*100),"")</f>
        <v/>
      </c>
      <c r="AJ9" s="149"/>
      <c r="AK9" s="150" t="str">
        <f>IF(AND((AJ9&gt;0),(AJ$7&gt;0)),(AJ9/AJ$7*100),"")</f>
        <v/>
      </c>
      <c r="AL9" s="149"/>
      <c r="AM9" s="150" t="str">
        <f>IF(AND((AL9&gt;0),(AL$7&gt;0)),(AL9/AL$7*100),"")</f>
        <v/>
      </c>
      <c r="AN9" s="149"/>
      <c r="AO9" s="150" t="str">
        <f>IF(AND((AN9&gt;0),(AN$7&gt;0)),(AN9/AN$7*100),"")</f>
        <v/>
      </c>
      <c r="AP9" s="149"/>
      <c r="AQ9" s="150" t="str">
        <f>IF(AND((AP9&gt;0),(AP$7&gt;0)),(AP9/AP$7*100),"")</f>
        <v/>
      </c>
      <c r="AR9" s="149"/>
      <c r="AS9" s="150" t="str">
        <f>IF(AND((AR9&gt;0),(AR$7&gt;0)),(AR9/AR$7*100),"")</f>
        <v/>
      </c>
      <c r="AT9" s="149"/>
      <c r="AU9" s="150" t="str">
        <f>IF(AND((AT9&gt;0),(AT$7&gt;0)),(AT9/AT$7*100),"")</f>
        <v/>
      </c>
      <c r="AV9" s="149"/>
      <c r="AW9" s="150" t="str">
        <f>IF(AND((AV9&gt;0),(AV$7&gt;0)),(AV9/AV$7*100),"")</f>
        <v/>
      </c>
      <c r="AX9" s="149"/>
      <c r="AY9" s="150" t="str">
        <f>IF(AND((AX9&gt;0),(AX$7&gt;0)),(AX9/AX$7*100),"")</f>
        <v/>
      </c>
      <c r="AZ9" s="149"/>
      <c r="BA9" s="150" t="str">
        <f>IF(AND((AZ9&gt;0),(AZ$7&gt;0)),(AZ9/AZ$7*100),"")</f>
        <v/>
      </c>
      <c r="BB9" s="149"/>
      <c r="BC9" s="150" t="str">
        <f>IF(AND((BB9&gt;0),(BB$7&gt;0)),(BB9/BB$7*100),"")</f>
        <v/>
      </c>
      <c r="BD9" s="149"/>
      <c r="BE9" s="150" t="str">
        <f>IF(AND((BD9&gt;0),(BD$7&gt;0)),(BD9/BD$7*100),"")</f>
        <v/>
      </c>
      <c r="BF9" s="149"/>
      <c r="BG9" s="150" t="str">
        <f>IF(AND((BF9&gt;0),(BF$7&gt;0)),(BF9/BF$7*100),"")</f>
        <v/>
      </c>
      <c r="BH9" s="149"/>
      <c r="BI9" s="150" t="str">
        <f>IF(AND((BH9&gt;0),(BH$7&gt;0)),(BH9/BH$7*100),"")</f>
        <v/>
      </c>
      <c r="BJ9" s="12"/>
      <c r="BK9" s="14" t="str">
        <f t="shared" si="0"/>
        <v xml:space="preserve">     Anterior width</v>
      </c>
      <c r="BL9" s="11">
        <f t="shared" si="1"/>
        <v>9</v>
      </c>
      <c r="BM9" s="4">
        <f t="shared" si="2"/>
        <v>16.84</v>
      </c>
      <c r="BN9" s="24" t="str">
        <f t="shared" si="3"/>
        <v>–</v>
      </c>
      <c r="BO9" s="6">
        <f t="shared" si="4"/>
        <v>21.98</v>
      </c>
      <c r="BP9" s="32">
        <f t="shared" si="5"/>
        <v>36.685369011652995</v>
      </c>
      <c r="BQ9" s="7" t="str">
        <f t="shared" si="6"/>
        <v>–</v>
      </c>
      <c r="BR9" s="33">
        <f t="shared" si="7"/>
        <v>46.629692832764505</v>
      </c>
      <c r="BS9" s="28">
        <f t="shared" si="8"/>
        <v>19.675555555555555</v>
      </c>
      <c r="BT9" s="8">
        <f t="shared" si="8"/>
        <v>40.042276164690037</v>
      </c>
      <c r="BU9" s="5">
        <f t="shared" si="9"/>
        <v>1.9289771325181067</v>
      </c>
      <c r="BV9" s="9">
        <f t="shared" si="9"/>
        <v>3.368113932388582</v>
      </c>
      <c r="BW9" s="5">
        <f t="shared" si="10"/>
        <v>16.84</v>
      </c>
      <c r="BX9" s="7">
        <f t="shared" si="10"/>
        <v>37.289636846767053</v>
      </c>
    </row>
    <row r="10" spans="1:76" ht="13.5">
      <c r="A10" s="154" t="s">
        <v>17</v>
      </c>
      <c r="B10" s="163">
        <v>14.81</v>
      </c>
      <c r="C10" s="150">
        <f>IF(AND((B10&gt;0),(B$7&gt;0)),(B10/B$7*100),"")</f>
        <v>32.794508414526135</v>
      </c>
      <c r="D10" s="149">
        <v>21.83</v>
      </c>
      <c r="E10" s="150">
        <f>IF(AND((D10&gt;0),(D$7&gt;0)),(D10/D$7*100),"")</f>
        <v>42.57020280811232</v>
      </c>
      <c r="F10" s="149">
        <v>16.739999999999998</v>
      </c>
      <c r="G10" s="150">
        <f>IF(AND((F10&gt;0),(F$7&gt;0)),(F10/F$7*100),"")</f>
        <v>36.124298662063012</v>
      </c>
      <c r="H10" s="149">
        <v>18.010000000000002</v>
      </c>
      <c r="I10" s="150">
        <f>IF(AND((H10&gt;0),(H$7&gt;0)),(H10/H$7*100),"")</f>
        <v>35.783826743492952</v>
      </c>
      <c r="J10" s="149">
        <v>20.05</v>
      </c>
      <c r="K10" s="150">
        <f>IF(AND((J10&gt;0),(J$7&gt;0)),(J10/J$7*100),"")</f>
        <v>42.768771331058019</v>
      </c>
      <c r="L10" s="149">
        <v>19.329999999999998</v>
      </c>
      <c r="M10" s="150">
        <f>IF(AND((L10&gt;0),(L$7&gt;0)),(L10/L$7*100),"")</f>
        <v>36.812035802704244</v>
      </c>
      <c r="N10" s="149">
        <v>17.02</v>
      </c>
      <c r="O10" s="150">
        <f>IF(AND((N10&gt;0),(N$7&gt;0)),(N10/N$7*100),"")</f>
        <v>33.45125786163522</v>
      </c>
      <c r="P10" s="149">
        <v>18.079999999999998</v>
      </c>
      <c r="Q10" s="150">
        <f>IF(AND((P10&gt;0),(P$7&gt;0)),(P10/P$7*100),"")</f>
        <v>36.015936254980076</v>
      </c>
      <c r="R10" s="149">
        <v>19.04</v>
      </c>
      <c r="S10" s="150">
        <f>IF(AND((R10&gt;0),(R$7&gt;0)),(R10/R$7*100),"")</f>
        <v>39.19308357348703</v>
      </c>
      <c r="T10" s="149"/>
      <c r="U10" s="150" t="str">
        <f>IF(AND((T10&gt;0),(T$7&gt;0)),(T10/T$7*100),"")</f>
        <v/>
      </c>
      <c r="V10" s="149"/>
      <c r="W10" s="150" t="str">
        <f>IF(AND((V10&gt;0),(V$7&gt;0)),(V10/V$7*100),"")</f>
        <v/>
      </c>
      <c r="X10" s="149"/>
      <c r="Y10" s="150" t="str">
        <f>IF(AND((X10&gt;0),(X$7&gt;0)),(X10/X$7*100),"")</f>
        <v/>
      </c>
      <c r="Z10" s="149"/>
      <c r="AA10" s="150" t="str">
        <f>IF(AND((Z10&gt;0),(Z$7&gt;0)),(Z10/Z$7*100),"")</f>
        <v/>
      </c>
      <c r="AB10" s="149"/>
      <c r="AC10" s="150" t="str">
        <f>IF(AND((AB10&gt;0),(AB$7&gt;0)),(AB10/AB$7*100),"")</f>
        <v/>
      </c>
      <c r="AD10" s="149"/>
      <c r="AE10" s="150" t="str">
        <f>IF(AND((AD10&gt;0),(AD$7&gt;0)),(AD10/AD$7*100),"")</f>
        <v/>
      </c>
      <c r="AF10" s="149"/>
      <c r="AG10" s="150" t="str">
        <f>IF(AND((AF10&gt;0),(AF$7&gt;0)),(AF10/AF$7*100),"")</f>
        <v/>
      </c>
      <c r="AH10" s="149"/>
      <c r="AI10" s="150" t="str">
        <f>IF(AND((AH10&gt;0),(AH$7&gt;0)),(AH10/AH$7*100),"")</f>
        <v/>
      </c>
      <c r="AJ10" s="149"/>
      <c r="AK10" s="150" t="str">
        <f>IF(AND((AJ10&gt;0),(AJ$7&gt;0)),(AJ10/AJ$7*100),"")</f>
        <v/>
      </c>
      <c r="AL10" s="149"/>
      <c r="AM10" s="150" t="str">
        <f>IF(AND((AL10&gt;0),(AL$7&gt;0)),(AL10/AL$7*100),"")</f>
        <v/>
      </c>
      <c r="AN10" s="149"/>
      <c r="AO10" s="150" t="str">
        <f>IF(AND((AN10&gt;0),(AN$7&gt;0)),(AN10/AN$7*100),"")</f>
        <v/>
      </c>
      <c r="AP10" s="149"/>
      <c r="AQ10" s="150" t="str">
        <f>IF(AND((AP10&gt;0),(AP$7&gt;0)),(AP10/AP$7*100),"")</f>
        <v/>
      </c>
      <c r="AR10" s="149"/>
      <c r="AS10" s="150" t="str">
        <f>IF(AND((AR10&gt;0),(AR$7&gt;0)),(AR10/AR$7*100),"")</f>
        <v/>
      </c>
      <c r="AT10" s="149"/>
      <c r="AU10" s="150" t="str">
        <f>IF(AND((AT10&gt;0),(AT$7&gt;0)),(AT10/AT$7*100),"")</f>
        <v/>
      </c>
      <c r="AV10" s="149"/>
      <c r="AW10" s="150" t="str">
        <f>IF(AND((AV10&gt;0),(AV$7&gt;0)),(AV10/AV$7*100),"")</f>
        <v/>
      </c>
      <c r="AX10" s="149"/>
      <c r="AY10" s="150" t="str">
        <f>IF(AND((AX10&gt;0),(AX$7&gt;0)),(AX10/AX$7*100),"")</f>
        <v/>
      </c>
      <c r="AZ10" s="149"/>
      <c r="BA10" s="150" t="str">
        <f>IF(AND((AZ10&gt;0),(AZ$7&gt;0)),(AZ10/AZ$7*100),"")</f>
        <v/>
      </c>
      <c r="BB10" s="149"/>
      <c r="BC10" s="150" t="str">
        <f>IF(AND((BB10&gt;0),(BB$7&gt;0)),(BB10/BB$7*100),"")</f>
        <v/>
      </c>
      <c r="BD10" s="149"/>
      <c r="BE10" s="150" t="str">
        <f>IF(AND((BD10&gt;0),(BD$7&gt;0)),(BD10/BD$7*100),"")</f>
        <v/>
      </c>
      <c r="BF10" s="149"/>
      <c r="BG10" s="150" t="str">
        <f>IF(AND((BF10&gt;0),(BF$7&gt;0)),(BF10/BF$7*100),"")</f>
        <v/>
      </c>
      <c r="BH10" s="149"/>
      <c r="BI10" s="150" t="str">
        <f>IF(AND((BH10&gt;0),(BH$7&gt;0)),(BH10/BH$7*100),"")</f>
        <v/>
      </c>
      <c r="BJ10" s="12"/>
      <c r="BK10" s="14" t="str">
        <f t="shared" si="0"/>
        <v xml:space="preserve">     Standard width</v>
      </c>
      <c r="BL10" s="11">
        <f t="shared" si="1"/>
        <v>9</v>
      </c>
      <c r="BM10" s="4">
        <f t="shared" si="2"/>
        <v>14.81</v>
      </c>
      <c r="BN10" s="24" t="str">
        <f t="shared" si="3"/>
        <v>–</v>
      </c>
      <c r="BO10" s="6">
        <f t="shared" si="4"/>
        <v>21.83</v>
      </c>
      <c r="BP10" s="32">
        <f t="shared" si="5"/>
        <v>32.794508414526135</v>
      </c>
      <c r="BQ10" s="7" t="str">
        <f t="shared" si="6"/>
        <v>–</v>
      </c>
      <c r="BR10" s="33">
        <f t="shared" si="7"/>
        <v>42.768771331058019</v>
      </c>
      <c r="BS10" s="28">
        <f t="shared" si="8"/>
        <v>18.323333333333334</v>
      </c>
      <c r="BT10" s="8">
        <f t="shared" si="8"/>
        <v>37.279324605784332</v>
      </c>
      <c r="BU10" s="5">
        <f t="shared" si="9"/>
        <v>2.0466924536920623</v>
      </c>
      <c r="BV10" s="9">
        <f t="shared" si="9"/>
        <v>3.5697105956260891</v>
      </c>
      <c r="BW10" s="5">
        <f t="shared" si="10"/>
        <v>14.81</v>
      </c>
      <c r="BX10" s="7">
        <f t="shared" si="10"/>
        <v>32.794508414526135</v>
      </c>
    </row>
    <row r="11" spans="1:76" ht="13.5">
      <c r="A11" s="154" t="s">
        <v>18</v>
      </c>
      <c r="B11" s="163">
        <v>15.05</v>
      </c>
      <c r="C11" s="150">
        <f>IF(AND((B11&gt;0),(B$7&gt;0)),(B11/B$7*100),"")</f>
        <v>33.32595217006201</v>
      </c>
      <c r="D11" s="149">
        <v>19.27</v>
      </c>
      <c r="E11" s="150">
        <f>IF(AND((D11&gt;0),(D$7&gt;0)),(D11/D$7*100),"")</f>
        <v>37.578003120124805</v>
      </c>
      <c r="F11" s="149">
        <v>16.84</v>
      </c>
      <c r="G11" s="150">
        <f>IF(AND((F11&gt;0),(F$7&gt;0)),(F11/F$7*100),"")</f>
        <v>36.340094950366854</v>
      </c>
      <c r="H11" s="149">
        <v>18.03</v>
      </c>
      <c r="I11" s="150">
        <f>IF(AND((H11&gt;0),(H$7&gt;0)),(H11/H$7*100),"")</f>
        <v>35.823564474468512</v>
      </c>
      <c r="J11" s="149">
        <v>19.77</v>
      </c>
      <c r="K11" s="150">
        <f>IF(AND((J11&gt;0),(J$7&gt;0)),(J11/J$7*100),"")</f>
        <v>42.171501706484641</v>
      </c>
      <c r="L11" s="149">
        <v>19.25</v>
      </c>
      <c r="M11" s="150">
        <f>IF(AND((L11&gt;0),(L$7&gt;0)),(L11/L$7*100),"")</f>
        <v>36.659683869739098</v>
      </c>
      <c r="N11" s="149">
        <v>16.899999999999999</v>
      </c>
      <c r="O11" s="150">
        <f>IF(AND((N11&gt;0),(N$7&gt;0)),(N11/N$7*100),"")</f>
        <v>33.215408805031444</v>
      </c>
      <c r="P11" s="149">
        <v>17.809999999999999</v>
      </c>
      <c r="Q11" s="150">
        <f>IF(AND((P11&gt;0),(P$7&gt;0)),(P11/P$7*100),"")</f>
        <v>35.478087649402383</v>
      </c>
      <c r="R11" s="149">
        <v>18.13</v>
      </c>
      <c r="S11" s="150">
        <f>IF(AND((R11&gt;0),(R$7&gt;0)),(R11/R$7*100),"")</f>
        <v>37.319884726224785</v>
      </c>
      <c r="T11" s="149"/>
      <c r="U11" s="150" t="str">
        <f>IF(AND((T11&gt;0),(T$7&gt;0)),(T11/T$7*100),"")</f>
        <v/>
      </c>
      <c r="V11" s="149"/>
      <c r="W11" s="150" t="str">
        <f>IF(AND((V11&gt;0),(V$7&gt;0)),(V11/V$7*100),"")</f>
        <v/>
      </c>
      <c r="X11" s="149"/>
      <c r="Y11" s="150" t="str">
        <f>IF(AND((X11&gt;0),(X$7&gt;0)),(X11/X$7*100),"")</f>
        <v/>
      </c>
      <c r="Z11" s="149"/>
      <c r="AA11" s="150" t="str">
        <f>IF(AND((Z11&gt;0),(Z$7&gt;0)),(Z11/Z$7*100),"")</f>
        <v/>
      </c>
      <c r="AB11" s="149"/>
      <c r="AC11" s="150" t="str">
        <f>IF(AND((AB11&gt;0),(AB$7&gt;0)),(AB11/AB$7*100),"")</f>
        <v/>
      </c>
      <c r="AD11" s="149"/>
      <c r="AE11" s="150" t="str">
        <f>IF(AND((AD11&gt;0),(AD$7&gt;0)),(AD11/AD$7*100),"")</f>
        <v/>
      </c>
      <c r="AF11" s="149"/>
      <c r="AG11" s="150" t="str">
        <f>IF(AND((AF11&gt;0),(AF$7&gt;0)),(AF11/AF$7*100),"")</f>
        <v/>
      </c>
      <c r="AH11" s="149"/>
      <c r="AI11" s="150" t="str">
        <f>IF(AND((AH11&gt;0),(AH$7&gt;0)),(AH11/AH$7*100),"")</f>
        <v/>
      </c>
      <c r="AJ11" s="149"/>
      <c r="AK11" s="150" t="str">
        <f>IF(AND((AJ11&gt;0),(AJ$7&gt;0)),(AJ11/AJ$7*100),"")</f>
        <v/>
      </c>
      <c r="AL11" s="149"/>
      <c r="AM11" s="150" t="str">
        <f>IF(AND((AL11&gt;0),(AL$7&gt;0)),(AL11/AL$7*100),"")</f>
        <v/>
      </c>
      <c r="AN11" s="149"/>
      <c r="AO11" s="150" t="str">
        <f>IF(AND((AN11&gt;0),(AN$7&gt;0)),(AN11/AN$7*100),"")</f>
        <v/>
      </c>
      <c r="AP11" s="149"/>
      <c r="AQ11" s="150" t="str">
        <f>IF(AND((AP11&gt;0),(AP$7&gt;0)),(AP11/AP$7*100),"")</f>
        <v/>
      </c>
      <c r="AR11" s="149"/>
      <c r="AS11" s="150" t="str">
        <f>IF(AND((AR11&gt;0),(AR$7&gt;0)),(AR11/AR$7*100),"")</f>
        <v/>
      </c>
      <c r="AT11" s="149"/>
      <c r="AU11" s="150" t="str">
        <f>IF(AND((AT11&gt;0),(AT$7&gt;0)),(AT11/AT$7*100),"")</f>
        <v/>
      </c>
      <c r="AV11" s="149"/>
      <c r="AW11" s="150" t="str">
        <f>IF(AND((AV11&gt;0),(AV$7&gt;0)),(AV11/AV$7*100),"")</f>
        <v/>
      </c>
      <c r="AX11" s="149"/>
      <c r="AY11" s="150" t="str">
        <f>IF(AND((AX11&gt;0),(AX$7&gt;0)),(AX11/AX$7*100),"")</f>
        <v/>
      </c>
      <c r="AZ11" s="149"/>
      <c r="BA11" s="150" t="str">
        <f>IF(AND((AZ11&gt;0),(AZ$7&gt;0)),(AZ11/AZ$7*100),"")</f>
        <v/>
      </c>
      <c r="BB11" s="149"/>
      <c r="BC11" s="150" t="str">
        <f>IF(AND((BB11&gt;0),(BB$7&gt;0)),(BB11/BB$7*100),"")</f>
        <v/>
      </c>
      <c r="BD11" s="149"/>
      <c r="BE11" s="150" t="str">
        <f>IF(AND((BD11&gt;0),(BD$7&gt;0)),(BD11/BD$7*100),"")</f>
        <v/>
      </c>
      <c r="BF11" s="149"/>
      <c r="BG11" s="150" t="str">
        <f>IF(AND((BF11&gt;0),(BF$7&gt;0)),(BF11/BF$7*100),"")</f>
        <v/>
      </c>
      <c r="BH11" s="149"/>
      <c r="BI11" s="150" t="str">
        <f>IF(AND((BH11&gt;0),(BH$7&gt;0)),(BH11/BH$7*100),"")</f>
        <v/>
      </c>
      <c r="BJ11" s="12"/>
      <c r="BK11" s="14" t="str">
        <f t="shared" si="0"/>
        <v xml:space="preserve">     Posterior width</v>
      </c>
      <c r="BL11" s="11">
        <f t="shared" si="1"/>
        <v>9</v>
      </c>
      <c r="BM11" s="4">
        <f t="shared" si="2"/>
        <v>15.05</v>
      </c>
      <c r="BN11" s="24" t="str">
        <f t="shared" si="3"/>
        <v>–</v>
      </c>
      <c r="BO11" s="6">
        <f t="shared" si="4"/>
        <v>19.77</v>
      </c>
      <c r="BP11" s="32">
        <f t="shared" si="5"/>
        <v>33.215408805031444</v>
      </c>
      <c r="BQ11" s="7" t="str">
        <f t="shared" si="6"/>
        <v>–</v>
      </c>
      <c r="BR11" s="33">
        <f t="shared" si="7"/>
        <v>42.171501706484641</v>
      </c>
      <c r="BS11" s="28">
        <f t="shared" si="8"/>
        <v>17.894444444444442</v>
      </c>
      <c r="BT11" s="8">
        <f t="shared" si="8"/>
        <v>36.434686830211618</v>
      </c>
      <c r="BU11" s="5">
        <f t="shared" si="9"/>
        <v>1.479865797218713</v>
      </c>
      <c r="BV11" s="9">
        <f t="shared" si="9"/>
        <v>2.654663311680987</v>
      </c>
      <c r="BW11" s="5">
        <f t="shared" si="10"/>
        <v>15.05</v>
      </c>
      <c r="BX11" s="7">
        <f t="shared" si="10"/>
        <v>33.32595217006201</v>
      </c>
    </row>
    <row r="12" spans="1:76" ht="13.5">
      <c r="A12" s="154" t="s">
        <v>19</v>
      </c>
      <c r="B12" s="164">
        <f>IF(AND((B10&gt;0),(B7&gt;0)),(B10/B7),"")</f>
        <v>0.32794508414526136</v>
      </c>
      <c r="C12" s="150" t="s">
        <v>5</v>
      </c>
      <c r="D12" s="155">
        <f>IF(AND((D10&gt;0),(D7&gt;0)),(D10/D7),"")</f>
        <v>0.42570202808112323</v>
      </c>
      <c r="E12" s="150" t="s">
        <v>5</v>
      </c>
      <c r="F12" s="155">
        <f>IF(AND((F10&gt;0),(F7&gt;0)),(F10/F7),"")</f>
        <v>0.36124298662063009</v>
      </c>
      <c r="G12" s="150" t="s">
        <v>5</v>
      </c>
      <c r="H12" s="155">
        <f>IF(AND((H10&gt;0),(H7&gt;0)),(H10/H7),"")</f>
        <v>0.35783826743492952</v>
      </c>
      <c r="I12" s="150" t="s">
        <v>5</v>
      </c>
      <c r="J12" s="155">
        <f>IF(AND((J10&gt;0),(J7&gt;0)),(J10/J7),"")</f>
        <v>0.4276877133105802</v>
      </c>
      <c r="K12" s="150" t="s">
        <v>5</v>
      </c>
      <c r="L12" s="155">
        <f>IF(AND((L10&gt;0),(L7&gt;0)),(L10/L7),"")</f>
        <v>0.36812035802704246</v>
      </c>
      <c r="M12" s="150" t="s">
        <v>5</v>
      </c>
      <c r="N12" s="155">
        <f>IF(AND((N10&gt;0),(N7&gt;0)),(N10/N7),"")</f>
        <v>0.3345125786163522</v>
      </c>
      <c r="O12" s="150" t="s">
        <v>5</v>
      </c>
      <c r="P12" s="155">
        <f>IF(AND((P10&gt;0),(P7&gt;0)),(P10/P7),"")</f>
        <v>0.36015936254980074</v>
      </c>
      <c r="Q12" s="150" t="s">
        <v>5</v>
      </c>
      <c r="R12" s="155">
        <f>IF(AND((R10&gt;0),(R7&gt;0)),(R10/R7),"")</f>
        <v>0.39193083573487031</v>
      </c>
      <c r="S12" s="150" t="s">
        <v>5</v>
      </c>
      <c r="T12" s="155" t="str">
        <f>IF(AND((T10&gt;0),(T7&gt;0)),(T10/T7),"")</f>
        <v/>
      </c>
      <c r="U12" s="150" t="s">
        <v>5</v>
      </c>
      <c r="V12" s="155" t="str">
        <f>IF(AND((V10&gt;0),(V7&gt;0)),(V10/V7),"")</f>
        <v/>
      </c>
      <c r="W12" s="150" t="s">
        <v>5</v>
      </c>
      <c r="X12" s="155" t="str">
        <f>IF(AND((X10&gt;0),(X7&gt;0)),(X10/X7),"")</f>
        <v/>
      </c>
      <c r="Y12" s="150" t="s">
        <v>5</v>
      </c>
      <c r="Z12" s="155" t="str">
        <f>IF(AND((Z10&gt;0),(Z7&gt;0)),(Z10/Z7),"")</f>
        <v/>
      </c>
      <c r="AA12" s="150" t="s">
        <v>5</v>
      </c>
      <c r="AB12" s="155" t="str">
        <f>IF(AND((AB10&gt;0),(AB7&gt;0)),(AB10/AB7),"")</f>
        <v/>
      </c>
      <c r="AC12" s="150" t="s">
        <v>5</v>
      </c>
      <c r="AD12" s="155" t="str">
        <f>IF(AND((AD10&gt;0),(AD7&gt;0)),(AD10/AD7),"")</f>
        <v/>
      </c>
      <c r="AE12" s="150" t="s">
        <v>5</v>
      </c>
      <c r="AF12" s="155" t="str">
        <f>IF(AND((AF10&gt;0),(AF7&gt;0)),(AF10/AF7),"")</f>
        <v/>
      </c>
      <c r="AG12" s="150" t="s">
        <v>5</v>
      </c>
      <c r="AH12" s="155" t="str">
        <f>IF(AND((AH10&gt;0),(AH7&gt;0)),(AH10/AH7),"")</f>
        <v/>
      </c>
      <c r="AI12" s="150" t="s">
        <v>5</v>
      </c>
      <c r="AJ12" s="155" t="str">
        <f>IF(AND((AJ10&gt;0),(AJ7&gt;0)),(AJ10/AJ7),"")</f>
        <v/>
      </c>
      <c r="AK12" s="150" t="s">
        <v>5</v>
      </c>
      <c r="AL12" s="155" t="str">
        <f>IF(AND((AL10&gt;0),(AL7&gt;0)),(AL10/AL7),"")</f>
        <v/>
      </c>
      <c r="AM12" s="150" t="s">
        <v>5</v>
      </c>
      <c r="AN12" s="155" t="str">
        <f>IF(AND((AN10&gt;0),(AN7&gt;0)),(AN10/AN7),"")</f>
        <v/>
      </c>
      <c r="AO12" s="150" t="s">
        <v>5</v>
      </c>
      <c r="AP12" s="155" t="str">
        <f>IF(AND((AP10&gt;0),(AP7&gt;0)),(AP10/AP7),"")</f>
        <v/>
      </c>
      <c r="AQ12" s="150" t="s">
        <v>5</v>
      </c>
      <c r="AR12" s="155" t="str">
        <f>IF(AND((AR10&gt;0),(AR7&gt;0)),(AR10/AR7),"")</f>
        <v/>
      </c>
      <c r="AS12" s="150" t="s">
        <v>5</v>
      </c>
      <c r="AT12" s="155" t="str">
        <f>IF(AND((AT10&gt;0),(AT7&gt;0)),(AT10/AT7),"")</f>
        <v/>
      </c>
      <c r="AU12" s="150" t="s">
        <v>5</v>
      </c>
      <c r="AV12" s="155" t="str">
        <f>IF(AND((AV10&gt;0),(AV7&gt;0)),(AV10/AV7),"")</f>
        <v/>
      </c>
      <c r="AW12" s="150" t="s">
        <v>5</v>
      </c>
      <c r="AX12" s="155" t="str">
        <f>IF(AND((AX10&gt;0),(AX7&gt;0)),(AX10/AX7),"")</f>
        <v/>
      </c>
      <c r="AY12" s="150" t="s">
        <v>5</v>
      </c>
      <c r="AZ12" s="155" t="str">
        <f>IF(AND((AZ10&gt;0),(AZ7&gt;0)),(AZ10/AZ7),"")</f>
        <v/>
      </c>
      <c r="BA12" s="150" t="s">
        <v>5</v>
      </c>
      <c r="BB12" s="155" t="str">
        <f>IF(AND((BB10&gt;0),(BB7&gt;0)),(BB10/BB7),"")</f>
        <v/>
      </c>
      <c r="BC12" s="150" t="s">
        <v>5</v>
      </c>
      <c r="BD12" s="155" t="str">
        <f>IF(AND((BD10&gt;0),(BD7&gt;0)),(BD10/BD7),"")</f>
        <v/>
      </c>
      <c r="BE12" s="150" t="s">
        <v>5</v>
      </c>
      <c r="BF12" s="155" t="str">
        <f>IF(AND((BF10&gt;0),(BF7&gt;0)),(BF10/BF7),"")</f>
        <v/>
      </c>
      <c r="BG12" s="150" t="s">
        <v>5</v>
      </c>
      <c r="BH12" s="155" t="str">
        <f>IF(AND((BH10&gt;0),(BH7&gt;0)),(BH10/BH7),"")</f>
        <v/>
      </c>
      <c r="BI12" s="150" t="s">
        <v>5</v>
      </c>
      <c r="BJ12" s="12"/>
      <c r="BK12" s="14" t="str">
        <f t="shared" si="0"/>
        <v xml:space="preserve">     Standard width/length ratio</v>
      </c>
      <c r="BL12" s="11">
        <f t="shared" si="1"/>
        <v>9</v>
      </c>
      <c r="BM12" s="91">
        <f t="shared" si="2"/>
        <v>0.32794508414526136</v>
      </c>
      <c r="BN12" s="92" t="str">
        <f t="shared" si="3"/>
        <v>–</v>
      </c>
      <c r="BO12" s="93">
        <f t="shared" si="4"/>
        <v>0.4276877133105802</v>
      </c>
      <c r="BP12" s="94" t="str">
        <f t="shared" si="5"/>
        <v/>
      </c>
      <c r="BQ12" s="95" t="s">
        <v>5</v>
      </c>
      <c r="BR12" s="96" t="str">
        <f t="shared" si="7"/>
        <v/>
      </c>
      <c r="BS12" s="97">
        <f t="shared" si="8"/>
        <v>0.37279324605784336</v>
      </c>
      <c r="BT12" s="98" t="s">
        <v>5</v>
      </c>
      <c r="BU12" s="99">
        <f t="shared" si="9"/>
        <v>3.5697105956260897E-2</v>
      </c>
      <c r="BV12" s="100" t="s">
        <v>5</v>
      </c>
      <c r="BW12" s="99">
        <f t="shared" si="10"/>
        <v>0.32794508414526136</v>
      </c>
      <c r="BX12" s="7" t="s">
        <v>5</v>
      </c>
    </row>
    <row r="13" spans="1:76" ht="13.5">
      <c r="A13" s="154" t="s">
        <v>20</v>
      </c>
      <c r="B13" s="164">
        <f>IF(AND((B11&gt;0),(B9&gt;0)),(B11/B9),"")</f>
        <v>0.8937054631828979</v>
      </c>
      <c r="C13" s="150" t="s">
        <v>5</v>
      </c>
      <c r="D13" s="155">
        <f>IF(AND((D11&gt;0),(D9&gt;0)),(D11/D9),"")</f>
        <v>0.87670609645131936</v>
      </c>
      <c r="E13" s="150" t="s">
        <v>5</v>
      </c>
      <c r="F13" s="155">
        <f>IF(AND((F11&gt;0),(F9&gt;0)),(F11/F9),"")</f>
        <v>0.99058823529411766</v>
      </c>
      <c r="G13" s="150" t="s">
        <v>5</v>
      </c>
      <c r="H13" s="155">
        <f>IF(AND((H11&gt;0),(H9&gt;0)),(H11/H9),"")</f>
        <v>0.94299163179916323</v>
      </c>
      <c r="I13" s="150" t="s">
        <v>5</v>
      </c>
      <c r="J13" s="155">
        <f>IF(AND((J11&gt;0),(J9&gt;0)),(J11/J9),"")</f>
        <v>0.90439158279963405</v>
      </c>
      <c r="K13" s="150" t="s">
        <v>5</v>
      </c>
      <c r="L13" s="155">
        <f>IF(AND((L11&gt;0),(L9&gt;0)),(L11/L9),"")</f>
        <v>0.90460526315789469</v>
      </c>
      <c r="M13" s="150" t="s">
        <v>5</v>
      </c>
      <c r="N13" s="155">
        <f>IF(AND((N11&gt;0),(N9&gt;0)),(N11/N9),"")</f>
        <v>0.89607635206786851</v>
      </c>
      <c r="O13" s="150" t="s">
        <v>5</v>
      </c>
      <c r="P13" s="155">
        <f>IF(AND((P11&gt;0),(P9&gt;0)),(P11/P9),"")</f>
        <v>0.91286519733470006</v>
      </c>
      <c r="Q13" s="150" t="s">
        <v>5</v>
      </c>
      <c r="R13" s="155">
        <f>IF(AND((R11&gt;0),(R9&gt;0)),(R11/R9),"")</f>
        <v>0.87881725642268538</v>
      </c>
      <c r="S13" s="150" t="s">
        <v>5</v>
      </c>
      <c r="T13" s="155" t="str">
        <f>IF(AND((T11&gt;0),(T9&gt;0)),(T11/T9),"")</f>
        <v/>
      </c>
      <c r="U13" s="150" t="s">
        <v>5</v>
      </c>
      <c r="V13" s="155" t="str">
        <f>IF(AND((V11&gt;0),(V9&gt;0)),(V11/V9),"")</f>
        <v/>
      </c>
      <c r="W13" s="150" t="s">
        <v>5</v>
      </c>
      <c r="X13" s="155" t="str">
        <f>IF(AND((X11&gt;0),(X9&gt;0)),(X11/X9),"")</f>
        <v/>
      </c>
      <c r="Y13" s="150" t="s">
        <v>5</v>
      </c>
      <c r="Z13" s="155" t="str">
        <f>IF(AND((Z11&gt;0),(Z9&gt;0)),(Z11/Z9),"")</f>
        <v/>
      </c>
      <c r="AA13" s="150" t="s">
        <v>5</v>
      </c>
      <c r="AB13" s="155" t="str">
        <f>IF(AND((AB11&gt;0),(AB9&gt;0)),(AB11/AB9),"")</f>
        <v/>
      </c>
      <c r="AC13" s="150" t="s">
        <v>5</v>
      </c>
      <c r="AD13" s="155" t="str">
        <f>IF(AND((AD11&gt;0),(AD9&gt;0)),(AD11/AD9),"")</f>
        <v/>
      </c>
      <c r="AE13" s="150" t="s">
        <v>5</v>
      </c>
      <c r="AF13" s="155" t="str">
        <f>IF(AND((AF11&gt;0),(AF9&gt;0)),(AF11/AF9),"")</f>
        <v/>
      </c>
      <c r="AG13" s="150" t="s">
        <v>5</v>
      </c>
      <c r="AH13" s="155" t="str">
        <f>IF(AND((AH11&gt;0),(AH9&gt;0)),(AH11/AH9),"")</f>
        <v/>
      </c>
      <c r="AI13" s="150" t="s">
        <v>5</v>
      </c>
      <c r="AJ13" s="155" t="str">
        <f>IF(AND((AJ11&gt;0),(AJ9&gt;0)),(AJ11/AJ9),"")</f>
        <v/>
      </c>
      <c r="AK13" s="150" t="s">
        <v>5</v>
      </c>
      <c r="AL13" s="155" t="str">
        <f>IF(AND((AL11&gt;0),(AL9&gt;0)),(AL11/AL9),"")</f>
        <v/>
      </c>
      <c r="AM13" s="150" t="s">
        <v>5</v>
      </c>
      <c r="AN13" s="155" t="str">
        <f>IF(AND((AN11&gt;0),(AN9&gt;0)),(AN11/AN9),"")</f>
        <v/>
      </c>
      <c r="AO13" s="150" t="s">
        <v>5</v>
      </c>
      <c r="AP13" s="155" t="str">
        <f>IF(AND((AP11&gt;0),(AP9&gt;0)),(AP11/AP9),"")</f>
        <v/>
      </c>
      <c r="AQ13" s="150" t="s">
        <v>5</v>
      </c>
      <c r="AR13" s="155" t="str">
        <f>IF(AND((AR11&gt;0),(AR9&gt;0)),(AR11/AR9),"")</f>
        <v/>
      </c>
      <c r="AS13" s="150" t="s">
        <v>5</v>
      </c>
      <c r="AT13" s="155" t="str">
        <f>IF(AND((AT11&gt;0),(AT9&gt;0)),(AT11/AT9),"")</f>
        <v/>
      </c>
      <c r="AU13" s="150" t="s">
        <v>5</v>
      </c>
      <c r="AV13" s="155" t="str">
        <f>IF(AND((AV11&gt;0),(AV9&gt;0)),(AV11/AV9),"")</f>
        <v/>
      </c>
      <c r="AW13" s="150" t="s">
        <v>5</v>
      </c>
      <c r="AX13" s="155" t="str">
        <f>IF(AND((AX11&gt;0),(AX9&gt;0)),(AX11/AX9),"")</f>
        <v/>
      </c>
      <c r="AY13" s="150" t="s">
        <v>5</v>
      </c>
      <c r="AZ13" s="155" t="str">
        <f>IF(AND((AZ11&gt;0),(AZ9&gt;0)),(AZ11/AZ9),"")</f>
        <v/>
      </c>
      <c r="BA13" s="150" t="s">
        <v>5</v>
      </c>
      <c r="BB13" s="155" t="str">
        <f>IF(AND((BB11&gt;0),(BB9&gt;0)),(BB11/BB9),"")</f>
        <v/>
      </c>
      <c r="BC13" s="150" t="s">
        <v>5</v>
      </c>
      <c r="BD13" s="155" t="str">
        <f>IF(AND((BD11&gt;0),(BD9&gt;0)),(BD11/BD9),"")</f>
        <v/>
      </c>
      <c r="BE13" s="150" t="s">
        <v>5</v>
      </c>
      <c r="BF13" s="155" t="str">
        <f>IF(AND((BF11&gt;0),(BF9&gt;0)),(BF11/BF9),"")</f>
        <v/>
      </c>
      <c r="BG13" s="150" t="s">
        <v>5</v>
      </c>
      <c r="BH13" s="155" t="str">
        <f>IF(AND((BH11&gt;0),(BH9&gt;0)),(BH11/BH9),"")</f>
        <v/>
      </c>
      <c r="BI13" s="150" t="s">
        <v>5</v>
      </c>
      <c r="BJ13" s="12"/>
      <c r="BK13" s="14" t="str">
        <f t="shared" si="0"/>
        <v xml:space="preserve">     Posterior/anterior width ratio</v>
      </c>
      <c r="BL13" s="11">
        <f t="shared" si="1"/>
        <v>9</v>
      </c>
      <c r="BM13" s="91">
        <f t="shared" si="2"/>
        <v>0.87670609645131936</v>
      </c>
      <c r="BN13" s="92" t="str">
        <f t="shared" si="3"/>
        <v>–</v>
      </c>
      <c r="BO13" s="93">
        <f t="shared" si="4"/>
        <v>0.99058823529411766</v>
      </c>
      <c r="BP13" s="94" t="str">
        <f t="shared" si="5"/>
        <v/>
      </c>
      <c r="BQ13" s="95" t="s">
        <v>5</v>
      </c>
      <c r="BR13" s="96" t="str">
        <f t="shared" si="7"/>
        <v/>
      </c>
      <c r="BS13" s="97">
        <f t="shared" si="8"/>
        <v>0.91119411983447562</v>
      </c>
      <c r="BT13" s="98" t="s">
        <v>5</v>
      </c>
      <c r="BU13" s="99">
        <f t="shared" si="9"/>
        <v>3.5670492767438021E-2</v>
      </c>
      <c r="BV13" s="100" t="s">
        <v>5</v>
      </c>
      <c r="BW13" s="99">
        <f t="shared" si="10"/>
        <v>0.8937054631828979</v>
      </c>
      <c r="BX13" s="7" t="s">
        <v>5</v>
      </c>
    </row>
    <row r="14" spans="1:76" ht="13.5">
      <c r="A14" s="161" t="s">
        <v>21</v>
      </c>
      <c r="B14" s="151"/>
      <c r="C14" s="151"/>
      <c r="D14" s="151"/>
      <c r="E14" s="151"/>
      <c r="F14" s="151"/>
      <c r="G14" s="151"/>
      <c r="H14" s="151"/>
      <c r="I14" s="153"/>
      <c r="J14" s="151"/>
      <c r="K14" s="151"/>
      <c r="L14" s="151"/>
      <c r="M14" s="151"/>
      <c r="N14" s="151"/>
      <c r="O14" s="151"/>
      <c r="P14" s="151"/>
      <c r="Q14" s="153"/>
      <c r="R14" s="152"/>
      <c r="S14" s="151"/>
      <c r="T14" s="151"/>
      <c r="U14" s="151"/>
      <c r="V14" s="151"/>
      <c r="W14" s="151"/>
      <c r="X14" s="151"/>
      <c r="Y14" s="151"/>
      <c r="Z14" s="151"/>
      <c r="AA14" s="151"/>
      <c r="AB14" s="151"/>
      <c r="AC14" s="151"/>
      <c r="AD14" s="151"/>
      <c r="AE14" s="153"/>
      <c r="AF14" s="152"/>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3"/>
      <c r="BJ14" s="12"/>
      <c r="BK14" s="14" t="str">
        <f t="shared" si="0"/>
        <v>Claw 1 lengths</v>
      </c>
      <c r="BL14" s="11"/>
      <c r="BM14" s="4"/>
      <c r="BN14" s="24"/>
      <c r="BO14" s="6"/>
      <c r="BP14" s="32"/>
      <c r="BQ14" s="7"/>
      <c r="BR14" s="33"/>
      <c r="BS14" s="28"/>
      <c r="BT14" s="8"/>
      <c r="BU14" s="5"/>
      <c r="BV14" s="9"/>
      <c r="BW14" s="5"/>
      <c r="BX14" s="7"/>
    </row>
    <row r="15" spans="1:76" ht="13.5">
      <c r="A15" s="154" t="s">
        <v>25</v>
      </c>
      <c r="B15" s="163">
        <v>16.440000000000001</v>
      </c>
      <c r="C15" s="150">
        <f>IF(AND((B15&gt;0),(B$7&gt;0)),(B15/B$7*100),"")</f>
        <v>36.403897254207266</v>
      </c>
      <c r="D15" s="149">
        <v>20.72</v>
      </c>
      <c r="E15" s="150">
        <f>IF(AND((D15&gt;0),(D$7&gt;0)),(D15/D$7*100),"")</f>
        <v>40.405616224648981</v>
      </c>
      <c r="F15" s="149">
        <v>16.22</v>
      </c>
      <c r="G15" s="150">
        <f>IF(AND((F15&gt;0),(F$7&gt;0)),(F15/F$7*100),"")</f>
        <v>35.002157962883032</v>
      </c>
      <c r="H15" s="149">
        <v>16.79</v>
      </c>
      <c r="I15" s="150">
        <f>IF(AND((H15&gt;0),(H$7&gt;0)),(H15/H$7*100),"")</f>
        <v>33.359825153983707</v>
      </c>
      <c r="J15" s="149">
        <v>19.12</v>
      </c>
      <c r="K15" s="150">
        <f>IF(AND((J15&gt;0),(J$7&gt;0)),(J15/J$7*100),"")</f>
        <v>40.784982935153586</v>
      </c>
      <c r="L15" s="149">
        <v>21.06</v>
      </c>
      <c r="M15" s="150">
        <f>IF(AND((L15&gt;0),(L$7&gt;0)),(L15/L$7*100),"")</f>
        <v>40.106646353075604</v>
      </c>
      <c r="N15" s="149">
        <v>18.760000000000002</v>
      </c>
      <c r="O15" s="150">
        <f>IF(AND((N15&gt;0),(N$7&gt;0)),(N15/N$7*100),"")</f>
        <v>36.871069182389938</v>
      </c>
      <c r="P15" s="149">
        <v>21.24</v>
      </c>
      <c r="Q15" s="150">
        <f>IF(AND((P15&gt;0),(P$7&gt;0)),(P15/P$7*100),"")</f>
        <v>42.310756972111548</v>
      </c>
      <c r="R15" s="149">
        <v>19.59</v>
      </c>
      <c r="S15" s="150">
        <f>IF(AND((R15&gt;0),(R$7&gt;0)),(R15/R$7*100),"")</f>
        <v>40.325236722931244</v>
      </c>
      <c r="T15" s="149"/>
      <c r="U15" s="150" t="str">
        <f>IF(AND((T15&gt;0),(T$7&gt;0)),(T15/T$7*100),"")</f>
        <v/>
      </c>
      <c r="V15" s="149"/>
      <c r="W15" s="150" t="str">
        <f>IF(AND((V15&gt;0),(V$7&gt;0)),(V15/V$7*100),"")</f>
        <v/>
      </c>
      <c r="X15" s="149"/>
      <c r="Y15" s="150" t="str">
        <f>IF(AND((X15&gt;0),(X$7&gt;0)),(X15/X$7*100),"")</f>
        <v/>
      </c>
      <c r="Z15" s="149"/>
      <c r="AA15" s="150" t="str">
        <f>IF(AND((Z15&gt;0),(Z$7&gt;0)),(Z15/Z$7*100),"")</f>
        <v/>
      </c>
      <c r="AB15" s="149"/>
      <c r="AC15" s="150" t="str">
        <f>IF(AND((AB15&gt;0),(AB$7&gt;0)),(AB15/AB$7*100),"")</f>
        <v/>
      </c>
      <c r="AD15" s="149"/>
      <c r="AE15" s="150" t="str">
        <f>IF(AND((AD15&gt;0),(AD$7&gt;0)),(AD15/AD$7*100),"")</f>
        <v/>
      </c>
      <c r="AF15" s="149"/>
      <c r="AG15" s="150" t="str">
        <f>IF(AND((AF15&gt;0),(AF$7&gt;0)),(AF15/AF$7*100),"")</f>
        <v/>
      </c>
      <c r="AH15" s="149"/>
      <c r="AI15" s="150" t="str">
        <f>IF(AND((AH15&gt;0),(AH$7&gt;0)),(AH15/AH$7*100),"")</f>
        <v/>
      </c>
      <c r="AJ15" s="149"/>
      <c r="AK15" s="150" t="str">
        <f>IF(AND((AJ15&gt;0),(AJ$7&gt;0)),(AJ15/AJ$7*100),"")</f>
        <v/>
      </c>
      <c r="AL15" s="149"/>
      <c r="AM15" s="150" t="str">
        <f>IF(AND((AL15&gt;0),(AL$7&gt;0)),(AL15/AL$7*100),"")</f>
        <v/>
      </c>
      <c r="AN15" s="149"/>
      <c r="AO15" s="150" t="str">
        <f>IF(AND((AN15&gt;0),(AN$7&gt;0)),(AN15/AN$7*100),"")</f>
        <v/>
      </c>
      <c r="AP15" s="149"/>
      <c r="AQ15" s="150" t="str">
        <f>IF(AND((AP15&gt;0),(AP$7&gt;0)),(AP15/AP$7*100),"")</f>
        <v/>
      </c>
      <c r="AR15" s="149"/>
      <c r="AS15" s="150" t="str">
        <f>IF(AND((AR15&gt;0),(AR$7&gt;0)),(AR15/AR$7*100),"")</f>
        <v/>
      </c>
      <c r="AT15" s="149"/>
      <c r="AU15" s="150" t="str">
        <f>IF(AND((AT15&gt;0),(AT$7&gt;0)),(AT15/AT$7*100),"")</f>
        <v/>
      </c>
      <c r="AV15" s="149"/>
      <c r="AW15" s="150" t="str">
        <f>IF(AND((AV15&gt;0),(AV$7&gt;0)),(AV15/AV$7*100),"")</f>
        <v/>
      </c>
      <c r="AX15" s="149"/>
      <c r="AY15" s="150" t="str">
        <f>IF(AND((AX15&gt;0),(AX$7&gt;0)),(AX15/AX$7*100),"")</f>
        <v/>
      </c>
      <c r="AZ15" s="149"/>
      <c r="BA15" s="150" t="str">
        <f>IF(AND((AZ15&gt;0),(AZ$7&gt;0)),(AZ15/AZ$7*100),"")</f>
        <v/>
      </c>
      <c r="BB15" s="149"/>
      <c r="BC15" s="150" t="str">
        <f>IF(AND((BB15&gt;0),(BB$7&gt;0)),(BB15/BB$7*100),"")</f>
        <v/>
      </c>
      <c r="BD15" s="149"/>
      <c r="BE15" s="150" t="str">
        <f>IF(AND((BD15&gt;0),(BD$7&gt;0)),(BD15/BD$7*100),"")</f>
        <v/>
      </c>
      <c r="BF15" s="149"/>
      <c r="BG15" s="150" t="str">
        <f>IF(AND((BF15&gt;0),(BF$7&gt;0)),(BF15/BF$7*100),"")</f>
        <v/>
      </c>
      <c r="BH15" s="149"/>
      <c r="BI15" s="150" t="str">
        <f>IF(AND((BH15&gt;0),(BH$7&gt;0)),(BH15/BH$7*100),"")</f>
        <v/>
      </c>
      <c r="BJ15" s="12"/>
      <c r="BK15" s="14" t="str">
        <f t="shared" si="0"/>
        <v xml:space="preserve">     External primary branch</v>
      </c>
      <c r="BL15" s="11">
        <f t="shared" si="1"/>
        <v>9</v>
      </c>
      <c r="BM15" s="4">
        <f t="shared" si="2"/>
        <v>16.22</v>
      </c>
      <c r="BN15" s="24" t="str">
        <f t="shared" si="3"/>
        <v>–</v>
      </c>
      <c r="BO15" s="6">
        <f t="shared" si="4"/>
        <v>21.24</v>
      </c>
      <c r="BP15" s="32">
        <f t="shared" si="5"/>
        <v>33.359825153983707</v>
      </c>
      <c r="BQ15" s="7" t="str">
        <f t="shared" si="6"/>
        <v>–</v>
      </c>
      <c r="BR15" s="33">
        <f t="shared" si="7"/>
        <v>42.310756972111548</v>
      </c>
      <c r="BS15" s="28">
        <f t="shared" si="8"/>
        <v>18.882222222222222</v>
      </c>
      <c r="BT15" s="8">
        <f t="shared" si="8"/>
        <v>38.396687640153885</v>
      </c>
      <c r="BU15" s="5">
        <f t="shared" si="9"/>
        <v>1.9900048855328076</v>
      </c>
      <c r="BV15" s="9">
        <f t="shared" si="9"/>
        <v>3.0597076700463002</v>
      </c>
      <c r="BW15" s="5">
        <f t="shared" si="10"/>
        <v>16.440000000000001</v>
      </c>
      <c r="BX15" s="7">
        <f t="shared" si="10"/>
        <v>36.403897254207266</v>
      </c>
    </row>
    <row r="16" spans="1:76" ht="13.5">
      <c r="A16" s="154" t="s">
        <v>26</v>
      </c>
      <c r="B16" s="163">
        <v>11.65</v>
      </c>
      <c r="C16" s="150">
        <f>IF(AND((B16&gt;0),(B$7&gt;0)),(B16/B$7*100),"")</f>
        <v>25.797165633303809</v>
      </c>
      <c r="D16" s="149">
        <v>16.8</v>
      </c>
      <c r="E16" s="150">
        <f>IF(AND((D16&gt;0),(D$7&gt;0)),(D16/D$7*100),"")</f>
        <v>32.761310452418094</v>
      </c>
      <c r="F16" s="149">
        <v>15.02</v>
      </c>
      <c r="G16" s="150">
        <f>IF(AND((F16&gt;0),(F$7&gt;0)),(F16/F$7*100),"")</f>
        <v>32.41260250323694</v>
      </c>
      <c r="H16" s="149">
        <v>14.25</v>
      </c>
      <c r="I16" s="150">
        <f>IF(AND((H16&gt;0),(H$7&gt;0)),(H16/H$7*100),"")</f>
        <v>28.313133320087424</v>
      </c>
      <c r="J16" s="149">
        <v>17.18</v>
      </c>
      <c r="K16" s="150">
        <f>IF(AND((J16&gt;0),(J$7&gt;0)),(J16/J$7*100),"")</f>
        <v>36.646757679180887</v>
      </c>
      <c r="L16" s="149">
        <v>17.93</v>
      </c>
      <c r="M16" s="150">
        <f>IF(AND((L16&gt;0),(L$7&gt;0)),(L16/L$7*100),"")</f>
        <v>34.145876975814133</v>
      </c>
      <c r="N16" s="149">
        <v>13.72</v>
      </c>
      <c r="O16" s="150">
        <f>IF(AND((N16&gt;0),(N$7&gt;0)),(N16/N$7*100),"")</f>
        <v>26.965408805031448</v>
      </c>
      <c r="P16" s="149">
        <v>18.52</v>
      </c>
      <c r="Q16" s="150">
        <f>IF(AND((P16&gt;0),(P$7&gt;0)),(P16/P$7*100),"")</f>
        <v>36.892430278884461</v>
      </c>
      <c r="R16" s="149">
        <v>16.350000000000001</v>
      </c>
      <c r="S16" s="150">
        <f>IF(AND((R16&gt;0),(R$7&gt;0)),(R16/R$7*100),"")</f>
        <v>33.655825442568968</v>
      </c>
      <c r="T16" s="149"/>
      <c r="U16" s="150" t="str">
        <f>IF(AND((T16&gt;0),(T$7&gt;0)),(T16/T$7*100),"")</f>
        <v/>
      </c>
      <c r="V16" s="149"/>
      <c r="W16" s="150" t="str">
        <f>IF(AND((V16&gt;0),(V$7&gt;0)),(V16/V$7*100),"")</f>
        <v/>
      </c>
      <c r="X16" s="149"/>
      <c r="Y16" s="150" t="str">
        <f>IF(AND((X16&gt;0),(X$7&gt;0)),(X16/X$7*100),"")</f>
        <v/>
      </c>
      <c r="Z16" s="149"/>
      <c r="AA16" s="150" t="str">
        <f>IF(AND((Z16&gt;0),(Z$7&gt;0)),(Z16/Z$7*100),"")</f>
        <v/>
      </c>
      <c r="AB16" s="149"/>
      <c r="AC16" s="150" t="str">
        <f>IF(AND((AB16&gt;0),(AB$7&gt;0)),(AB16/AB$7*100),"")</f>
        <v/>
      </c>
      <c r="AD16" s="149"/>
      <c r="AE16" s="150" t="str">
        <f>IF(AND((AD16&gt;0),(AD$7&gt;0)),(AD16/AD$7*100),"")</f>
        <v/>
      </c>
      <c r="AF16" s="149"/>
      <c r="AG16" s="150" t="str">
        <f>IF(AND((AF16&gt;0),(AF$7&gt;0)),(AF16/AF$7*100),"")</f>
        <v/>
      </c>
      <c r="AH16" s="149"/>
      <c r="AI16" s="150" t="str">
        <f>IF(AND((AH16&gt;0),(AH$7&gt;0)),(AH16/AH$7*100),"")</f>
        <v/>
      </c>
      <c r="AJ16" s="149"/>
      <c r="AK16" s="150" t="str">
        <f>IF(AND((AJ16&gt;0),(AJ$7&gt;0)),(AJ16/AJ$7*100),"")</f>
        <v/>
      </c>
      <c r="AL16" s="149"/>
      <c r="AM16" s="150" t="str">
        <f>IF(AND((AL16&gt;0),(AL$7&gt;0)),(AL16/AL$7*100),"")</f>
        <v/>
      </c>
      <c r="AN16" s="149"/>
      <c r="AO16" s="150" t="str">
        <f>IF(AND((AN16&gt;0),(AN$7&gt;0)),(AN16/AN$7*100),"")</f>
        <v/>
      </c>
      <c r="AP16" s="149"/>
      <c r="AQ16" s="150" t="str">
        <f>IF(AND((AP16&gt;0),(AP$7&gt;0)),(AP16/AP$7*100),"")</f>
        <v/>
      </c>
      <c r="AR16" s="149"/>
      <c r="AS16" s="150" t="str">
        <f>IF(AND((AR16&gt;0),(AR$7&gt;0)),(AR16/AR$7*100),"")</f>
        <v/>
      </c>
      <c r="AT16" s="149"/>
      <c r="AU16" s="150" t="str">
        <f>IF(AND((AT16&gt;0),(AT$7&gt;0)),(AT16/AT$7*100),"")</f>
        <v/>
      </c>
      <c r="AV16" s="149"/>
      <c r="AW16" s="150" t="str">
        <f>IF(AND((AV16&gt;0),(AV$7&gt;0)),(AV16/AV$7*100),"")</f>
        <v/>
      </c>
      <c r="AX16" s="149"/>
      <c r="AY16" s="150" t="str">
        <f>IF(AND((AX16&gt;0),(AX$7&gt;0)),(AX16/AX$7*100),"")</f>
        <v/>
      </c>
      <c r="AZ16" s="149"/>
      <c r="BA16" s="150" t="str">
        <f>IF(AND((AZ16&gt;0),(AZ$7&gt;0)),(AZ16/AZ$7*100),"")</f>
        <v/>
      </c>
      <c r="BB16" s="149"/>
      <c r="BC16" s="150" t="str">
        <f>IF(AND((BB16&gt;0),(BB$7&gt;0)),(BB16/BB$7*100),"")</f>
        <v/>
      </c>
      <c r="BD16" s="149"/>
      <c r="BE16" s="150" t="str">
        <f>IF(AND((BD16&gt;0),(BD$7&gt;0)),(BD16/BD$7*100),"")</f>
        <v/>
      </c>
      <c r="BF16" s="149"/>
      <c r="BG16" s="150" t="str">
        <f>IF(AND((BF16&gt;0),(BF$7&gt;0)),(BF16/BF$7*100),"")</f>
        <v/>
      </c>
      <c r="BH16" s="149"/>
      <c r="BI16" s="150" t="str">
        <f>IF(AND((BH16&gt;0),(BH$7&gt;0)),(BH16/BH$7*100),"")</f>
        <v/>
      </c>
      <c r="BJ16" s="12"/>
      <c r="BK16" s="14" t="str">
        <f t="shared" si="0"/>
        <v xml:space="preserve">     External base + secondary branch</v>
      </c>
      <c r="BL16" s="11">
        <f t="shared" si="1"/>
        <v>9</v>
      </c>
      <c r="BM16" s="4">
        <f t="shared" si="2"/>
        <v>11.65</v>
      </c>
      <c r="BN16" s="24" t="str">
        <f t="shared" si="3"/>
        <v>–</v>
      </c>
      <c r="BO16" s="6">
        <f t="shared" si="4"/>
        <v>18.52</v>
      </c>
      <c r="BP16" s="32">
        <f t="shared" si="5"/>
        <v>25.797165633303809</v>
      </c>
      <c r="BQ16" s="7" t="str">
        <f t="shared" si="6"/>
        <v>–</v>
      </c>
      <c r="BR16" s="33">
        <f t="shared" si="7"/>
        <v>36.892430278884461</v>
      </c>
      <c r="BS16" s="28">
        <f t="shared" si="8"/>
        <v>15.713333333333335</v>
      </c>
      <c r="BT16" s="8">
        <f t="shared" si="8"/>
        <v>31.954501232280684</v>
      </c>
      <c r="BU16" s="5">
        <f t="shared" si="9"/>
        <v>2.2258256894914021</v>
      </c>
      <c r="BV16" s="9">
        <f t="shared" si="9"/>
        <v>4.0469313782296341</v>
      </c>
      <c r="BW16" s="5">
        <f t="shared" si="10"/>
        <v>11.65</v>
      </c>
      <c r="BX16" s="7">
        <f t="shared" si="10"/>
        <v>25.797165633303809</v>
      </c>
    </row>
    <row r="17" spans="1:76" ht="13.5">
      <c r="A17" s="154" t="s">
        <v>27</v>
      </c>
      <c r="B17" s="163">
        <v>4.17</v>
      </c>
      <c r="C17" s="150">
        <f>IF(AND((B17&gt;0),(B$7&gt;0)),(B17/B$7*100),"")</f>
        <v>9.2338352524357852</v>
      </c>
      <c r="D17" s="149">
        <v>5.73</v>
      </c>
      <c r="E17" s="150">
        <f>IF(AND((D17&gt;0),(D$7&gt;0)),(D17/D$7*100),"")</f>
        <v>11.173946957878316</v>
      </c>
      <c r="F17" s="149">
        <v>4.42</v>
      </c>
      <c r="G17" s="150">
        <f>IF(AND((F17&gt;0),(F$7&gt;0)),(F17/F$7*100),"")</f>
        <v>9.5381959430297787</v>
      </c>
      <c r="H17" s="149">
        <v>5.14</v>
      </c>
      <c r="I17" s="150">
        <f>IF(AND((H17&gt;0),(H$7&gt;0)),(H17/H$7*100),"")</f>
        <v>10.212596860719254</v>
      </c>
      <c r="J17" s="149">
        <v>4.95</v>
      </c>
      <c r="K17" s="150">
        <f>IF(AND((J17&gt;0),(J$7&gt;0)),(J17/J$7*100),"")</f>
        <v>10.558873720136519</v>
      </c>
      <c r="L17" s="149">
        <v>5.82</v>
      </c>
      <c r="M17" s="150">
        <f>IF(AND((L17&gt;0),(L$7&gt;0)),(L17/L$7*100),"")</f>
        <v>11.083603123214626</v>
      </c>
      <c r="N17" s="149">
        <v>5.39</v>
      </c>
      <c r="O17" s="150">
        <f>IF(AND((N17&gt;0),(N$7&gt;0)),(N17/N$7*100),"")</f>
        <v>10.593553459119494</v>
      </c>
      <c r="P17" s="149">
        <v>4.9800000000000004</v>
      </c>
      <c r="Q17" s="150">
        <f>IF(AND((P17&gt;0),(P$7&gt;0)),(P17/P$7*100),"")</f>
        <v>9.9203187250996017</v>
      </c>
      <c r="R17" s="149">
        <v>5.49</v>
      </c>
      <c r="S17" s="150">
        <f>IF(AND((R17&gt;0),(R$7&gt;0)),(R17/R$7*100),"")</f>
        <v>11.30094689172499</v>
      </c>
      <c r="T17" s="149"/>
      <c r="U17" s="150" t="str">
        <f>IF(AND((T17&gt;0),(T$7&gt;0)),(T17/T$7*100),"")</f>
        <v/>
      </c>
      <c r="V17" s="149"/>
      <c r="W17" s="150" t="str">
        <f>IF(AND((V17&gt;0),(V$7&gt;0)),(V17/V$7*100),"")</f>
        <v/>
      </c>
      <c r="X17" s="149"/>
      <c r="Y17" s="150" t="str">
        <f>IF(AND((X17&gt;0),(X$7&gt;0)),(X17/X$7*100),"")</f>
        <v/>
      </c>
      <c r="Z17" s="149"/>
      <c r="AA17" s="150" t="str">
        <f>IF(AND((Z17&gt;0),(Z$7&gt;0)),(Z17/Z$7*100),"")</f>
        <v/>
      </c>
      <c r="AB17" s="149"/>
      <c r="AC17" s="150" t="str">
        <f>IF(AND((AB17&gt;0),(AB$7&gt;0)),(AB17/AB$7*100),"")</f>
        <v/>
      </c>
      <c r="AD17" s="149"/>
      <c r="AE17" s="150" t="str">
        <f>IF(AND((AD17&gt;0),(AD$7&gt;0)),(AD17/AD$7*100),"")</f>
        <v/>
      </c>
      <c r="AF17" s="149"/>
      <c r="AG17" s="150" t="str">
        <f>IF(AND((AF17&gt;0),(AF$7&gt;0)),(AF17/AF$7*100),"")</f>
        <v/>
      </c>
      <c r="AH17" s="149"/>
      <c r="AI17" s="150" t="str">
        <f>IF(AND((AH17&gt;0),(AH$7&gt;0)),(AH17/AH$7*100),"")</f>
        <v/>
      </c>
      <c r="AJ17" s="149"/>
      <c r="AK17" s="150" t="str">
        <f>IF(AND((AJ17&gt;0),(AJ$7&gt;0)),(AJ17/AJ$7*100),"")</f>
        <v/>
      </c>
      <c r="AL17" s="149"/>
      <c r="AM17" s="150" t="str">
        <f>IF(AND((AL17&gt;0),(AL$7&gt;0)),(AL17/AL$7*100),"")</f>
        <v/>
      </c>
      <c r="AN17" s="149"/>
      <c r="AO17" s="150" t="str">
        <f>IF(AND((AN17&gt;0),(AN$7&gt;0)),(AN17/AN$7*100),"")</f>
        <v/>
      </c>
      <c r="AP17" s="149"/>
      <c r="AQ17" s="150" t="str">
        <f>IF(AND((AP17&gt;0),(AP$7&gt;0)),(AP17/AP$7*100),"")</f>
        <v/>
      </c>
      <c r="AR17" s="149"/>
      <c r="AS17" s="150" t="str">
        <f>IF(AND((AR17&gt;0),(AR$7&gt;0)),(AR17/AR$7*100),"")</f>
        <v/>
      </c>
      <c r="AT17" s="149"/>
      <c r="AU17" s="150" t="str">
        <f>IF(AND((AT17&gt;0),(AT$7&gt;0)),(AT17/AT$7*100),"")</f>
        <v/>
      </c>
      <c r="AV17" s="149"/>
      <c r="AW17" s="150" t="str">
        <f>IF(AND((AV17&gt;0),(AV$7&gt;0)),(AV17/AV$7*100),"")</f>
        <v/>
      </c>
      <c r="AX17" s="149"/>
      <c r="AY17" s="150" t="str">
        <f>IF(AND((AX17&gt;0),(AX$7&gt;0)),(AX17/AX$7*100),"")</f>
        <v/>
      </c>
      <c r="AZ17" s="149"/>
      <c r="BA17" s="150" t="str">
        <f>IF(AND((AZ17&gt;0),(AZ$7&gt;0)),(AZ17/AZ$7*100),"")</f>
        <v/>
      </c>
      <c r="BB17" s="149"/>
      <c r="BC17" s="150" t="str">
        <f>IF(AND((BB17&gt;0),(BB$7&gt;0)),(BB17/BB$7*100),"")</f>
        <v/>
      </c>
      <c r="BD17" s="149"/>
      <c r="BE17" s="150" t="str">
        <f>IF(AND((BD17&gt;0),(BD$7&gt;0)),(BD17/BD$7*100),"")</f>
        <v/>
      </c>
      <c r="BF17" s="149"/>
      <c r="BG17" s="150" t="str">
        <f>IF(AND((BF17&gt;0),(BF$7&gt;0)),(BF17/BF$7*100),"")</f>
        <v/>
      </c>
      <c r="BH17" s="149"/>
      <c r="BI17" s="150" t="str">
        <f>IF(AND((BH17&gt;0),(BH$7&gt;0)),(BH17/BH$7*100),"")</f>
        <v/>
      </c>
      <c r="BJ17" s="12"/>
      <c r="BK17" s="14" t="str">
        <f t="shared" si="0"/>
        <v xml:space="preserve">     External spur</v>
      </c>
      <c r="BL17" s="11">
        <f t="shared" si="1"/>
        <v>9</v>
      </c>
      <c r="BM17" s="4">
        <f t="shared" si="2"/>
        <v>4.17</v>
      </c>
      <c r="BN17" s="24" t="str">
        <f t="shared" si="3"/>
        <v>–</v>
      </c>
      <c r="BO17" s="6">
        <f t="shared" si="4"/>
        <v>5.82</v>
      </c>
      <c r="BP17" s="32">
        <f t="shared" si="5"/>
        <v>9.2338352524357852</v>
      </c>
      <c r="BQ17" s="7" t="str">
        <f t="shared" si="6"/>
        <v>–</v>
      </c>
      <c r="BR17" s="33">
        <f t="shared" si="7"/>
        <v>11.30094689172499</v>
      </c>
      <c r="BS17" s="28">
        <f t="shared" si="8"/>
        <v>5.1211111111111105</v>
      </c>
      <c r="BT17" s="8">
        <f t="shared" si="8"/>
        <v>10.401763437039818</v>
      </c>
      <c r="BU17" s="5">
        <f t="shared" si="9"/>
        <v>0.56050076816282357</v>
      </c>
      <c r="BV17" s="9">
        <f t="shared" si="9"/>
        <v>0.7338723281041809</v>
      </c>
      <c r="BW17" s="5">
        <f t="shared" si="10"/>
        <v>4.17</v>
      </c>
      <c r="BX17" s="7">
        <f t="shared" si="10"/>
        <v>9.2338352524357852</v>
      </c>
    </row>
    <row r="18" spans="1:76" ht="13.5">
      <c r="A18" s="154" t="s">
        <v>80</v>
      </c>
      <c r="B18" s="164">
        <f>IF(AND((B16&gt;0),(B15&gt;0)),(B16/B15),"")</f>
        <v>0.70863746958637464</v>
      </c>
      <c r="C18" s="150" t="s">
        <v>5</v>
      </c>
      <c r="D18" s="155">
        <f>IF(AND((D16&gt;0),(D15&gt;0)),(D16/D15),"")</f>
        <v>0.81081081081081086</v>
      </c>
      <c r="E18" s="150" t="s">
        <v>5</v>
      </c>
      <c r="F18" s="155">
        <f>IF(AND((F16&gt;0),(F15&gt;0)),(F16/F15),"")</f>
        <v>0.92601726263871764</v>
      </c>
      <c r="G18" s="150" t="s">
        <v>5</v>
      </c>
      <c r="H18" s="155">
        <f>IF(AND((H16&gt;0),(H15&gt;0)),(H16/H15),"")</f>
        <v>0.84871947587849916</v>
      </c>
      <c r="I18" s="150" t="s">
        <v>5</v>
      </c>
      <c r="J18" s="155">
        <f>IF(AND((J16&gt;0),(J15&gt;0)),(J16/J15),"")</f>
        <v>0.89853556485355646</v>
      </c>
      <c r="K18" s="150" t="s">
        <v>5</v>
      </c>
      <c r="L18" s="155">
        <f>IF(AND((L16&gt;0),(L15&gt;0)),(L16/L15),"")</f>
        <v>0.85137701804368471</v>
      </c>
      <c r="M18" s="150" t="s">
        <v>5</v>
      </c>
      <c r="N18" s="155">
        <f>IF(AND((N16&gt;0),(N15&gt;0)),(N16/N15),"")</f>
        <v>0.73134328358208955</v>
      </c>
      <c r="O18" s="150" t="s">
        <v>5</v>
      </c>
      <c r="P18" s="155">
        <f>IF(AND((P16&gt;0),(P15&gt;0)),(P16/P15),"")</f>
        <v>0.871939736346516</v>
      </c>
      <c r="Q18" s="150" t="s">
        <v>5</v>
      </c>
      <c r="R18" s="155">
        <f>IF(AND((R16&gt;0),(R15&gt;0)),(R16/R15),"")</f>
        <v>0.83460949464012257</v>
      </c>
      <c r="S18" s="150" t="s">
        <v>5</v>
      </c>
      <c r="T18" s="155" t="str">
        <f>IF(AND((T16&gt;0),(T15&gt;0)),(T16/T15),"")</f>
        <v/>
      </c>
      <c r="U18" s="150" t="s">
        <v>5</v>
      </c>
      <c r="V18" s="155" t="str">
        <f>IF(AND((V16&gt;0),(V15&gt;0)),(V16/V15),"")</f>
        <v/>
      </c>
      <c r="W18" s="150" t="s">
        <v>5</v>
      </c>
      <c r="X18" s="155" t="str">
        <f>IF(AND((X16&gt;0),(X15&gt;0)),(X16/X15),"")</f>
        <v/>
      </c>
      <c r="Y18" s="150" t="s">
        <v>5</v>
      </c>
      <c r="Z18" s="155" t="str">
        <f>IF(AND((Z16&gt;0),(Z15&gt;0)),(Z16/Z15),"")</f>
        <v/>
      </c>
      <c r="AA18" s="150" t="s">
        <v>5</v>
      </c>
      <c r="AB18" s="155" t="str">
        <f>IF(AND((AB16&gt;0),(AB15&gt;0)),(AB16/AB15),"")</f>
        <v/>
      </c>
      <c r="AC18" s="150" t="s">
        <v>5</v>
      </c>
      <c r="AD18" s="155" t="str">
        <f>IF(AND((AD16&gt;0),(AD15&gt;0)),(AD16/AD15),"")</f>
        <v/>
      </c>
      <c r="AE18" s="150" t="s">
        <v>5</v>
      </c>
      <c r="AF18" s="155" t="str">
        <f>IF(AND((AF16&gt;0),(AF15&gt;0)),(AF16/AF15),"")</f>
        <v/>
      </c>
      <c r="AG18" s="150" t="s">
        <v>5</v>
      </c>
      <c r="AH18" s="155" t="str">
        <f>IF(AND((AH16&gt;0),(AH15&gt;0)),(AH16/AH15),"")</f>
        <v/>
      </c>
      <c r="AI18" s="150" t="s">
        <v>5</v>
      </c>
      <c r="AJ18" s="155" t="str">
        <f>IF(AND((AJ16&gt;0),(AJ15&gt;0)),(AJ16/AJ15),"")</f>
        <v/>
      </c>
      <c r="AK18" s="150" t="s">
        <v>5</v>
      </c>
      <c r="AL18" s="155" t="str">
        <f>IF(AND((AL16&gt;0),(AL15&gt;0)),(AL16/AL15),"")</f>
        <v/>
      </c>
      <c r="AM18" s="150" t="s">
        <v>5</v>
      </c>
      <c r="AN18" s="155" t="str">
        <f>IF(AND((AN16&gt;0),(AN15&gt;0)),(AN16/AN15),"")</f>
        <v/>
      </c>
      <c r="AO18" s="150" t="s">
        <v>5</v>
      </c>
      <c r="AP18" s="155" t="str">
        <f>IF(AND((AP16&gt;0),(AP15&gt;0)),(AP16/AP15),"")</f>
        <v/>
      </c>
      <c r="AQ18" s="150" t="s">
        <v>5</v>
      </c>
      <c r="AR18" s="155" t="str">
        <f>IF(AND((AR16&gt;0),(AR15&gt;0)),(AR16/AR15),"")</f>
        <v/>
      </c>
      <c r="AS18" s="150" t="s">
        <v>5</v>
      </c>
      <c r="AT18" s="155" t="str">
        <f>IF(AND((AT16&gt;0),(AT15&gt;0)),(AT16/AT15),"")</f>
        <v/>
      </c>
      <c r="AU18" s="150" t="s">
        <v>5</v>
      </c>
      <c r="AV18" s="155" t="str">
        <f>IF(AND((AV16&gt;0),(AV15&gt;0)),(AV16/AV15),"")</f>
        <v/>
      </c>
      <c r="AW18" s="150" t="s">
        <v>5</v>
      </c>
      <c r="AX18" s="155" t="str">
        <f>IF(AND((AX16&gt;0),(AX15&gt;0)),(AX16/AX15),"")</f>
        <v/>
      </c>
      <c r="AY18" s="150" t="s">
        <v>5</v>
      </c>
      <c r="AZ18" s="155" t="str">
        <f>IF(AND((AZ16&gt;0),(AZ15&gt;0)),(AZ16/AZ15),"")</f>
        <v/>
      </c>
      <c r="BA18" s="150" t="s">
        <v>5</v>
      </c>
      <c r="BB18" s="155" t="str">
        <f>IF(AND((BB16&gt;0),(BB15&gt;0)),(BB16/BB15),"")</f>
        <v/>
      </c>
      <c r="BC18" s="150" t="s">
        <v>5</v>
      </c>
      <c r="BD18" s="155" t="str">
        <f>IF(AND((BD16&gt;0),(BD15&gt;0)),(BD16/BD15),"")</f>
        <v/>
      </c>
      <c r="BE18" s="150" t="s">
        <v>5</v>
      </c>
      <c r="BF18" s="155" t="str">
        <f>IF(AND((BF16&gt;0),(BF15&gt;0)),(BF16/BF15),"")</f>
        <v/>
      </c>
      <c r="BG18" s="150" t="s">
        <v>5</v>
      </c>
      <c r="BH18" s="155" t="str">
        <f>IF(AND((BH16&gt;0),(BH15&gt;0)),(BH16/BH15),"")</f>
        <v/>
      </c>
      <c r="BI18" s="150" t="s">
        <v>5</v>
      </c>
      <c r="BJ18" s="12"/>
      <c r="BK18" s="14" t="str">
        <f t="shared" si="0"/>
        <v xml:space="preserve">     External branches length ratio</v>
      </c>
      <c r="BL18" s="11">
        <f t="shared" si="1"/>
        <v>9</v>
      </c>
      <c r="BM18" s="91">
        <f t="shared" si="2"/>
        <v>0.70863746958637464</v>
      </c>
      <c r="BN18" s="99" t="str">
        <f t="shared" si="3"/>
        <v>–</v>
      </c>
      <c r="BO18" s="93">
        <f t="shared" si="4"/>
        <v>0.92601726263871764</v>
      </c>
      <c r="BP18" s="101" t="str">
        <f t="shared" si="5"/>
        <v/>
      </c>
      <c r="BQ18" s="102" t="s">
        <v>5</v>
      </c>
      <c r="BR18" s="103" t="str">
        <f t="shared" si="7"/>
        <v/>
      </c>
      <c r="BS18" s="97">
        <f t="shared" si="8"/>
        <v>0.83133223515337462</v>
      </c>
      <c r="BT18" s="104" t="s">
        <v>5</v>
      </c>
      <c r="BU18" s="99">
        <f t="shared" si="9"/>
        <v>7.186644365388177E-2</v>
      </c>
      <c r="BV18" s="105" t="s">
        <v>5</v>
      </c>
      <c r="BW18" s="99">
        <f t="shared" si="10"/>
        <v>0.70863746958637464</v>
      </c>
      <c r="BX18" s="81" t="s">
        <v>5</v>
      </c>
    </row>
    <row r="19" spans="1:76" ht="13.5">
      <c r="A19" s="154" t="s">
        <v>28</v>
      </c>
      <c r="B19" s="163">
        <v>15.08</v>
      </c>
      <c r="C19" s="150">
        <f>IF(AND((B19&gt;0),(B$7&gt;0)),(B19/B$7*100),"")</f>
        <v>33.392382639503985</v>
      </c>
      <c r="D19" s="149">
        <v>20.010000000000002</v>
      </c>
      <c r="E19" s="150">
        <f>IF(AND((D19&gt;0),(D$7&gt;0)),(D19/D$7*100),"")</f>
        <v>39.021060842433698</v>
      </c>
      <c r="F19" s="149">
        <v>16.579999999999998</v>
      </c>
      <c r="G19" s="150">
        <f>IF(AND((F19&gt;0),(F$7&gt;0)),(F19/F$7*100),"")</f>
        <v>35.779024600776857</v>
      </c>
      <c r="H19" s="149">
        <v>18.66</v>
      </c>
      <c r="I19" s="150">
        <f>IF(AND((H19&gt;0),(H$7&gt;0)),(H19/H$7*100),"")</f>
        <v>37.075303000198687</v>
      </c>
      <c r="J19" s="149">
        <v>20.92</v>
      </c>
      <c r="K19" s="150">
        <f>IF(AND((J19&gt;0),(J$7&gt;0)),(J19/J$7*100),"")</f>
        <v>44.624573378839592</v>
      </c>
      <c r="L19" s="149">
        <v>21.58</v>
      </c>
      <c r="M19" s="150">
        <f>IF(AND((L19&gt;0),(L$7&gt;0)),(L19/L$7*100),"")</f>
        <v>41.096933917349077</v>
      </c>
      <c r="N19" s="149">
        <v>17.46</v>
      </c>
      <c r="O19" s="150">
        <f>IF(AND((N19&gt;0),(N$7&gt;0)),(N19/N$7*100),"")</f>
        <v>34.316037735849058</v>
      </c>
      <c r="P19" s="149">
        <v>19.22</v>
      </c>
      <c r="Q19" s="150">
        <f>IF(AND((P19&gt;0),(P$7&gt;0)),(P19/P$7*100),"")</f>
        <v>38.286852589641427</v>
      </c>
      <c r="R19" s="149">
        <v>20.53</v>
      </c>
      <c r="S19" s="150">
        <f>IF(AND((R19&gt;0),(R$7&gt;0)),(R19/R$7*100),"")</f>
        <v>42.260189378345004</v>
      </c>
      <c r="T19" s="149"/>
      <c r="U19" s="150" t="str">
        <f>IF(AND((T19&gt;0),(T$7&gt;0)),(T19/T$7*100),"")</f>
        <v/>
      </c>
      <c r="V19" s="149"/>
      <c r="W19" s="150" t="str">
        <f>IF(AND((V19&gt;0),(V$7&gt;0)),(V19/V$7*100),"")</f>
        <v/>
      </c>
      <c r="X19" s="149"/>
      <c r="Y19" s="150" t="str">
        <f>IF(AND((X19&gt;0),(X$7&gt;0)),(X19/X$7*100),"")</f>
        <v/>
      </c>
      <c r="Z19" s="149"/>
      <c r="AA19" s="150" t="str">
        <f>IF(AND((Z19&gt;0),(Z$7&gt;0)),(Z19/Z$7*100),"")</f>
        <v/>
      </c>
      <c r="AB19" s="149"/>
      <c r="AC19" s="150" t="str">
        <f>IF(AND((AB19&gt;0),(AB$7&gt;0)),(AB19/AB$7*100),"")</f>
        <v/>
      </c>
      <c r="AD19" s="149"/>
      <c r="AE19" s="150" t="str">
        <f>IF(AND((AD19&gt;0),(AD$7&gt;0)),(AD19/AD$7*100),"")</f>
        <v/>
      </c>
      <c r="AF19" s="149"/>
      <c r="AG19" s="150" t="str">
        <f>IF(AND((AF19&gt;0),(AF$7&gt;0)),(AF19/AF$7*100),"")</f>
        <v/>
      </c>
      <c r="AH19" s="149"/>
      <c r="AI19" s="150" t="str">
        <f>IF(AND((AH19&gt;0),(AH$7&gt;0)),(AH19/AH$7*100),"")</f>
        <v/>
      </c>
      <c r="AJ19" s="149"/>
      <c r="AK19" s="150" t="str">
        <f>IF(AND((AJ19&gt;0),(AJ$7&gt;0)),(AJ19/AJ$7*100),"")</f>
        <v/>
      </c>
      <c r="AL19" s="149"/>
      <c r="AM19" s="150" t="str">
        <f>IF(AND((AL19&gt;0),(AL$7&gt;0)),(AL19/AL$7*100),"")</f>
        <v/>
      </c>
      <c r="AN19" s="149"/>
      <c r="AO19" s="150" t="str">
        <f>IF(AND((AN19&gt;0),(AN$7&gt;0)),(AN19/AN$7*100),"")</f>
        <v/>
      </c>
      <c r="AP19" s="149"/>
      <c r="AQ19" s="150" t="str">
        <f>IF(AND((AP19&gt;0),(AP$7&gt;0)),(AP19/AP$7*100),"")</f>
        <v/>
      </c>
      <c r="AR19" s="149"/>
      <c r="AS19" s="150" t="str">
        <f>IF(AND((AR19&gt;0),(AR$7&gt;0)),(AR19/AR$7*100),"")</f>
        <v/>
      </c>
      <c r="AT19" s="149"/>
      <c r="AU19" s="150" t="str">
        <f>IF(AND((AT19&gt;0),(AT$7&gt;0)),(AT19/AT$7*100),"")</f>
        <v/>
      </c>
      <c r="AV19" s="149"/>
      <c r="AW19" s="150" t="str">
        <f>IF(AND((AV19&gt;0),(AV$7&gt;0)),(AV19/AV$7*100),"")</f>
        <v/>
      </c>
      <c r="AX19" s="149"/>
      <c r="AY19" s="150" t="str">
        <f>IF(AND((AX19&gt;0),(AX$7&gt;0)),(AX19/AX$7*100),"")</f>
        <v/>
      </c>
      <c r="AZ19" s="149"/>
      <c r="BA19" s="150" t="str">
        <f>IF(AND((AZ19&gt;0),(AZ$7&gt;0)),(AZ19/AZ$7*100),"")</f>
        <v/>
      </c>
      <c r="BB19" s="149"/>
      <c r="BC19" s="150" t="str">
        <f>IF(AND((BB19&gt;0),(BB$7&gt;0)),(BB19/BB$7*100),"")</f>
        <v/>
      </c>
      <c r="BD19" s="149"/>
      <c r="BE19" s="150" t="str">
        <f>IF(AND((BD19&gt;0),(BD$7&gt;0)),(BD19/BD$7*100),"")</f>
        <v/>
      </c>
      <c r="BF19" s="149"/>
      <c r="BG19" s="150" t="str">
        <f>IF(AND((BF19&gt;0),(BF$7&gt;0)),(BF19/BF$7*100),"")</f>
        <v/>
      </c>
      <c r="BH19" s="149"/>
      <c r="BI19" s="150" t="str">
        <f>IF(AND((BH19&gt;0),(BH$7&gt;0)),(BH19/BH$7*100),"")</f>
        <v/>
      </c>
      <c r="BJ19" s="12"/>
      <c r="BK19" s="14" t="str">
        <f t="shared" si="0"/>
        <v xml:space="preserve">     Internal primary branch</v>
      </c>
      <c r="BL19" s="11">
        <f t="shared" si="1"/>
        <v>9</v>
      </c>
      <c r="BM19" s="4">
        <f t="shared" si="2"/>
        <v>15.08</v>
      </c>
      <c r="BN19" s="24" t="str">
        <f t="shared" si="3"/>
        <v>–</v>
      </c>
      <c r="BO19" s="6">
        <f t="shared" si="4"/>
        <v>21.58</v>
      </c>
      <c r="BP19" s="32">
        <f t="shared" si="5"/>
        <v>33.392382639503985</v>
      </c>
      <c r="BQ19" s="7" t="str">
        <f t="shared" si="6"/>
        <v>–</v>
      </c>
      <c r="BR19" s="33">
        <f t="shared" si="7"/>
        <v>44.624573378839592</v>
      </c>
      <c r="BS19" s="28">
        <f t="shared" si="8"/>
        <v>18.893333333333331</v>
      </c>
      <c r="BT19" s="8">
        <f t="shared" si="8"/>
        <v>38.42803978699304</v>
      </c>
      <c r="BU19" s="5">
        <f t="shared" si="9"/>
        <v>2.1610124941795275</v>
      </c>
      <c r="BV19" s="9">
        <f t="shared" si="9"/>
        <v>3.7364853935239597</v>
      </c>
      <c r="BW19" s="5">
        <f t="shared" si="10"/>
        <v>15.08</v>
      </c>
      <c r="BX19" s="7">
        <f t="shared" si="10"/>
        <v>33.392382639503985</v>
      </c>
    </row>
    <row r="20" spans="1:76" ht="13.5">
      <c r="A20" s="154" t="s">
        <v>29</v>
      </c>
      <c r="B20" s="163">
        <v>12.49</v>
      </c>
      <c r="C20" s="150">
        <f>IF(AND((B20&gt;0),(B$7&gt;0)),(B20/B$7*100),"")</f>
        <v>27.657218777679365</v>
      </c>
      <c r="D20" s="149">
        <v>15.13</v>
      </c>
      <c r="E20" s="150">
        <f>IF(AND((D20&gt;0),(D$7&gt;0)),(D20/D$7*100),"")</f>
        <v>29.504680187207487</v>
      </c>
      <c r="F20" s="149">
        <v>14.88</v>
      </c>
      <c r="G20" s="150">
        <f>IF(AND((F20&gt;0),(F$7&gt;0)),(F20/F$7*100),"")</f>
        <v>32.110487699611568</v>
      </c>
      <c r="H20" s="149">
        <v>15.19</v>
      </c>
      <c r="I20" s="150">
        <f>IF(AND((H20&gt;0),(H$7&gt;0)),(H20/H$7*100),"")</f>
        <v>30.180806675938804</v>
      </c>
      <c r="J20" s="149">
        <v>16.25</v>
      </c>
      <c r="K20" s="150">
        <f>IF(AND((J20&gt;0),(J$7&gt;0)),(J20/J$7*100),"")</f>
        <v>34.662969283276453</v>
      </c>
      <c r="L20" s="149">
        <v>17.79</v>
      </c>
      <c r="M20" s="150">
        <f>IF(AND((L20&gt;0),(L$7&gt;0)),(L20/L$7*100),"")</f>
        <v>33.879261093125116</v>
      </c>
      <c r="N20" s="149">
        <v>15.9</v>
      </c>
      <c r="O20" s="150">
        <f>IF(AND((N20&gt;0),(N$7&gt;0)),(N20/N$7*100),"")</f>
        <v>31.25</v>
      </c>
      <c r="P20" s="149">
        <v>17.46</v>
      </c>
      <c r="Q20" s="150">
        <f>IF(AND((P20&gt;0),(P$7&gt;0)),(P20/P$7*100),"")</f>
        <v>34.780876494023907</v>
      </c>
      <c r="R20" s="149">
        <v>15.29</v>
      </c>
      <c r="S20" s="150">
        <f>IF(AND((R20&gt;0),(R$7&gt;0)),(R20/R$7*100),"")</f>
        <v>31.473857554549195</v>
      </c>
      <c r="T20" s="149"/>
      <c r="U20" s="150" t="str">
        <f>IF(AND((T20&gt;0),(T$7&gt;0)),(T20/T$7*100),"")</f>
        <v/>
      </c>
      <c r="V20" s="149"/>
      <c r="W20" s="150" t="str">
        <f>IF(AND((V20&gt;0),(V$7&gt;0)),(V20/V$7*100),"")</f>
        <v/>
      </c>
      <c r="X20" s="149"/>
      <c r="Y20" s="150" t="str">
        <f>IF(AND((X20&gt;0),(X$7&gt;0)),(X20/X$7*100),"")</f>
        <v/>
      </c>
      <c r="Z20" s="149"/>
      <c r="AA20" s="150" t="str">
        <f>IF(AND((Z20&gt;0),(Z$7&gt;0)),(Z20/Z$7*100),"")</f>
        <v/>
      </c>
      <c r="AB20" s="149"/>
      <c r="AC20" s="150" t="str">
        <f>IF(AND((AB20&gt;0),(AB$7&gt;0)),(AB20/AB$7*100),"")</f>
        <v/>
      </c>
      <c r="AD20" s="149"/>
      <c r="AE20" s="150" t="str">
        <f>IF(AND((AD20&gt;0),(AD$7&gt;0)),(AD20/AD$7*100),"")</f>
        <v/>
      </c>
      <c r="AF20" s="149"/>
      <c r="AG20" s="150" t="str">
        <f>IF(AND((AF20&gt;0),(AF$7&gt;0)),(AF20/AF$7*100),"")</f>
        <v/>
      </c>
      <c r="AH20" s="149"/>
      <c r="AI20" s="150" t="str">
        <f>IF(AND((AH20&gt;0),(AH$7&gt;0)),(AH20/AH$7*100),"")</f>
        <v/>
      </c>
      <c r="AJ20" s="149"/>
      <c r="AK20" s="150" t="str">
        <f>IF(AND((AJ20&gt;0),(AJ$7&gt;0)),(AJ20/AJ$7*100),"")</f>
        <v/>
      </c>
      <c r="AL20" s="149"/>
      <c r="AM20" s="150" t="str">
        <f>IF(AND((AL20&gt;0),(AL$7&gt;0)),(AL20/AL$7*100),"")</f>
        <v/>
      </c>
      <c r="AN20" s="149"/>
      <c r="AO20" s="150" t="str">
        <f>IF(AND((AN20&gt;0),(AN$7&gt;0)),(AN20/AN$7*100),"")</f>
        <v/>
      </c>
      <c r="AP20" s="149"/>
      <c r="AQ20" s="150" t="str">
        <f>IF(AND((AP20&gt;0),(AP$7&gt;0)),(AP20/AP$7*100),"")</f>
        <v/>
      </c>
      <c r="AR20" s="149"/>
      <c r="AS20" s="150" t="str">
        <f>IF(AND((AR20&gt;0),(AR$7&gt;0)),(AR20/AR$7*100),"")</f>
        <v/>
      </c>
      <c r="AT20" s="149"/>
      <c r="AU20" s="150" t="str">
        <f>IF(AND((AT20&gt;0),(AT$7&gt;0)),(AT20/AT$7*100),"")</f>
        <v/>
      </c>
      <c r="AV20" s="149"/>
      <c r="AW20" s="150" t="str">
        <f>IF(AND((AV20&gt;0),(AV$7&gt;0)),(AV20/AV$7*100),"")</f>
        <v/>
      </c>
      <c r="AX20" s="149"/>
      <c r="AY20" s="150" t="str">
        <f>IF(AND((AX20&gt;0),(AX$7&gt;0)),(AX20/AX$7*100),"")</f>
        <v/>
      </c>
      <c r="AZ20" s="149"/>
      <c r="BA20" s="150" t="str">
        <f>IF(AND((AZ20&gt;0),(AZ$7&gt;0)),(AZ20/AZ$7*100),"")</f>
        <v/>
      </c>
      <c r="BB20" s="149"/>
      <c r="BC20" s="150" t="str">
        <f>IF(AND((BB20&gt;0),(BB$7&gt;0)),(BB20/BB$7*100),"")</f>
        <v/>
      </c>
      <c r="BD20" s="149"/>
      <c r="BE20" s="150" t="str">
        <f>IF(AND((BD20&gt;0),(BD$7&gt;0)),(BD20/BD$7*100),"")</f>
        <v/>
      </c>
      <c r="BF20" s="149"/>
      <c r="BG20" s="150" t="str">
        <f>IF(AND((BF20&gt;0),(BF$7&gt;0)),(BF20/BF$7*100),"")</f>
        <v/>
      </c>
      <c r="BH20" s="149"/>
      <c r="BI20" s="150" t="str">
        <f>IF(AND((BH20&gt;0),(BH$7&gt;0)),(BH20/BH$7*100),"")</f>
        <v/>
      </c>
      <c r="BJ20" s="12"/>
      <c r="BK20" s="14" t="str">
        <f t="shared" si="0"/>
        <v xml:space="preserve">     Internal base + secondary branch</v>
      </c>
      <c r="BL20" s="11">
        <f t="shared" si="1"/>
        <v>9</v>
      </c>
      <c r="BM20" s="4">
        <f t="shared" si="2"/>
        <v>12.49</v>
      </c>
      <c r="BN20" s="24" t="str">
        <f t="shared" si="3"/>
        <v>–</v>
      </c>
      <c r="BO20" s="6">
        <f t="shared" si="4"/>
        <v>17.79</v>
      </c>
      <c r="BP20" s="32">
        <f t="shared" si="5"/>
        <v>27.657218777679365</v>
      </c>
      <c r="BQ20" s="7" t="str">
        <f t="shared" si="6"/>
        <v>–</v>
      </c>
      <c r="BR20" s="33">
        <f t="shared" si="7"/>
        <v>34.780876494023907</v>
      </c>
      <c r="BS20" s="28">
        <f t="shared" si="8"/>
        <v>15.597777777777777</v>
      </c>
      <c r="BT20" s="8">
        <f t="shared" si="8"/>
        <v>31.722239751712429</v>
      </c>
      <c r="BU20" s="5">
        <f t="shared" si="9"/>
        <v>1.5589962939161992</v>
      </c>
      <c r="BV20" s="9">
        <f t="shared" si="9"/>
        <v>2.4215003717503913</v>
      </c>
      <c r="BW20" s="5">
        <f t="shared" si="10"/>
        <v>12.49</v>
      </c>
      <c r="BX20" s="7">
        <f t="shared" si="10"/>
        <v>27.657218777679365</v>
      </c>
    </row>
    <row r="21" spans="1:76" ht="13.5">
      <c r="A21" s="154" t="s">
        <v>30</v>
      </c>
      <c r="B21" s="163">
        <v>4.67</v>
      </c>
      <c r="C21" s="150">
        <f>IF(AND((B21&gt;0),(B$7&gt;0)),(B21/B$7*100),"")</f>
        <v>10.341009743135519</v>
      </c>
      <c r="D21" s="149">
        <v>5.56</v>
      </c>
      <c r="E21" s="150">
        <f>IF(AND((D21&gt;0),(D$7&gt;0)),(D21/D$7*100),"")</f>
        <v>10.842433697347893</v>
      </c>
      <c r="F21" s="149">
        <v>5.15</v>
      </c>
      <c r="G21" s="150">
        <f>IF(AND((F21&gt;0),(F$7&gt;0)),(F21/F$7*100),"")</f>
        <v>11.113508847647822</v>
      </c>
      <c r="H21" s="149">
        <v>5.14</v>
      </c>
      <c r="I21" s="150">
        <f>IF(AND((H21&gt;0),(H$7&gt;0)),(H21/H$7*100),"")</f>
        <v>10.212596860719254</v>
      </c>
      <c r="J21" s="149">
        <v>5.91</v>
      </c>
      <c r="K21" s="150">
        <f>IF(AND((J21&gt;0),(J$7&gt;0)),(J21/J$7*100),"")</f>
        <v>12.60665529010239</v>
      </c>
      <c r="L21" s="149">
        <v>5.91</v>
      </c>
      <c r="M21" s="150">
        <f>IF(AND((L21&gt;0),(L$7&gt;0)),(L21/L$7*100),"")</f>
        <v>11.254999047800419</v>
      </c>
      <c r="N21" s="149">
        <v>5.34</v>
      </c>
      <c r="O21" s="150">
        <f>IF(AND((N21&gt;0),(N$7&gt;0)),(N21/N$7*100),"")</f>
        <v>10.495283018867923</v>
      </c>
      <c r="P21" s="149">
        <v>4.45</v>
      </c>
      <c r="Q21" s="150">
        <f>IF(AND((P21&gt;0),(P$7&gt;0)),(P21/P$7*100),"")</f>
        <v>8.8645418326693228</v>
      </c>
      <c r="R21" s="149">
        <v>5.73</v>
      </c>
      <c r="S21" s="150">
        <f>IF(AND((R21&gt;0),(R$7&gt;0)),(R21/R$7*100),"")</f>
        <v>11.794977356937013</v>
      </c>
      <c r="T21" s="149"/>
      <c r="U21" s="150" t="str">
        <f>IF(AND((T21&gt;0),(T$7&gt;0)),(T21/T$7*100),"")</f>
        <v/>
      </c>
      <c r="V21" s="149"/>
      <c r="W21" s="150" t="str">
        <f>IF(AND((V21&gt;0),(V$7&gt;0)),(V21/V$7*100),"")</f>
        <v/>
      </c>
      <c r="X21" s="149"/>
      <c r="Y21" s="150" t="str">
        <f>IF(AND((X21&gt;0),(X$7&gt;0)),(X21/X$7*100),"")</f>
        <v/>
      </c>
      <c r="Z21" s="149"/>
      <c r="AA21" s="150" t="str">
        <f>IF(AND((Z21&gt;0),(Z$7&gt;0)),(Z21/Z$7*100),"")</f>
        <v/>
      </c>
      <c r="AB21" s="149"/>
      <c r="AC21" s="150" t="str">
        <f>IF(AND((AB21&gt;0),(AB$7&gt;0)),(AB21/AB$7*100),"")</f>
        <v/>
      </c>
      <c r="AD21" s="149"/>
      <c r="AE21" s="150" t="str">
        <f>IF(AND((AD21&gt;0),(AD$7&gt;0)),(AD21/AD$7*100),"")</f>
        <v/>
      </c>
      <c r="AF21" s="149"/>
      <c r="AG21" s="150" t="str">
        <f>IF(AND((AF21&gt;0),(AF$7&gt;0)),(AF21/AF$7*100),"")</f>
        <v/>
      </c>
      <c r="AH21" s="149"/>
      <c r="AI21" s="150" t="str">
        <f>IF(AND((AH21&gt;0),(AH$7&gt;0)),(AH21/AH$7*100),"")</f>
        <v/>
      </c>
      <c r="AJ21" s="149"/>
      <c r="AK21" s="150" t="str">
        <f>IF(AND((AJ21&gt;0),(AJ$7&gt;0)),(AJ21/AJ$7*100),"")</f>
        <v/>
      </c>
      <c r="AL21" s="149"/>
      <c r="AM21" s="150" t="str">
        <f>IF(AND((AL21&gt;0),(AL$7&gt;0)),(AL21/AL$7*100),"")</f>
        <v/>
      </c>
      <c r="AN21" s="149"/>
      <c r="AO21" s="150" t="str">
        <f>IF(AND((AN21&gt;0),(AN$7&gt;0)),(AN21/AN$7*100),"")</f>
        <v/>
      </c>
      <c r="AP21" s="149"/>
      <c r="AQ21" s="150" t="str">
        <f>IF(AND((AP21&gt;0),(AP$7&gt;0)),(AP21/AP$7*100),"")</f>
        <v/>
      </c>
      <c r="AR21" s="149"/>
      <c r="AS21" s="150" t="str">
        <f>IF(AND((AR21&gt;0),(AR$7&gt;0)),(AR21/AR$7*100),"")</f>
        <v/>
      </c>
      <c r="AT21" s="149"/>
      <c r="AU21" s="150" t="str">
        <f>IF(AND((AT21&gt;0),(AT$7&gt;0)),(AT21/AT$7*100),"")</f>
        <v/>
      </c>
      <c r="AV21" s="149"/>
      <c r="AW21" s="150" t="str">
        <f>IF(AND((AV21&gt;0),(AV$7&gt;0)),(AV21/AV$7*100),"")</f>
        <v/>
      </c>
      <c r="AX21" s="149"/>
      <c r="AY21" s="150" t="str">
        <f>IF(AND((AX21&gt;0),(AX$7&gt;0)),(AX21/AX$7*100),"")</f>
        <v/>
      </c>
      <c r="AZ21" s="149"/>
      <c r="BA21" s="150" t="str">
        <f>IF(AND((AZ21&gt;0),(AZ$7&gt;0)),(AZ21/AZ$7*100),"")</f>
        <v/>
      </c>
      <c r="BB21" s="149"/>
      <c r="BC21" s="150" t="str">
        <f>IF(AND((BB21&gt;0),(BB$7&gt;0)),(BB21/BB$7*100),"")</f>
        <v/>
      </c>
      <c r="BD21" s="149"/>
      <c r="BE21" s="150" t="str">
        <f>IF(AND((BD21&gt;0),(BD$7&gt;0)),(BD21/BD$7*100),"")</f>
        <v/>
      </c>
      <c r="BF21" s="149"/>
      <c r="BG21" s="150" t="str">
        <f>IF(AND((BF21&gt;0),(BF$7&gt;0)),(BF21/BF$7*100),"")</f>
        <v/>
      </c>
      <c r="BH21" s="149"/>
      <c r="BI21" s="150" t="str">
        <f>IF(AND((BH21&gt;0),(BH$7&gt;0)),(BH21/BH$7*100),"")</f>
        <v/>
      </c>
      <c r="BJ21" s="12"/>
      <c r="BK21" s="14" t="str">
        <f t="shared" si="0"/>
        <v xml:space="preserve">     Internal spur</v>
      </c>
      <c r="BL21" s="23">
        <f t="shared" si="1"/>
        <v>9</v>
      </c>
      <c r="BM21" s="4">
        <f t="shared" si="2"/>
        <v>4.45</v>
      </c>
      <c r="BN21" s="5" t="str">
        <f t="shared" si="3"/>
        <v>–</v>
      </c>
      <c r="BO21" s="6">
        <f t="shared" si="4"/>
        <v>5.91</v>
      </c>
      <c r="BP21" s="32">
        <f t="shared" si="5"/>
        <v>8.8645418326693228</v>
      </c>
      <c r="BQ21" s="7" t="str">
        <f t="shared" si="6"/>
        <v>–</v>
      </c>
      <c r="BR21" s="33">
        <f t="shared" si="7"/>
        <v>12.60665529010239</v>
      </c>
      <c r="BS21" s="28">
        <f t="shared" si="8"/>
        <v>5.3177777777777795</v>
      </c>
      <c r="BT21" s="8">
        <f t="shared" si="8"/>
        <v>10.836222855025284</v>
      </c>
      <c r="BU21" s="5">
        <f t="shared" si="9"/>
        <v>0.5199706188280685</v>
      </c>
      <c r="BV21" s="9">
        <f t="shared" si="9"/>
        <v>1.0573464563927655</v>
      </c>
      <c r="BW21" s="5">
        <f t="shared" si="10"/>
        <v>4.67</v>
      </c>
      <c r="BX21" s="7">
        <f t="shared" si="10"/>
        <v>10.341009743135519</v>
      </c>
    </row>
    <row r="22" spans="1:76" ht="13.5">
      <c r="A22" s="154" t="s">
        <v>83</v>
      </c>
      <c r="B22" s="164">
        <f>IF(AND((B20&gt;0),(B19&gt;0)),(B20/B19),"")</f>
        <v>0.82824933687002655</v>
      </c>
      <c r="C22" s="150" t="s">
        <v>5</v>
      </c>
      <c r="D22" s="155">
        <f>IF(AND((D20&gt;0),(D19&gt;0)),(D20/D19),"")</f>
        <v>0.75612193903048475</v>
      </c>
      <c r="E22" s="150" t="s">
        <v>5</v>
      </c>
      <c r="F22" s="155">
        <f>IF(AND((F20&gt;0),(F19&gt;0)),(F20/F19),"")</f>
        <v>0.89746682750301587</v>
      </c>
      <c r="G22" s="150" t="s">
        <v>5</v>
      </c>
      <c r="H22" s="155">
        <f>IF(AND((H20&gt;0),(H19&gt;0)),(H20/H19),"")</f>
        <v>0.81404072883172562</v>
      </c>
      <c r="I22" s="150" t="s">
        <v>5</v>
      </c>
      <c r="J22" s="155">
        <f>IF(AND((J20&gt;0),(J19&gt;0)),(J20/J19),"")</f>
        <v>0.77676864244741872</v>
      </c>
      <c r="K22" s="150" t="s">
        <v>5</v>
      </c>
      <c r="L22" s="155">
        <f>IF(AND((L20&gt;0),(L19&gt;0)),(L20/L19),"")</f>
        <v>0.82437442075996292</v>
      </c>
      <c r="M22" s="150" t="s">
        <v>5</v>
      </c>
      <c r="N22" s="155">
        <f>IF(AND((N20&gt;0),(N19&gt;0)),(N20/N19),"")</f>
        <v>0.9106529209621993</v>
      </c>
      <c r="O22" s="150" t="s">
        <v>5</v>
      </c>
      <c r="P22" s="155">
        <f>IF(AND((P20&gt;0),(P19&gt;0)),(P20/P19),"")</f>
        <v>0.90842872008324671</v>
      </c>
      <c r="Q22" s="150" t="s">
        <v>5</v>
      </c>
      <c r="R22" s="155">
        <f>IF(AND((R20&gt;0),(R19&gt;0)),(R20/R19),"")</f>
        <v>0.74476376035070624</v>
      </c>
      <c r="S22" s="150" t="s">
        <v>5</v>
      </c>
      <c r="T22" s="155" t="str">
        <f>IF(AND((T20&gt;0),(T19&gt;0)),(T20/T19),"")</f>
        <v/>
      </c>
      <c r="U22" s="150" t="s">
        <v>5</v>
      </c>
      <c r="V22" s="155" t="str">
        <f>IF(AND((V20&gt;0),(V19&gt;0)),(V20/V19),"")</f>
        <v/>
      </c>
      <c r="W22" s="150" t="s">
        <v>5</v>
      </c>
      <c r="X22" s="155" t="str">
        <f>IF(AND((X20&gt;0),(X19&gt;0)),(X20/X19),"")</f>
        <v/>
      </c>
      <c r="Y22" s="150" t="s">
        <v>5</v>
      </c>
      <c r="Z22" s="155" t="str">
        <f>IF(AND((Z20&gt;0),(Z19&gt;0)),(Z20/Z19),"")</f>
        <v/>
      </c>
      <c r="AA22" s="150" t="s">
        <v>5</v>
      </c>
      <c r="AB22" s="155" t="str">
        <f>IF(AND((AB20&gt;0),(AB19&gt;0)),(AB20/AB19),"")</f>
        <v/>
      </c>
      <c r="AC22" s="150" t="s">
        <v>5</v>
      </c>
      <c r="AD22" s="155" t="str">
        <f>IF(AND((AD20&gt;0),(AD19&gt;0)),(AD20/AD19),"")</f>
        <v/>
      </c>
      <c r="AE22" s="150" t="s">
        <v>5</v>
      </c>
      <c r="AF22" s="155" t="str">
        <f>IF(AND((AF20&gt;0),(AF19&gt;0)),(AF20/AF19),"")</f>
        <v/>
      </c>
      <c r="AG22" s="150" t="s">
        <v>5</v>
      </c>
      <c r="AH22" s="155" t="str">
        <f>IF(AND((AH20&gt;0),(AH19&gt;0)),(AH20/AH19),"")</f>
        <v/>
      </c>
      <c r="AI22" s="150" t="s">
        <v>5</v>
      </c>
      <c r="AJ22" s="155" t="str">
        <f>IF(AND((AJ20&gt;0),(AJ19&gt;0)),(AJ20/AJ19),"")</f>
        <v/>
      </c>
      <c r="AK22" s="150" t="s">
        <v>5</v>
      </c>
      <c r="AL22" s="155" t="str">
        <f>IF(AND((AL20&gt;0),(AL19&gt;0)),(AL20/AL19),"")</f>
        <v/>
      </c>
      <c r="AM22" s="150" t="s">
        <v>5</v>
      </c>
      <c r="AN22" s="155" t="str">
        <f>IF(AND((AN20&gt;0),(AN19&gt;0)),(AN20/AN19),"")</f>
        <v/>
      </c>
      <c r="AO22" s="150" t="s">
        <v>5</v>
      </c>
      <c r="AP22" s="155" t="str">
        <f>IF(AND((AP20&gt;0),(AP19&gt;0)),(AP20/AP19),"")</f>
        <v/>
      </c>
      <c r="AQ22" s="150" t="s">
        <v>5</v>
      </c>
      <c r="AR22" s="155" t="str">
        <f>IF(AND((AR20&gt;0),(AR19&gt;0)),(AR20/AR19),"")</f>
        <v/>
      </c>
      <c r="AS22" s="150" t="s">
        <v>5</v>
      </c>
      <c r="AT22" s="155" t="str">
        <f>IF(AND((AT20&gt;0),(AT19&gt;0)),(AT20/AT19),"")</f>
        <v/>
      </c>
      <c r="AU22" s="150" t="s">
        <v>5</v>
      </c>
      <c r="AV22" s="155" t="str">
        <f>IF(AND((AV20&gt;0),(AV19&gt;0)),(AV20/AV19),"")</f>
        <v/>
      </c>
      <c r="AW22" s="150" t="s">
        <v>5</v>
      </c>
      <c r="AX22" s="155" t="str">
        <f>IF(AND((AX20&gt;0),(AX19&gt;0)),(AX20/AX19),"")</f>
        <v/>
      </c>
      <c r="AY22" s="150" t="s">
        <v>5</v>
      </c>
      <c r="AZ22" s="155" t="str">
        <f>IF(AND((AZ20&gt;0),(AZ19&gt;0)),(AZ20/AZ19),"")</f>
        <v/>
      </c>
      <c r="BA22" s="150" t="s">
        <v>5</v>
      </c>
      <c r="BB22" s="155" t="str">
        <f>IF(AND((BB20&gt;0),(BB19&gt;0)),(BB20/BB19),"")</f>
        <v/>
      </c>
      <c r="BC22" s="150" t="s">
        <v>5</v>
      </c>
      <c r="BD22" s="155" t="str">
        <f>IF(AND((BD20&gt;0),(BD19&gt;0)),(BD20/BD19),"")</f>
        <v/>
      </c>
      <c r="BE22" s="150" t="s">
        <v>5</v>
      </c>
      <c r="BF22" s="155" t="str">
        <f>IF(AND((BF20&gt;0),(BF19&gt;0)),(BF20/BF19),"")</f>
        <v/>
      </c>
      <c r="BG22" s="150" t="s">
        <v>5</v>
      </c>
      <c r="BH22" s="155" t="str">
        <f>IF(AND((BH20&gt;0),(BH19&gt;0)),(BH20/BH19),"")</f>
        <v/>
      </c>
      <c r="BI22" s="150" t="s">
        <v>5</v>
      </c>
      <c r="BJ22" s="12"/>
      <c r="BK22" s="14" t="str">
        <f t="shared" si="0"/>
        <v xml:space="preserve">     Internal branches length ratio</v>
      </c>
      <c r="BL22" s="11">
        <f t="shared" si="1"/>
        <v>9</v>
      </c>
      <c r="BM22" s="91">
        <f t="shared" si="2"/>
        <v>0.74476376035070624</v>
      </c>
      <c r="BN22" s="99" t="str">
        <f t="shared" si="3"/>
        <v>–</v>
      </c>
      <c r="BO22" s="93">
        <f t="shared" si="4"/>
        <v>0.9106529209621993</v>
      </c>
      <c r="BP22" s="101" t="str">
        <f t="shared" si="5"/>
        <v/>
      </c>
      <c r="BQ22" s="102" t="s">
        <v>5</v>
      </c>
      <c r="BR22" s="103" t="str">
        <f t="shared" si="7"/>
        <v/>
      </c>
      <c r="BS22" s="97">
        <f t="shared" si="8"/>
        <v>0.82898525520430966</v>
      </c>
      <c r="BT22" s="104" t="s">
        <v>5</v>
      </c>
      <c r="BU22" s="99">
        <f t="shared" si="9"/>
        <v>6.4269583992362211E-2</v>
      </c>
      <c r="BV22" s="105" t="s">
        <v>5</v>
      </c>
      <c r="BW22" s="99">
        <f t="shared" si="10"/>
        <v>0.82824933687002655</v>
      </c>
      <c r="BX22" s="81" t="s">
        <v>5</v>
      </c>
    </row>
    <row r="23" spans="1:76" ht="13.5">
      <c r="A23" s="161" t="s">
        <v>22</v>
      </c>
      <c r="B23" s="151"/>
      <c r="C23" s="151"/>
      <c r="D23" s="151"/>
      <c r="E23" s="151"/>
      <c r="F23" s="151"/>
      <c r="G23" s="151"/>
      <c r="H23" s="151"/>
      <c r="I23" s="153"/>
      <c r="J23" s="151"/>
      <c r="K23" s="151"/>
      <c r="L23" s="151"/>
      <c r="M23" s="151"/>
      <c r="N23" s="151"/>
      <c r="O23" s="151"/>
      <c r="P23" s="151"/>
      <c r="Q23" s="153"/>
      <c r="R23" s="152"/>
      <c r="S23" s="151"/>
      <c r="T23" s="151"/>
      <c r="U23" s="151"/>
      <c r="V23" s="151"/>
      <c r="W23" s="151"/>
      <c r="X23" s="151"/>
      <c r="Y23" s="151"/>
      <c r="Z23" s="151"/>
      <c r="AA23" s="151"/>
      <c r="AB23" s="151"/>
      <c r="AC23" s="151"/>
      <c r="AD23" s="151"/>
      <c r="AE23" s="153"/>
      <c r="AF23" s="152"/>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3"/>
      <c r="BJ23" s="12"/>
      <c r="BK23" s="14" t="str">
        <f t="shared" si="0"/>
        <v>Claw 2 lengths</v>
      </c>
      <c r="BL23" s="11"/>
      <c r="BM23" s="4"/>
      <c r="BN23" s="24"/>
      <c r="BO23" s="6"/>
      <c r="BP23" s="32"/>
      <c r="BQ23" s="7"/>
      <c r="BR23" s="33"/>
      <c r="BS23" s="28"/>
      <c r="BT23" s="8"/>
      <c r="BU23" s="5"/>
      <c r="BV23" s="9"/>
      <c r="BW23" s="5"/>
      <c r="BX23" s="7"/>
    </row>
    <row r="24" spans="1:76" ht="13.5">
      <c r="A24" s="154" t="s">
        <v>25</v>
      </c>
      <c r="B24" s="163">
        <v>18.39</v>
      </c>
      <c r="C24" s="150">
        <f>IF(AND((B24&gt;0),(B$7&gt;0)),(B24/B$7*100),"")</f>
        <v>40.721877767936235</v>
      </c>
      <c r="D24" s="149">
        <v>21.8</v>
      </c>
      <c r="E24" s="150">
        <f>IF(AND((D24&gt;0),(D$7&gt;0)),(D24/D$7*100),"")</f>
        <v>42.511700468018724</v>
      </c>
      <c r="F24" s="149">
        <v>18.559999999999999</v>
      </c>
      <c r="G24" s="150">
        <f>IF(AND((F24&gt;0),(F$7&gt;0)),(F24/F$7*100),"")</f>
        <v>40.051791109192912</v>
      </c>
      <c r="H24" s="149">
        <v>24.04</v>
      </c>
      <c r="I24" s="150">
        <f>IF(AND((H24&gt;0),(H$7&gt;0)),(H24/H$7*100),"")</f>
        <v>47.764752632624678</v>
      </c>
      <c r="J24" s="149">
        <v>19.91</v>
      </c>
      <c r="K24" s="150">
        <f>IF(AND((J24&gt;0),(J$7&gt;0)),(J24/J$7*100),"")</f>
        <v>42.470136518771326</v>
      </c>
      <c r="L24" s="149">
        <v>22.75</v>
      </c>
      <c r="M24" s="150">
        <f>IF(AND((L24&gt;0),(L$7&gt;0)),(L24/L$7*100),"")</f>
        <v>43.32508093696439</v>
      </c>
      <c r="N24" s="149">
        <v>20.22</v>
      </c>
      <c r="O24" s="150">
        <f>IF(AND((N24&gt;0),(N$7&gt;0)),(N24/N$7*100),"")</f>
        <v>39.740566037735846</v>
      </c>
      <c r="P24" s="149">
        <v>22.49</v>
      </c>
      <c r="Q24" s="150">
        <f>IF(AND((P24&gt;0),(P$7&gt;0)),(P24/P$7*100),"")</f>
        <v>44.800796812748999</v>
      </c>
      <c r="R24" s="149">
        <v>19.98</v>
      </c>
      <c r="S24" s="150">
        <f>IF(AND((R24&gt;0),(R$7&gt;0)),(R24/R$7*100),"")</f>
        <v>41.128036228900783</v>
      </c>
      <c r="T24" s="149"/>
      <c r="U24" s="150" t="str">
        <f>IF(AND((T24&gt;0),(T$7&gt;0)),(T24/T$7*100),"")</f>
        <v/>
      </c>
      <c r="V24" s="149"/>
      <c r="W24" s="150" t="str">
        <f>IF(AND((V24&gt;0),(V$7&gt;0)),(V24/V$7*100),"")</f>
        <v/>
      </c>
      <c r="X24" s="149"/>
      <c r="Y24" s="150" t="str">
        <f>IF(AND((X24&gt;0),(X$7&gt;0)),(X24/X$7*100),"")</f>
        <v/>
      </c>
      <c r="Z24" s="149"/>
      <c r="AA24" s="150" t="str">
        <f>IF(AND((Z24&gt;0),(Z$7&gt;0)),(Z24/Z$7*100),"")</f>
        <v/>
      </c>
      <c r="AB24" s="149"/>
      <c r="AC24" s="150" t="str">
        <f>IF(AND((AB24&gt;0),(AB$7&gt;0)),(AB24/AB$7*100),"")</f>
        <v/>
      </c>
      <c r="AD24" s="149"/>
      <c r="AE24" s="150" t="str">
        <f>IF(AND((AD24&gt;0),(AD$7&gt;0)),(AD24/AD$7*100),"")</f>
        <v/>
      </c>
      <c r="AF24" s="149"/>
      <c r="AG24" s="150" t="str">
        <f>IF(AND((AF24&gt;0),(AF$7&gt;0)),(AF24/AF$7*100),"")</f>
        <v/>
      </c>
      <c r="AH24" s="149"/>
      <c r="AI24" s="150" t="str">
        <f>IF(AND((AH24&gt;0),(AH$7&gt;0)),(AH24/AH$7*100),"")</f>
        <v/>
      </c>
      <c r="AJ24" s="149"/>
      <c r="AK24" s="150" t="str">
        <f>IF(AND((AJ24&gt;0),(AJ$7&gt;0)),(AJ24/AJ$7*100),"")</f>
        <v/>
      </c>
      <c r="AL24" s="149"/>
      <c r="AM24" s="150" t="str">
        <f>IF(AND((AL24&gt;0),(AL$7&gt;0)),(AL24/AL$7*100),"")</f>
        <v/>
      </c>
      <c r="AN24" s="149"/>
      <c r="AO24" s="150" t="str">
        <f>IF(AND((AN24&gt;0),(AN$7&gt;0)),(AN24/AN$7*100),"")</f>
        <v/>
      </c>
      <c r="AP24" s="149"/>
      <c r="AQ24" s="150" t="str">
        <f>IF(AND((AP24&gt;0),(AP$7&gt;0)),(AP24/AP$7*100),"")</f>
        <v/>
      </c>
      <c r="AR24" s="149"/>
      <c r="AS24" s="150" t="str">
        <f>IF(AND((AR24&gt;0),(AR$7&gt;0)),(AR24/AR$7*100),"")</f>
        <v/>
      </c>
      <c r="AT24" s="149"/>
      <c r="AU24" s="150" t="str">
        <f>IF(AND((AT24&gt;0),(AT$7&gt;0)),(AT24/AT$7*100),"")</f>
        <v/>
      </c>
      <c r="AV24" s="149"/>
      <c r="AW24" s="150" t="str">
        <f>IF(AND((AV24&gt;0),(AV$7&gt;0)),(AV24/AV$7*100),"")</f>
        <v/>
      </c>
      <c r="AX24" s="149"/>
      <c r="AY24" s="150" t="str">
        <f>IF(AND((AX24&gt;0),(AX$7&gt;0)),(AX24/AX$7*100),"")</f>
        <v/>
      </c>
      <c r="AZ24" s="149"/>
      <c r="BA24" s="150" t="str">
        <f>IF(AND((AZ24&gt;0),(AZ$7&gt;0)),(AZ24/AZ$7*100),"")</f>
        <v/>
      </c>
      <c r="BB24" s="149"/>
      <c r="BC24" s="150" t="str">
        <f>IF(AND((BB24&gt;0),(BB$7&gt;0)),(BB24/BB$7*100),"")</f>
        <v/>
      </c>
      <c r="BD24" s="149"/>
      <c r="BE24" s="150" t="str">
        <f>IF(AND((BD24&gt;0),(BD$7&gt;0)),(BD24/BD$7*100),"")</f>
        <v/>
      </c>
      <c r="BF24" s="149"/>
      <c r="BG24" s="150" t="str">
        <f>IF(AND((BF24&gt;0),(BF$7&gt;0)),(BF24/BF$7*100),"")</f>
        <v/>
      </c>
      <c r="BH24" s="149"/>
      <c r="BI24" s="150" t="str">
        <f>IF(AND((BH24&gt;0),(BH$7&gt;0)),(BH24/BH$7*100),"")</f>
        <v/>
      </c>
      <c r="BJ24" s="12"/>
      <c r="BK24" s="14" t="str">
        <f t="shared" si="0"/>
        <v xml:space="preserve">     External primary branch</v>
      </c>
      <c r="BL24" s="11">
        <f t="shared" si="1"/>
        <v>9</v>
      </c>
      <c r="BM24" s="4">
        <f t="shared" si="2"/>
        <v>18.39</v>
      </c>
      <c r="BN24" s="24" t="str">
        <f t="shared" si="3"/>
        <v>–</v>
      </c>
      <c r="BO24" s="6">
        <f t="shared" si="4"/>
        <v>24.04</v>
      </c>
      <c r="BP24" s="32">
        <f t="shared" si="5"/>
        <v>39.740566037735846</v>
      </c>
      <c r="BQ24" s="7" t="str">
        <f t="shared" si="6"/>
        <v>–</v>
      </c>
      <c r="BR24" s="33">
        <f t="shared" si="7"/>
        <v>47.764752632624678</v>
      </c>
      <c r="BS24" s="28">
        <f t="shared" si="8"/>
        <v>20.904444444444444</v>
      </c>
      <c r="BT24" s="8">
        <f t="shared" si="8"/>
        <v>42.501637612543767</v>
      </c>
      <c r="BU24" s="5">
        <f t="shared" si="9"/>
        <v>1.9584631162668795</v>
      </c>
      <c r="BV24" s="9">
        <f t="shared" si="9"/>
        <v>2.5579595195147187</v>
      </c>
      <c r="BW24" s="5">
        <f t="shared" si="10"/>
        <v>18.39</v>
      </c>
      <c r="BX24" s="7">
        <f t="shared" si="10"/>
        <v>40.721877767936235</v>
      </c>
    </row>
    <row r="25" spans="1:76" ht="13.5">
      <c r="A25" s="154" t="s">
        <v>26</v>
      </c>
      <c r="B25" s="163">
        <v>14.86</v>
      </c>
      <c r="C25" s="150">
        <f>IF(AND((B25&gt;0),(B$7&gt;0)),(B25/B$7*100),"")</f>
        <v>32.905225863596108</v>
      </c>
      <c r="D25" s="149">
        <v>15.94</v>
      </c>
      <c r="E25" s="150">
        <f>IF(AND((D25&gt;0),(D$7&gt;0)),(D25/D$7*100),"")</f>
        <v>31.084243369734786</v>
      </c>
      <c r="F25" s="149">
        <v>14.55</v>
      </c>
      <c r="G25" s="150">
        <f>IF(AND((F25&gt;0),(F$7&gt;0)),(F25/F$7*100),"")</f>
        <v>31.398359948208892</v>
      </c>
      <c r="H25" s="149">
        <v>18.66</v>
      </c>
      <c r="I25" s="150">
        <f>IF(AND((H25&gt;0),(H$7&gt;0)),(H25/H$7*100),"")</f>
        <v>37.075303000198687</v>
      </c>
      <c r="J25" s="149">
        <v>17.87</v>
      </c>
      <c r="K25" s="150">
        <f>IF(AND((J25&gt;0),(J$7&gt;0)),(J25/J$7*100),"")</f>
        <v>38.118600682593858</v>
      </c>
      <c r="L25" s="149">
        <v>19.399999999999999</v>
      </c>
      <c r="M25" s="150">
        <f>IF(AND((L25&gt;0),(L$7&gt;0)),(L25/L$7*100),"")</f>
        <v>36.945343744048756</v>
      </c>
      <c r="N25" s="149">
        <v>16.579999999999998</v>
      </c>
      <c r="O25" s="150">
        <f>IF(AND((N25&gt;0),(N$7&gt;0)),(N25/N$7*100),"")</f>
        <v>32.586477987421382</v>
      </c>
      <c r="P25" s="149">
        <v>17.96</v>
      </c>
      <c r="Q25" s="150">
        <f>IF(AND((P25&gt;0),(P$7&gt;0)),(P25/P$7*100),"")</f>
        <v>35.776892430278885</v>
      </c>
      <c r="R25" s="149">
        <v>16.440000000000001</v>
      </c>
      <c r="S25" s="150">
        <f>IF(AND((R25&gt;0),(R$7&gt;0)),(R25/R$7*100),"")</f>
        <v>33.841086867023471</v>
      </c>
      <c r="T25" s="149"/>
      <c r="U25" s="150" t="str">
        <f>IF(AND((T25&gt;0),(T$7&gt;0)),(T25/T$7*100),"")</f>
        <v/>
      </c>
      <c r="V25" s="149"/>
      <c r="W25" s="150" t="str">
        <f>IF(AND((V25&gt;0),(V$7&gt;0)),(V25/V$7*100),"")</f>
        <v/>
      </c>
      <c r="X25" s="149"/>
      <c r="Y25" s="150" t="str">
        <f>IF(AND((X25&gt;0),(X$7&gt;0)),(X25/X$7*100),"")</f>
        <v/>
      </c>
      <c r="Z25" s="149"/>
      <c r="AA25" s="150" t="str">
        <f>IF(AND((Z25&gt;0),(Z$7&gt;0)),(Z25/Z$7*100),"")</f>
        <v/>
      </c>
      <c r="AB25" s="149"/>
      <c r="AC25" s="150" t="str">
        <f>IF(AND((AB25&gt;0),(AB$7&gt;0)),(AB25/AB$7*100),"")</f>
        <v/>
      </c>
      <c r="AD25" s="149"/>
      <c r="AE25" s="150" t="str">
        <f>IF(AND((AD25&gt;0),(AD$7&gt;0)),(AD25/AD$7*100),"")</f>
        <v/>
      </c>
      <c r="AF25" s="149"/>
      <c r="AG25" s="150" t="str">
        <f>IF(AND((AF25&gt;0),(AF$7&gt;0)),(AF25/AF$7*100),"")</f>
        <v/>
      </c>
      <c r="AH25" s="149"/>
      <c r="AI25" s="150" t="str">
        <f>IF(AND((AH25&gt;0),(AH$7&gt;0)),(AH25/AH$7*100),"")</f>
        <v/>
      </c>
      <c r="AJ25" s="149"/>
      <c r="AK25" s="150" t="str">
        <f>IF(AND((AJ25&gt;0),(AJ$7&gt;0)),(AJ25/AJ$7*100),"")</f>
        <v/>
      </c>
      <c r="AL25" s="149"/>
      <c r="AM25" s="150" t="str">
        <f>IF(AND((AL25&gt;0),(AL$7&gt;0)),(AL25/AL$7*100),"")</f>
        <v/>
      </c>
      <c r="AN25" s="149"/>
      <c r="AO25" s="150" t="str">
        <f>IF(AND((AN25&gt;0),(AN$7&gt;0)),(AN25/AN$7*100),"")</f>
        <v/>
      </c>
      <c r="AP25" s="149"/>
      <c r="AQ25" s="150" t="str">
        <f>IF(AND((AP25&gt;0),(AP$7&gt;0)),(AP25/AP$7*100),"")</f>
        <v/>
      </c>
      <c r="AR25" s="149"/>
      <c r="AS25" s="150" t="str">
        <f>IF(AND((AR25&gt;0),(AR$7&gt;0)),(AR25/AR$7*100),"")</f>
        <v/>
      </c>
      <c r="AT25" s="149"/>
      <c r="AU25" s="150" t="str">
        <f>IF(AND((AT25&gt;0),(AT$7&gt;0)),(AT25/AT$7*100),"")</f>
        <v/>
      </c>
      <c r="AV25" s="149"/>
      <c r="AW25" s="150" t="str">
        <f>IF(AND((AV25&gt;0),(AV$7&gt;0)),(AV25/AV$7*100),"")</f>
        <v/>
      </c>
      <c r="AX25" s="149"/>
      <c r="AY25" s="150" t="str">
        <f>IF(AND((AX25&gt;0),(AX$7&gt;0)),(AX25/AX$7*100),"")</f>
        <v/>
      </c>
      <c r="AZ25" s="149"/>
      <c r="BA25" s="150" t="str">
        <f>IF(AND((AZ25&gt;0),(AZ$7&gt;0)),(AZ25/AZ$7*100),"")</f>
        <v/>
      </c>
      <c r="BB25" s="149"/>
      <c r="BC25" s="150" t="str">
        <f>IF(AND((BB25&gt;0),(BB$7&gt;0)),(BB25/BB$7*100),"")</f>
        <v/>
      </c>
      <c r="BD25" s="149"/>
      <c r="BE25" s="150" t="str">
        <f>IF(AND((BD25&gt;0),(BD$7&gt;0)),(BD25/BD$7*100),"")</f>
        <v/>
      </c>
      <c r="BF25" s="149"/>
      <c r="BG25" s="150" t="str">
        <f>IF(AND((BF25&gt;0),(BF$7&gt;0)),(BF25/BF$7*100),"")</f>
        <v/>
      </c>
      <c r="BH25" s="149"/>
      <c r="BI25" s="150" t="str">
        <f>IF(AND((BH25&gt;0),(BH$7&gt;0)),(BH25/BH$7*100),"")</f>
        <v/>
      </c>
      <c r="BJ25" s="12"/>
      <c r="BK25" s="14" t="str">
        <f t="shared" si="0"/>
        <v xml:space="preserve">     External base + secondary branch</v>
      </c>
      <c r="BL25" s="11">
        <f t="shared" si="1"/>
        <v>9</v>
      </c>
      <c r="BM25" s="4">
        <f t="shared" si="2"/>
        <v>14.55</v>
      </c>
      <c r="BN25" s="24" t="str">
        <f t="shared" si="3"/>
        <v>–</v>
      </c>
      <c r="BO25" s="6">
        <f t="shared" si="4"/>
        <v>19.399999999999999</v>
      </c>
      <c r="BP25" s="32">
        <f t="shared" si="5"/>
        <v>31.084243369734786</v>
      </c>
      <c r="BQ25" s="7" t="str">
        <f t="shared" si="6"/>
        <v>–</v>
      </c>
      <c r="BR25" s="33">
        <f t="shared" si="7"/>
        <v>38.118600682593858</v>
      </c>
      <c r="BS25" s="28">
        <f t="shared" si="8"/>
        <v>16.917777777777776</v>
      </c>
      <c r="BT25" s="8">
        <f t="shared" si="8"/>
        <v>34.414614877011644</v>
      </c>
      <c r="BU25" s="5">
        <f t="shared" si="9"/>
        <v>1.6706643721718748</v>
      </c>
      <c r="BV25" s="9">
        <f t="shared" si="9"/>
        <v>2.626728076394746</v>
      </c>
      <c r="BW25" s="5">
        <f t="shared" si="10"/>
        <v>14.86</v>
      </c>
      <c r="BX25" s="7">
        <f t="shared" si="10"/>
        <v>32.905225863596108</v>
      </c>
    </row>
    <row r="26" spans="1:76" ht="13.5">
      <c r="A26" s="154" t="s">
        <v>27</v>
      </c>
      <c r="B26" s="163">
        <v>6.06</v>
      </c>
      <c r="C26" s="150">
        <f>IF(AND((B26&gt;0),(B$7&gt;0)),(B26/B$7*100),"")</f>
        <v>13.41895482728078</v>
      </c>
      <c r="D26" s="149">
        <v>6.48</v>
      </c>
      <c r="E26" s="150">
        <f>IF(AND((D26&gt;0),(D$7&gt;0)),(D26/D$7*100),"")</f>
        <v>12.636505460218409</v>
      </c>
      <c r="F26" s="149">
        <v>5.75</v>
      </c>
      <c r="G26" s="150">
        <f>IF(AND((F26&gt;0),(F$7&gt;0)),(F26/F$7*100),"")</f>
        <v>12.408286577470868</v>
      </c>
      <c r="H26" s="149">
        <v>5.18</v>
      </c>
      <c r="I26" s="150">
        <f>IF(AND((H26&gt;0),(H$7&gt;0)),(H26/H$7*100),"")</f>
        <v>10.292072322670375</v>
      </c>
      <c r="J26" s="149">
        <v>5.9</v>
      </c>
      <c r="K26" s="150">
        <f>IF(AND((J26&gt;0),(J$7&gt;0)),(J26/J$7*100),"")</f>
        <v>12.585324232081913</v>
      </c>
      <c r="L26" s="149">
        <v>6.92</v>
      </c>
      <c r="M26" s="150">
        <f>IF(AND((L26&gt;0),(L$7&gt;0)),(L26/L$7*100),"")</f>
        <v>13.178442201485433</v>
      </c>
      <c r="N26" s="149">
        <v>5.84</v>
      </c>
      <c r="O26" s="150">
        <f>IF(AND((N26&gt;0),(N$7&gt;0)),(N26/N$7*100),"")</f>
        <v>11.477987421383647</v>
      </c>
      <c r="P26" s="149">
        <v>6.3</v>
      </c>
      <c r="Q26" s="150">
        <f>IF(AND((P26&gt;0),(P$7&gt;0)),(P26/P$7*100),"")</f>
        <v>12.549800796812749</v>
      </c>
      <c r="R26" s="149">
        <v>6.52</v>
      </c>
      <c r="S26" s="150">
        <f>IF(AND((R26&gt;0),(R$7&gt;0)),(R26/R$7*100),"")</f>
        <v>13.421160971593249</v>
      </c>
      <c r="T26" s="149"/>
      <c r="U26" s="150" t="str">
        <f>IF(AND((T26&gt;0),(T$7&gt;0)),(T26/T$7*100),"")</f>
        <v/>
      </c>
      <c r="V26" s="149"/>
      <c r="W26" s="150" t="str">
        <f>IF(AND((V26&gt;0),(V$7&gt;0)),(V26/V$7*100),"")</f>
        <v/>
      </c>
      <c r="X26" s="149"/>
      <c r="Y26" s="150" t="str">
        <f>IF(AND((X26&gt;0),(X$7&gt;0)),(X26/X$7*100),"")</f>
        <v/>
      </c>
      <c r="Z26" s="149"/>
      <c r="AA26" s="150" t="str">
        <f>IF(AND((Z26&gt;0),(Z$7&gt;0)),(Z26/Z$7*100),"")</f>
        <v/>
      </c>
      <c r="AB26" s="149"/>
      <c r="AC26" s="150" t="str">
        <f>IF(AND((AB26&gt;0),(AB$7&gt;0)),(AB26/AB$7*100),"")</f>
        <v/>
      </c>
      <c r="AD26" s="149"/>
      <c r="AE26" s="150" t="str">
        <f>IF(AND((AD26&gt;0),(AD$7&gt;0)),(AD26/AD$7*100),"")</f>
        <v/>
      </c>
      <c r="AF26" s="149"/>
      <c r="AG26" s="150" t="str">
        <f>IF(AND((AF26&gt;0),(AF$7&gt;0)),(AF26/AF$7*100),"")</f>
        <v/>
      </c>
      <c r="AH26" s="149"/>
      <c r="AI26" s="150" t="str">
        <f>IF(AND((AH26&gt;0),(AH$7&gt;0)),(AH26/AH$7*100),"")</f>
        <v/>
      </c>
      <c r="AJ26" s="149"/>
      <c r="AK26" s="150" t="str">
        <f>IF(AND((AJ26&gt;0),(AJ$7&gt;0)),(AJ26/AJ$7*100),"")</f>
        <v/>
      </c>
      <c r="AL26" s="149"/>
      <c r="AM26" s="150" t="str">
        <f>IF(AND((AL26&gt;0),(AL$7&gt;0)),(AL26/AL$7*100),"")</f>
        <v/>
      </c>
      <c r="AN26" s="149"/>
      <c r="AO26" s="150" t="str">
        <f>IF(AND((AN26&gt;0),(AN$7&gt;0)),(AN26/AN$7*100),"")</f>
        <v/>
      </c>
      <c r="AP26" s="149"/>
      <c r="AQ26" s="150" t="str">
        <f>IF(AND((AP26&gt;0),(AP$7&gt;0)),(AP26/AP$7*100),"")</f>
        <v/>
      </c>
      <c r="AR26" s="149"/>
      <c r="AS26" s="150" t="str">
        <f>IF(AND((AR26&gt;0),(AR$7&gt;0)),(AR26/AR$7*100),"")</f>
        <v/>
      </c>
      <c r="AT26" s="149"/>
      <c r="AU26" s="150" t="str">
        <f>IF(AND((AT26&gt;0),(AT$7&gt;0)),(AT26/AT$7*100),"")</f>
        <v/>
      </c>
      <c r="AV26" s="149"/>
      <c r="AW26" s="150" t="str">
        <f>IF(AND((AV26&gt;0),(AV$7&gt;0)),(AV26/AV$7*100),"")</f>
        <v/>
      </c>
      <c r="AX26" s="149"/>
      <c r="AY26" s="150" t="str">
        <f>IF(AND((AX26&gt;0),(AX$7&gt;0)),(AX26/AX$7*100),"")</f>
        <v/>
      </c>
      <c r="AZ26" s="149"/>
      <c r="BA26" s="150" t="str">
        <f>IF(AND((AZ26&gt;0),(AZ$7&gt;0)),(AZ26/AZ$7*100),"")</f>
        <v/>
      </c>
      <c r="BB26" s="149"/>
      <c r="BC26" s="150" t="str">
        <f>IF(AND((BB26&gt;0),(BB$7&gt;0)),(BB26/BB$7*100),"")</f>
        <v/>
      </c>
      <c r="BD26" s="149"/>
      <c r="BE26" s="150" t="str">
        <f>IF(AND((BD26&gt;0),(BD$7&gt;0)),(BD26/BD$7*100),"")</f>
        <v/>
      </c>
      <c r="BF26" s="149"/>
      <c r="BG26" s="150" t="str">
        <f>IF(AND((BF26&gt;0),(BF$7&gt;0)),(BF26/BF$7*100),"")</f>
        <v/>
      </c>
      <c r="BH26" s="149"/>
      <c r="BI26" s="150" t="str">
        <f>IF(AND((BH26&gt;0),(BH$7&gt;0)),(BH26/BH$7*100),"")</f>
        <v/>
      </c>
      <c r="BJ26" s="12"/>
      <c r="BK26" s="14" t="str">
        <f t="shared" si="0"/>
        <v xml:space="preserve">     External spur</v>
      </c>
      <c r="BL26" s="11">
        <f t="shared" si="1"/>
        <v>9</v>
      </c>
      <c r="BM26" s="4">
        <f t="shared" si="2"/>
        <v>5.18</v>
      </c>
      <c r="BN26" s="24" t="str">
        <f t="shared" si="3"/>
        <v>–</v>
      </c>
      <c r="BO26" s="6">
        <f t="shared" si="4"/>
        <v>6.92</v>
      </c>
      <c r="BP26" s="32">
        <f t="shared" si="5"/>
        <v>10.292072322670375</v>
      </c>
      <c r="BQ26" s="7" t="str">
        <f t="shared" si="6"/>
        <v>–</v>
      </c>
      <c r="BR26" s="33">
        <f t="shared" si="7"/>
        <v>13.421160971593249</v>
      </c>
      <c r="BS26" s="28">
        <f t="shared" si="8"/>
        <v>6.1055555555555543</v>
      </c>
      <c r="BT26" s="8">
        <f t="shared" si="8"/>
        <v>12.440948312333047</v>
      </c>
      <c r="BU26" s="5">
        <f t="shared" si="9"/>
        <v>0.51369035203883062</v>
      </c>
      <c r="BV26" s="9">
        <f t="shared" si="9"/>
        <v>1.0048740711049364</v>
      </c>
      <c r="BW26" s="5">
        <f t="shared" si="10"/>
        <v>6.06</v>
      </c>
      <c r="BX26" s="7">
        <f t="shared" si="10"/>
        <v>13.41895482728078</v>
      </c>
    </row>
    <row r="27" spans="1:76" ht="13.5">
      <c r="A27" s="154" t="s">
        <v>80</v>
      </c>
      <c r="B27" s="164">
        <f>IF(AND((B25&gt;0),(B24&gt;0)),(B25/B24),"")</f>
        <v>0.80804785209352903</v>
      </c>
      <c r="C27" s="150" t="s">
        <v>5</v>
      </c>
      <c r="D27" s="155">
        <f>IF(AND((D25&gt;0),(D24&gt;0)),(D25/D24),"")</f>
        <v>0.73119266055045862</v>
      </c>
      <c r="E27" s="150" t="s">
        <v>5</v>
      </c>
      <c r="F27" s="155">
        <f>IF(AND((F25&gt;0),(F24&gt;0)),(F25/F24),"")</f>
        <v>0.78394396551724144</v>
      </c>
      <c r="G27" s="150" t="s">
        <v>5</v>
      </c>
      <c r="H27" s="155">
        <f>IF(AND((H25&gt;0),(H24&gt;0)),(H25/H24),"")</f>
        <v>0.77620632279534119</v>
      </c>
      <c r="I27" s="150" t="s">
        <v>5</v>
      </c>
      <c r="J27" s="155">
        <f>IF(AND((J25&gt;0),(J24&gt;0)),(J25/J24),"")</f>
        <v>0.89753892516323464</v>
      </c>
      <c r="K27" s="150" t="s">
        <v>5</v>
      </c>
      <c r="L27" s="155">
        <f>IF(AND((L25&gt;0),(L24&gt;0)),(L25/L24),"")</f>
        <v>0.85274725274725272</v>
      </c>
      <c r="M27" s="150" t="s">
        <v>5</v>
      </c>
      <c r="N27" s="155">
        <f>IF(AND((N25&gt;0),(N24&gt;0)),(N25/N24),"")</f>
        <v>0.81998021760633033</v>
      </c>
      <c r="O27" s="150" t="s">
        <v>5</v>
      </c>
      <c r="P27" s="155">
        <f>IF(AND((P25&gt;0),(P24&gt;0)),(P25/P24),"")</f>
        <v>0.79857714539795477</v>
      </c>
      <c r="Q27" s="150" t="s">
        <v>5</v>
      </c>
      <c r="R27" s="155">
        <f>IF(AND((R25&gt;0),(R24&gt;0)),(R25/R24),"")</f>
        <v>0.82282282282282282</v>
      </c>
      <c r="S27" s="150" t="s">
        <v>5</v>
      </c>
      <c r="T27" s="155" t="str">
        <f>IF(AND((T25&gt;0),(T24&gt;0)),(T25/T24),"")</f>
        <v/>
      </c>
      <c r="U27" s="150" t="s">
        <v>5</v>
      </c>
      <c r="V27" s="155" t="str">
        <f>IF(AND((V25&gt;0),(V24&gt;0)),(V25/V24),"")</f>
        <v/>
      </c>
      <c r="W27" s="150" t="s">
        <v>5</v>
      </c>
      <c r="X27" s="155" t="str">
        <f>IF(AND((X25&gt;0),(X24&gt;0)),(X25/X24),"")</f>
        <v/>
      </c>
      <c r="Y27" s="150" t="s">
        <v>5</v>
      </c>
      <c r="Z27" s="155" t="str">
        <f>IF(AND((Z25&gt;0),(Z24&gt;0)),(Z25/Z24),"")</f>
        <v/>
      </c>
      <c r="AA27" s="150" t="s">
        <v>5</v>
      </c>
      <c r="AB27" s="155" t="str">
        <f>IF(AND((AB25&gt;0),(AB24&gt;0)),(AB25/AB24),"")</f>
        <v/>
      </c>
      <c r="AC27" s="150" t="s">
        <v>5</v>
      </c>
      <c r="AD27" s="155" t="str">
        <f>IF(AND((AD25&gt;0),(AD24&gt;0)),(AD25/AD24),"")</f>
        <v/>
      </c>
      <c r="AE27" s="150" t="s">
        <v>5</v>
      </c>
      <c r="AF27" s="155" t="str">
        <f>IF(AND((AF25&gt;0),(AF24&gt;0)),(AF25/AF24),"")</f>
        <v/>
      </c>
      <c r="AG27" s="150" t="s">
        <v>5</v>
      </c>
      <c r="AH27" s="155" t="str">
        <f>IF(AND((AH25&gt;0),(AH24&gt;0)),(AH25/AH24),"")</f>
        <v/>
      </c>
      <c r="AI27" s="150" t="s">
        <v>5</v>
      </c>
      <c r="AJ27" s="155" t="str">
        <f>IF(AND((AJ25&gt;0),(AJ24&gt;0)),(AJ25/AJ24),"")</f>
        <v/>
      </c>
      <c r="AK27" s="150" t="s">
        <v>5</v>
      </c>
      <c r="AL27" s="155" t="str">
        <f>IF(AND((AL25&gt;0),(AL24&gt;0)),(AL25/AL24),"")</f>
        <v/>
      </c>
      <c r="AM27" s="150" t="s">
        <v>5</v>
      </c>
      <c r="AN27" s="155" t="str">
        <f>IF(AND((AN25&gt;0),(AN24&gt;0)),(AN25/AN24),"")</f>
        <v/>
      </c>
      <c r="AO27" s="150" t="s">
        <v>5</v>
      </c>
      <c r="AP27" s="155" t="str">
        <f>IF(AND((AP25&gt;0),(AP24&gt;0)),(AP25/AP24),"")</f>
        <v/>
      </c>
      <c r="AQ27" s="150" t="s">
        <v>5</v>
      </c>
      <c r="AR27" s="155" t="str">
        <f>IF(AND((AR25&gt;0),(AR24&gt;0)),(AR25/AR24),"")</f>
        <v/>
      </c>
      <c r="AS27" s="150" t="s">
        <v>5</v>
      </c>
      <c r="AT27" s="155" t="str">
        <f>IF(AND((AT25&gt;0),(AT24&gt;0)),(AT25/AT24),"")</f>
        <v/>
      </c>
      <c r="AU27" s="150" t="s">
        <v>5</v>
      </c>
      <c r="AV27" s="155" t="str">
        <f>IF(AND((AV25&gt;0),(AV24&gt;0)),(AV25/AV24),"")</f>
        <v/>
      </c>
      <c r="AW27" s="150" t="s">
        <v>5</v>
      </c>
      <c r="AX27" s="155" t="str">
        <f>IF(AND((AX25&gt;0),(AX24&gt;0)),(AX25/AX24),"")</f>
        <v/>
      </c>
      <c r="AY27" s="150" t="s">
        <v>5</v>
      </c>
      <c r="AZ27" s="155" t="str">
        <f>IF(AND((AZ25&gt;0),(AZ24&gt;0)),(AZ25/AZ24),"")</f>
        <v/>
      </c>
      <c r="BA27" s="150" t="s">
        <v>5</v>
      </c>
      <c r="BB27" s="155" t="str">
        <f>IF(AND((BB25&gt;0),(BB24&gt;0)),(BB25/BB24),"")</f>
        <v/>
      </c>
      <c r="BC27" s="150" t="s">
        <v>5</v>
      </c>
      <c r="BD27" s="155" t="str">
        <f>IF(AND((BD25&gt;0),(BD24&gt;0)),(BD25/BD24),"")</f>
        <v/>
      </c>
      <c r="BE27" s="150" t="s">
        <v>5</v>
      </c>
      <c r="BF27" s="155" t="str">
        <f>IF(AND((BF25&gt;0),(BF24&gt;0)),(BF25/BF24),"")</f>
        <v/>
      </c>
      <c r="BG27" s="150" t="s">
        <v>5</v>
      </c>
      <c r="BH27" s="155" t="str">
        <f>IF(AND((BH25&gt;0),(BH24&gt;0)),(BH25/BH24),"")</f>
        <v/>
      </c>
      <c r="BI27" s="150" t="s">
        <v>5</v>
      </c>
      <c r="BJ27" s="12"/>
      <c r="BK27" s="14" t="str">
        <f t="shared" si="0"/>
        <v xml:space="preserve">     External branches length ratio</v>
      </c>
      <c r="BL27" s="11">
        <f t="shared" si="1"/>
        <v>9</v>
      </c>
      <c r="BM27" s="91">
        <f t="shared" si="2"/>
        <v>0.73119266055045862</v>
      </c>
      <c r="BN27" s="99" t="str">
        <f t="shared" si="3"/>
        <v>–</v>
      </c>
      <c r="BO27" s="93">
        <f t="shared" si="4"/>
        <v>0.89753892516323464</v>
      </c>
      <c r="BP27" s="101" t="str">
        <f t="shared" si="5"/>
        <v/>
      </c>
      <c r="BQ27" s="102" t="s">
        <v>5</v>
      </c>
      <c r="BR27" s="103" t="str">
        <f t="shared" si="7"/>
        <v/>
      </c>
      <c r="BS27" s="97">
        <f t="shared" si="8"/>
        <v>0.81011746274379615</v>
      </c>
      <c r="BT27" s="104" t="s">
        <v>5</v>
      </c>
      <c r="BU27" s="99">
        <f t="shared" si="9"/>
        <v>4.7328790364750919E-2</v>
      </c>
      <c r="BV27" s="105" t="s">
        <v>5</v>
      </c>
      <c r="BW27" s="99">
        <f t="shared" si="10"/>
        <v>0.80804785209352903</v>
      </c>
      <c r="BX27" s="81" t="s">
        <v>5</v>
      </c>
    </row>
    <row r="28" spans="1:76" ht="13.5">
      <c r="A28" s="154" t="s">
        <v>28</v>
      </c>
      <c r="B28" s="163">
        <v>17.5</v>
      </c>
      <c r="C28" s="150">
        <f>IF(AND((B28&gt;0),(B$7&gt;0)),(B28/B$7*100),"")</f>
        <v>38.751107174490699</v>
      </c>
      <c r="D28" s="149">
        <v>21.54</v>
      </c>
      <c r="E28" s="150">
        <f>IF(AND((D28&gt;0),(D$7&gt;0)),(D28/D$7*100),"")</f>
        <v>42.004680187207491</v>
      </c>
      <c r="F28" s="149">
        <v>18.86</v>
      </c>
      <c r="G28" s="150">
        <f>IF(AND((F28&gt;0),(F$7&gt;0)),(F28/F$7*100),"")</f>
        <v>40.699179974104446</v>
      </c>
      <c r="H28" s="149">
        <v>18.690000000000001</v>
      </c>
      <c r="I28" s="150">
        <f>IF(AND((H28&gt;0),(H$7&gt;0)),(H28/H$7*100),"")</f>
        <v>37.134909596662034</v>
      </c>
      <c r="J28" s="149">
        <v>18.690000000000001</v>
      </c>
      <c r="K28" s="150">
        <f>IF(AND((J28&gt;0),(J$7&gt;0)),(J28/J$7*100),"")</f>
        <v>39.867747440273035</v>
      </c>
      <c r="L28" s="149">
        <v>21.41</v>
      </c>
      <c r="M28" s="150">
        <f>IF(AND((L28&gt;0),(L$7&gt;0)),(L28/L$7*100),"")</f>
        <v>40.773186059798135</v>
      </c>
      <c r="N28" s="149">
        <v>18.96</v>
      </c>
      <c r="O28" s="150">
        <f>IF(AND((N28&gt;0),(N$7&gt;0)),(N28/N$7*100),"")</f>
        <v>37.264150943396224</v>
      </c>
      <c r="P28" s="149">
        <v>20.71</v>
      </c>
      <c r="Q28" s="150">
        <f>IF(AND((P28&gt;0),(P$7&gt;0)),(P28/P$7*100),"")</f>
        <v>41.254980079681275</v>
      </c>
      <c r="R28" s="149">
        <v>21.05</v>
      </c>
      <c r="S28" s="150">
        <f>IF(AND((R28&gt;0),(R$7&gt;0)),(R28/R$7*100),"")</f>
        <v>43.330588719637717</v>
      </c>
      <c r="T28" s="149"/>
      <c r="U28" s="150" t="str">
        <f>IF(AND((T28&gt;0),(T$7&gt;0)),(T28/T$7*100),"")</f>
        <v/>
      </c>
      <c r="V28" s="149"/>
      <c r="W28" s="150" t="str">
        <f>IF(AND((V28&gt;0),(V$7&gt;0)),(V28/V$7*100),"")</f>
        <v/>
      </c>
      <c r="X28" s="149"/>
      <c r="Y28" s="150" t="str">
        <f>IF(AND((X28&gt;0),(X$7&gt;0)),(X28/X$7*100),"")</f>
        <v/>
      </c>
      <c r="Z28" s="149"/>
      <c r="AA28" s="150" t="str">
        <f>IF(AND((Z28&gt;0),(Z$7&gt;0)),(Z28/Z$7*100),"")</f>
        <v/>
      </c>
      <c r="AB28" s="149"/>
      <c r="AC28" s="150" t="str">
        <f>IF(AND((AB28&gt;0),(AB$7&gt;0)),(AB28/AB$7*100),"")</f>
        <v/>
      </c>
      <c r="AD28" s="149"/>
      <c r="AE28" s="150" t="str">
        <f>IF(AND((AD28&gt;0),(AD$7&gt;0)),(AD28/AD$7*100),"")</f>
        <v/>
      </c>
      <c r="AF28" s="149"/>
      <c r="AG28" s="150" t="str">
        <f>IF(AND((AF28&gt;0),(AF$7&gt;0)),(AF28/AF$7*100),"")</f>
        <v/>
      </c>
      <c r="AH28" s="149"/>
      <c r="AI28" s="150" t="str">
        <f>IF(AND((AH28&gt;0),(AH$7&gt;0)),(AH28/AH$7*100),"")</f>
        <v/>
      </c>
      <c r="AJ28" s="149"/>
      <c r="AK28" s="150" t="str">
        <f>IF(AND((AJ28&gt;0),(AJ$7&gt;0)),(AJ28/AJ$7*100),"")</f>
        <v/>
      </c>
      <c r="AL28" s="149"/>
      <c r="AM28" s="150" t="str">
        <f>IF(AND((AL28&gt;0),(AL$7&gt;0)),(AL28/AL$7*100),"")</f>
        <v/>
      </c>
      <c r="AN28" s="149"/>
      <c r="AO28" s="150" t="str">
        <f>IF(AND((AN28&gt;0),(AN$7&gt;0)),(AN28/AN$7*100),"")</f>
        <v/>
      </c>
      <c r="AP28" s="149"/>
      <c r="AQ28" s="150" t="str">
        <f>IF(AND((AP28&gt;0),(AP$7&gt;0)),(AP28/AP$7*100),"")</f>
        <v/>
      </c>
      <c r="AR28" s="149"/>
      <c r="AS28" s="150" t="str">
        <f>IF(AND((AR28&gt;0),(AR$7&gt;0)),(AR28/AR$7*100),"")</f>
        <v/>
      </c>
      <c r="AT28" s="149"/>
      <c r="AU28" s="150" t="str">
        <f>IF(AND((AT28&gt;0),(AT$7&gt;0)),(AT28/AT$7*100),"")</f>
        <v/>
      </c>
      <c r="AV28" s="149"/>
      <c r="AW28" s="150" t="str">
        <f>IF(AND((AV28&gt;0),(AV$7&gt;0)),(AV28/AV$7*100),"")</f>
        <v/>
      </c>
      <c r="AX28" s="149"/>
      <c r="AY28" s="150" t="str">
        <f>IF(AND((AX28&gt;0),(AX$7&gt;0)),(AX28/AX$7*100),"")</f>
        <v/>
      </c>
      <c r="AZ28" s="149"/>
      <c r="BA28" s="150" t="str">
        <f>IF(AND((AZ28&gt;0),(AZ$7&gt;0)),(AZ28/AZ$7*100),"")</f>
        <v/>
      </c>
      <c r="BB28" s="149"/>
      <c r="BC28" s="150" t="str">
        <f>IF(AND((BB28&gt;0),(BB$7&gt;0)),(BB28/BB$7*100),"")</f>
        <v/>
      </c>
      <c r="BD28" s="149"/>
      <c r="BE28" s="150" t="str">
        <f>IF(AND((BD28&gt;0),(BD$7&gt;0)),(BD28/BD$7*100),"")</f>
        <v/>
      </c>
      <c r="BF28" s="149"/>
      <c r="BG28" s="150" t="str">
        <f>IF(AND((BF28&gt;0),(BF$7&gt;0)),(BF28/BF$7*100),"")</f>
        <v/>
      </c>
      <c r="BH28" s="149"/>
      <c r="BI28" s="150" t="str">
        <f>IF(AND((BH28&gt;0),(BH$7&gt;0)),(BH28/BH$7*100),"")</f>
        <v/>
      </c>
      <c r="BJ28" s="12"/>
      <c r="BK28" s="14" t="str">
        <f t="shared" si="0"/>
        <v xml:space="preserve">     Internal primary branch</v>
      </c>
      <c r="BL28" s="11">
        <f t="shared" si="1"/>
        <v>9</v>
      </c>
      <c r="BM28" s="4">
        <f t="shared" si="2"/>
        <v>17.5</v>
      </c>
      <c r="BN28" s="24" t="str">
        <f t="shared" si="3"/>
        <v>–</v>
      </c>
      <c r="BO28" s="6">
        <f t="shared" si="4"/>
        <v>21.54</v>
      </c>
      <c r="BP28" s="32">
        <f t="shared" si="5"/>
        <v>37.134909596662034</v>
      </c>
      <c r="BQ28" s="7" t="str">
        <f t="shared" si="6"/>
        <v>–</v>
      </c>
      <c r="BR28" s="33">
        <f t="shared" si="7"/>
        <v>43.330588719637717</v>
      </c>
      <c r="BS28" s="28">
        <f t="shared" si="8"/>
        <v>19.712222222222223</v>
      </c>
      <c r="BT28" s="8">
        <f t="shared" si="8"/>
        <v>40.12005890836123</v>
      </c>
      <c r="BU28" s="5">
        <f t="shared" si="9"/>
        <v>1.4698790577610268</v>
      </c>
      <c r="BV28" s="9">
        <f t="shared" si="9"/>
        <v>2.0890882588973461</v>
      </c>
      <c r="BW28" s="5">
        <f t="shared" si="10"/>
        <v>17.5</v>
      </c>
      <c r="BX28" s="7">
        <f t="shared" si="10"/>
        <v>38.751107174490699</v>
      </c>
    </row>
    <row r="29" spans="1:76" ht="13.5">
      <c r="A29" s="154" t="s">
        <v>29</v>
      </c>
      <c r="B29" s="163">
        <v>14.39</v>
      </c>
      <c r="C29" s="150">
        <f>IF(AND((B29&gt;0),(B$7&gt;0)),(B29/B$7*100),"")</f>
        <v>31.864481842338353</v>
      </c>
      <c r="D29" s="149">
        <v>17.25</v>
      </c>
      <c r="E29" s="150">
        <f>IF(AND((D29&gt;0),(D$7&gt;0)),(D29/D$7*100),"")</f>
        <v>33.638845553822151</v>
      </c>
      <c r="F29" s="149">
        <v>14.08</v>
      </c>
      <c r="G29" s="150">
        <f>IF(AND((F29&gt;0),(F$7&gt;0)),(F29/F$7*100),"")</f>
        <v>30.384117393180837</v>
      </c>
      <c r="H29" s="149">
        <v>14.52</v>
      </c>
      <c r="I29" s="150">
        <f>IF(AND((H29&gt;0),(H$7&gt;0)),(H29/H$7*100),"")</f>
        <v>28.849592688257502</v>
      </c>
      <c r="J29" s="149">
        <v>16.559999999999999</v>
      </c>
      <c r="K29" s="150">
        <f>IF(AND((J29&gt;0),(J$7&gt;0)),(J29/J$7*100),"")</f>
        <v>35.324232081911255</v>
      </c>
      <c r="L29" s="149">
        <v>19.989999999999998</v>
      </c>
      <c r="M29" s="150">
        <f>IF(AND((L29&gt;0),(L$7&gt;0)),(L29/L$7*100),"")</f>
        <v>38.068939249666727</v>
      </c>
      <c r="N29" s="149">
        <v>17.41</v>
      </c>
      <c r="O29" s="150">
        <f>IF(AND((N29&gt;0),(N$7&gt;0)),(N29/N$7*100),"")</f>
        <v>34.217767295597483</v>
      </c>
      <c r="P29" s="149">
        <v>16.899999999999999</v>
      </c>
      <c r="Q29" s="150">
        <f>IF(AND((P29&gt;0),(P$7&gt;0)),(P29/P$7*100),"")</f>
        <v>33.665338645418323</v>
      </c>
      <c r="R29" s="149">
        <v>15.87</v>
      </c>
      <c r="S29" s="150">
        <f>IF(AND((R29&gt;0),(R$7&gt;0)),(R29/R$7*100),"")</f>
        <v>32.667764512144913</v>
      </c>
      <c r="T29" s="149"/>
      <c r="U29" s="150" t="str">
        <f>IF(AND((T29&gt;0),(T$7&gt;0)),(T29/T$7*100),"")</f>
        <v/>
      </c>
      <c r="V29" s="149"/>
      <c r="W29" s="150" t="str">
        <f>IF(AND((V29&gt;0),(V$7&gt;0)),(V29/V$7*100),"")</f>
        <v/>
      </c>
      <c r="X29" s="149"/>
      <c r="Y29" s="150" t="str">
        <f>IF(AND((X29&gt;0),(X$7&gt;0)),(X29/X$7*100),"")</f>
        <v/>
      </c>
      <c r="Z29" s="149"/>
      <c r="AA29" s="150" t="str">
        <f>IF(AND((Z29&gt;0),(Z$7&gt;0)),(Z29/Z$7*100),"")</f>
        <v/>
      </c>
      <c r="AB29" s="149"/>
      <c r="AC29" s="150" t="str">
        <f>IF(AND((AB29&gt;0),(AB$7&gt;0)),(AB29/AB$7*100),"")</f>
        <v/>
      </c>
      <c r="AD29" s="149"/>
      <c r="AE29" s="150" t="str">
        <f>IF(AND((AD29&gt;0),(AD$7&gt;0)),(AD29/AD$7*100),"")</f>
        <v/>
      </c>
      <c r="AF29" s="149"/>
      <c r="AG29" s="150" t="str">
        <f>IF(AND((AF29&gt;0),(AF$7&gt;0)),(AF29/AF$7*100),"")</f>
        <v/>
      </c>
      <c r="AH29" s="149"/>
      <c r="AI29" s="150" t="str">
        <f>IF(AND((AH29&gt;0),(AH$7&gt;0)),(AH29/AH$7*100),"")</f>
        <v/>
      </c>
      <c r="AJ29" s="149"/>
      <c r="AK29" s="150" t="str">
        <f>IF(AND((AJ29&gt;0),(AJ$7&gt;0)),(AJ29/AJ$7*100),"")</f>
        <v/>
      </c>
      <c r="AL29" s="149"/>
      <c r="AM29" s="150" t="str">
        <f>IF(AND((AL29&gt;0),(AL$7&gt;0)),(AL29/AL$7*100),"")</f>
        <v/>
      </c>
      <c r="AN29" s="149"/>
      <c r="AO29" s="150" t="str">
        <f>IF(AND((AN29&gt;0),(AN$7&gt;0)),(AN29/AN$7*100),"")</f>
        <v/>
      </c>
      <c r="AP29" s="149"/>
      <c r="AQ29" s="150" t="str">
        <f>IF(AND((AP29&gt;0),(AP$7&gt;0)),(AP29/AP$7*100),"")</f>
        <v/>
      </c>
      <c r="AR29" s="149"/>
      <c r="AS29" s="150" t="str">
        <f>IF(AND((AR29&gt;0),(AR$7&gt;0)),(AR29/AR$7*100),"")</f>
        <v/>
      </c>
      <c r="AT29" s="149"/>
      <c r="AU29" s="150" t="str">
        <f>IF(AND((AT29&gt;0),(AT$7&gt;0)),(AT29/AT$7*100),"")</f>
        <v/>
      </c>
      <c r="AV29" s="149"/>
      <c r="AW29" s="150" t="str">
        <f>IF(AND((AV29&gt;0),(AV$7&gt;0)),(AV29/AV$7*100),"")</f>
        <v/>
      </c>
      <c r="AX29" s="149"/>
      <c r="AY29" s="150" t="str">
        <f>IF(AND((AX29&gt;0),(AX$7&gt;0)),(AX29/AX$7*100),"")</f>
        <v/>
      </c>
      <c r="AZ29" s="149"/>
      <c r="BA29" s="150" t="str">
        <f>IF(AND((AZ29&gt;0),(AZ$7&gt;0)),(AZ29/AZ$7*100),"")</f>
        <v/>
      </c>
      <c r="BB29" s="149"/>
      <c r="BC29" s="150" t="str">
        <f>IF(AND((BB29&gt;0),(BB$7&gt;0)),(BB29/BB$7*100),"")</f>
        <v/>
      </c>
      <c r="BD29" s="149"/>
      <c r="BE29" s="150" t="str">
        <f>IF(AND((BD29&gt;0),(BD$7&gt;0)),(BD29/BD$7*100),"")</f>
        <v/>
      </c>
      <c r="BF29" s="149"/>
      <c r="BG29" s="150" t="str">
        <f>IF(AND((BF29&gt;0),(BF$7&gt;0)),(BF29/BF$7*100),"")</f>
        <v/>
      </c>
      <c r="BH29" s="149"/>
      <c r="BI29" s="150" t="str">
        <f>IF(AND((BH29&gt;0),(BH$7&gt;0)),(BH29/BH$7*100),"")</f>
        <v/>
      </c>
      <c r="BJ29" s="12"/>
      <c r="BK29" s="14" t="str">
        <f t="shared" si="0"/>
        <v xml:space="preserve">     Internal base + secondary branch</v>
      </c>
      <c r="BL29" s="11">
        <f t="shared" si="1"/>
        <v>9</v>
      </c>
      <c r="BM29" s="4">
        <f t="shared" si="2"/>
        <v>14.08</v>
      </c>
      <c r="BN29" s="24" t="str">
        <f t="shared" si="3"/>
        <v>–</v>
      </c>
      <c r="BO29" s="6">
        <f t="shared" si="4"/>
        <v>19.989999999999998</v>
      </c>
      <c r="BP29" s="32">
        <f t="shared" si="5"/>
        <v>28.849592688257502</v>
      </c>
      <c r="BQ29" s="7" t="str">
        <f t="shared" si="6"/>
        <v>–</v>
      </c>
      <c r="BR29" s="33">
        <f t="shared" si="7"/>
        <v>38.068939249666727</v>
      </c>
      <c r="BS29" s="28">
        <f t="shared" si="8"/>
        <v>16.329999999999998</v>
      </c>
      <c r="BT29" s="8">
        <f t="shared" si="8"/>
        <v>33.186786584704173</v>
      </c>
      <c r="BU29" s="5">
        <f t="shared" si="9"/>
        <v>1.8741664813991281</v>
      </c>
      <c r="BV29" s="9">
        <f t="shared" si="9"/>
        <v>2.7061147829063628</v>
      </c>
      <c r="BW29" s="5">
        <f t="shared" si="10"/>
        <v>14.39</v>
      </c>
      <c r="BX29" s="7">
        <f t="shared" si="10"/>
        <v>31.864481842338353</v>
      </c>
    </row>
    <row r="30" spans="1:76" ht="13.5">
      <c r="A30" s="154" t="s">
        <v>30</v>
      </c>
      <c r="B30" s="163">
        <v>4.63</v>
      </c>
      <c r="C30" s="150">
        <f>IF(AND((B30&gt;0),(B$7&gt;0)),(B30/B$7*100),"")</f>
        <v>10.252435783879541</v>
      </c>
      <c r="D30" s="149">
        <v>7.18</v>
      </c>
      <c r="E30" s="150">
        <f>IF(AND((D30&gt;0),(D$7&gt;0)),(D30/D$7*100),"")</f>
        <v>14.001560062402497</v>
      </c>
      <c r="F30" s="149">
        <v>4.97</v>
      </c>
      <c r="G30" s="150">
        <f>IF(AND((F30&gt;0),(F$7&gt;0)),(F30/F$7*100),"")</f>
        <v>10.725075528700904</v>
      </c>
      <c r="H30" s="149">
        <v>6.09</v>
      </c>
      <c r="I30" s="150">
        <f>IF(AND((H30&gt;0),(H$7&gt;0)),(H30/H$7*100),"")</f>
        <v>12.100139082058414</v>
      </c>
      <c r="J30" s="149">
        <v>6.39</v>
      </c>
      <c r="K30" s="150">
        <f>IF(AND((J30&gt;0),(J$7&gt;0)),(J30/J$7*100),"")</f>
        <v>13.630546075085324</v>
      </c>
      <c r="L30" s="149">
        <v>6.89</v>
      </c>
      <c r="M30" s="150">
        <f>IF(AND((L30&gt;0),(L$7&gt;0)),(L30/L$7*100),"")</f>
        <v>13.1213102266235</v>
      </c>
      <c r="N30" s="149">
        <v>5.84</v>
      </c>
      <c r="O30" s="150">
        <f>IF(AND((N30&gt;0),(N$7&gt;0)),(N30/N$7*100),"")</f>
        <v>11.477987421383647</v>
      </c>
      <c r="P30" s="149">
        <v>6.48</v>
      </c>
      <c r="Q30" s="150">
        <f>IF(AND((P30&gt;0),(P$7&gt;0)),(P30/P$7*100),"")</f>
        <v>12.908366533864543</v>
      </c>
      <c r="R30" s="149">
        <v>6.18</v>
      </c>
      <c r="S30" s="150">
        <f>IF(AND((R30&gt;0),(R$7&gt;0)),(R30/R$7*100),"")</f>
        <v>12.721284479209553</v>
      </c>
      <c r="T30" s="149"/>
      <c r="U30" s="150" t="str">
        <f>IF(AND((T30&gt;0),(T$7&gt;0)),(T30/T$7*100),"")</f>
        <v/>
      </c>
      <c r="V30" s="149"/>
      <c r="W30" s="150" t="str">
        <f>IF(AND((V30&gt;0),(V$7&gt;0)),(V30/V$7*100),"")</f>
        <v/>
      </c>
      <c r="X30" s="149"/>
      <c r="Y30" s="150" t="str">
        <f>IF(AND((X30&gt;0),(X$7&gt;0)),(X30/X$7*100),"")</f>
        <v/>
      </c>
      <c r="Z30" s="149"/>
      <c r="AA30" s="150" t="str">
        <f>IF(AND((Z30&gt;0),(Z$7&gt;0)),(Z30/Z$7*100),"")</f>
        <v/>
      </c>
      <c r="AB30" s="149"/>
      <c r="AC30" s="150" t="str">
        <f>IF(AND((AB30&gt;0),(AB$7&gt;0)),(AB30/AB$7*100),"")</f>
        <v/>
      </c>
      <c r="AD30" s="149"/>
      <c r="AE30" s="150" t="str">
        <f>IF(AND((AD30&gt;0),(AD$7&gt;0)),(AD30/AD$7*100),"")</f>
        <v/>
      </c>
      <c r="AF30" s="149"/>
      <c r="AG30" s="150" t="str">
        <f>IF(AND((AF30&gt;0),(AF$7&gt;0)),(AF30/AF$7*100),"")</f>
        <v/>
      </c>
      <c r="AH30" s="149"/>
      <c r="AI30" s="150" t="str">
        <f>IF(AND((AH30&gt;0),(AH$7&gt;0)),(AH30/AH$7*100),"")</f>
        <v/>
      </c>
      <c r="AJ30" s="149"/>
      <c r="AK30" s="150" t="str">
        <f>IF(AND((AJ30&gt;0),(AJ$7&gt;0)),(AJ30/AJ$7*100),"")</f>
        <v/>
      </c>
      <c r="AL30" s="149"/>
      <c r="AM30" s="150" t="str">
        <f>IF(AND((AL30&gt;0),(AL$7&gt;0)),(AL30/AL$7*100),"")</f>
        <v/>
      </c>
      <c r="AN30" s="149"/>
      <c r="AO30" s="150" t="str">
        <f>IF(AND((AN30&gt;0),(AN$7&gt;0)),(AN30/AN$7*100),"")</f>
        <v/>
      </c>
      <c r="AP30" s="149"/>
      <c r="AQ30" s="150" t="str">
        <f>IF(AND((AP30&gt;0),(AP$7&gt;0)),(AP30/AP$7*100),"")</f>
        <v/>
      </c>
      <c r="AR30" s="149"/>
      <c r="AS30" s="150" t="str">
        <f>IF(AND((AR30&gt;0),(AR$7&gt;0)),(AR30/AR$7*100),"")</f>
        <v/>
      </c>
      <c r="AT30" s="149"/>
      <c r="AU30" s="150" t="str">
        <f>IF(AND((AT30&gt;0),(AT$7&gt;0)),(AT30/AT$7*100),"")</f>
        <v/>
      </c>
      <c r="AV30" s="149"/>
      <c r="AW30" s="150" t="str">
        <f>IF(AND((AV30&gt;0),(AV$7&gt;0)),(AV30/AV$7*100),"")</f>
        <v/>
      </c>
      <c r="AX30" s="149"/>
      <c r="AY30" s="150" t="str">
        <f>IF(AND((AX30&gt;0),(AX$7&gt;0)),(AX30/AX$7*100),"")</f>
        <v/>
      </c>
      <c r="AZ30" s="149"/>
      <c r="BA30" s="150" t="str">
        <f>IF(AND((AZ30&gt;0),(AZ$7&gt;0)),(AZ30/AZ$7*100),"")</f>
        <v/>
      </c>
      <c r="BB30" s="149"/>
      <c r="BC30" s="150" t="str">
        <f>IF(AND((BB30&gt;0),(BB$7&gt;0)),(BB30/BB$7*100),"")</f>
        <v/>
      </c>
      <c r="BD30" s="149"/>
      <c r="BE30" s="150" t="str">
        <f>IF(AND((BD30&gt;0),(BD$7&gt;0)),(BD30/BD$7*100),"")</f>
        <v/>
      </c>
      <c r="BF30" s="149"/>
      <c r="BG30" s="150" t="str">
        <f>IF(AND((BF30&gt;0),(BF$7&gt;0)),(BF30/BF$7*100),"")</f>
        <v/>
      </c>
      <c r="BH30" s="149"/>
      <c r="BI30" s="150" t="str">
        <f>IF(AND((BH30&gt;0),(BH$7&gt;0)),(BH30/BH$7*100),"")</f>
        <v/>
      </c>
      <c r="BJ30" s="12"/>
      <c r="BK30" s="14" t="str">
        <f t="shared" si="0"/>
        <v xml:space="preserve">     Internal spur</v>
      </c>
      <c r="BL30" s="11">
        <f t="shared" si="1"/>
        <v>9</v>
      </c>
      <c r="BM30" s="4">
        <f t="shared" si="2"/>
        <v>4.63</v>
      </c>
      <c r="BN30" s="24" t="str">
        <f t="shared" si="3"/>
        <v>–</v>
      </c>
      <c r="BO30" s="6">
        <f t="shared" si="4"/>
        <v>7.18</v>
      </c>
      <c r="BP30" s="32">
        <f t="shared" si="5"/>
        <v>10.252435783879541</v>
      </c>
      <c r="BQ30" s="7" t="str">
        <f t="shared" si="6"/>
        <v>–</v>
      </c>
      <c r="BR30" s="33">
        <f t="shared" si="7"/>
        <v>14.001560062402497</v>
      </c>
      <c r="BS30" s="28">
        <f t="shared" si="8"/>
        <v>6.072222222222222</v>
      </c>
      <c r="BT30" s="8">
        <f t="shared" si="8"/>
        <v>12.326522799245325</v>
      </c>
      <c r="BU30" s="5">
        <f t="shared" si="9"/>
        <v>0.83095995357444674</v>
      </c>
      <c r="BV30" s="9">
        <f t="shared" si="9"/>
        <v>1.2879258853692404</v>
      </c>
      <c r="BW30" s="5">
        <f t="shared" si="10"/>
        <v>4.63</v>
      </c>
      <c r="BX30" s="7">
        <f t="shared" si="10"/>
        <v>10.252435783879541</v>
      </c>
    </row>
    <row r="31" spans="1:76" ht="13.5">
      <c r="A31" s="154" t="s">
        <v>83</v>
      </c>
      <c r="B31" s="164">
        <f>IF(AND((B29&gt;0),(B28&gt;0)),(B29/B28),"")</f>
        <v>0.82228571428571429</v>
      </c>
      <c r="C31" s="150" t="s">
        <v>5</v>
      </c>
      <c r="D31" s="155">
        <f>IF(AND((D29&gt;0),(D28&gt;0)),(D29/D28),"")</f>
        <v>0.80083565459610029</v>
      </c>
      <c r="E31" s="150" t="s">
        <v>5</v>
      </c>
      <c r="F31" s="155">
        <f>IF(AND((F29&gt;0),(F28&gt;0)),(F29/F28),"")</f>
        <v>0.74655355249204669</v>
      </c>
      <c r="G31" s="150" t="s">
        <v>5</v>
      </c>
      <c r="H31" s="155">
        <f>IF(AND((H29&gt;0),(H28&gt;0)),(H29/H28),"")</f>
        <v>0.77688603531300149</v>
      </c>
      <c r="I31" s="150" t="s">
        <v>5</v>
      </c>
      <c r="J31" s="155">
        <f>IF(AND((J29&gt;0),(J28&gt;0)),(J29/J28),"")</f>
        <v>0.88603531300160498</v>
      </c>
      <c r="K31" s="150" t="s">
        <v>5</v>
      </c>
      <c r="L31" s="155">
        <f>IF(AND((L29&gt;0),(L28&gt;0)),(L29/L28),"")</f>
        <v>0.93367585240541795</v>
      </c>
      <c r="M31" s="150" t="s">
        <v>5</v>
      </c>
      <c r="N31" s="155">
        <f>IF(AND((N29&gt;0),(N28&gt;0)),(N29/N28),"")</f>
        <v>0.9182489451476793</v>
      </c>
      <c r="O31" s="150" t="s">
        <v>5</v>
      </c>
      <c r="P31" s="155">
        <f>IF(AND((P29&gt;0),(P28&gt;0)),(P29/P28),"")</f>
        <v>0.8160309029454369</v>
      </c>
      <c r="Q31" s="150" t="s">
        <v>5</v>
      </c>
      <c r="R31" s="155">
        <f>IF(AND((R29&gt;0),(R28&gt;0)),(R29/R28),"")</f>
        <v>0.7539192399049881</v>
      </c>
      <c r="S31" s="150" t="s">
        <v>5</v>
      </c>
      <c r="T31" s="155" t="str">
        <f>IF(AND((T29&gt;0),(T28&gt;0)),(T29/T28),"")</f>
        <v/>
      </c>
      <c r="U31" s="150" t="s">
        <v>5</v>
      </c>
      <c r="V31" s="155" t="str">
        <f>IF(AND((V29&gt;0),(V28&gt;0)),(V29/V28),"")</f>
        <v/>
      </c>
      <c r="W31" s="150" t="s">
        <v>5</v>
      </c>
      <c r="X31" s="155" t="str">
        <f>IF(AND((X29&gt;0),(X28&gt;0)),(X29/X28),"")</f>
        <v/>
      </c>
      <c r="Y31" s="150" t="s">
        <v>5</v>
      </c>
      <c r="Z31" s="155" t="str">
        <f>IF(AND((Z29&gt;0),(Z28&gt;0)),(Z29/Z28),"")</f>
        <v/>
      </c>
      <c r="AA31" s="150" t="s">
        <v>5</v>
      </c>
      <c r="AB31" s="155" t="str">
        <f>IF(AND((AB29&gt;0),(AB28&gt;0)),(AB29/AB28),"")</f>
        <v/>
      </c>
      <c r="AC31" s="150" t="s">
        <v>5</v>
      </c>
      <c r="AD31" s="155" t="str">
        <f>IF(AND((AD29&gt;0),(AD28&gt;0)),(AD29/AD28),"")</f>
        <v/>
      </c>
      <c r="AE31" s="150" t="s">
        <v>5</v>
      </c>
      <c r="AF31" s="155" t="str">
        <f>IF(AND((AF29&gt;0),(AF28&gt;0)),(AF29/AF28),"")</f>
        <v/>
      </c>
      <c r="AG31" s="150" t="s">
        <v>5</v>
      </c>
      <c r="AH31" s="155" t="str">
        <f>IF(AND((AH29&gt;0),(AH28&gt;0)),(AH29/AH28),"")</f>
        <v/>
      </c>
      <c r="AI31" s="150" t="s">
        <v>5</v>
      </c>
      <c r="AJ31" s="155" t="str">
        <f>IF(AND((AJ29&gt;0),(AJ28&gt;0)),(AJ29/AJ28),"")</f>
        <v/>
      </c>
      <c r="AK31" s="150" t="s">
        <v>5</v>
      </c>
      <c r="AL31" s="155" t="str">
        <f>IF(AND((AL29&gt;0),(AL28&gt;0)),(AL29/AL28),"")</f>
        <v/>
      </c>
      <c r="AM31" s="150" t="s">
        <v>5</v>
      </c>
      <c r="AN31" s="155" t="str">
        <f>IF(AND((AN29&gt;0),(AN28&gt;0)),(AN29/AN28),"")</f>
        <v/>
      </c>
      <c r="AO31" s="150" t="s">
        <v>5</v>
      </c>
      <c r="AP31" s="155" t="str">
        <f>IF(AND((AP29&gt;0),(AP28&gt;0)),(AP29/AP28),"")</f>
        <v/>
      </c>
      <c r="AQ31" s="150" t="s">
        <v>5</v>
      </c>
      <c r="AR31" s="155" t="str">
        <f>IF(AND((AR29&gt;0),(AR28&gt;0)),(AR29/AR28),"")</f>
        <v/>
      </c>
      <c r="AS31" s="150" t="s">
        <v>5</v>
      </c>
      <c r="AT31" s="155" t="str">
        <f>IF(AND((AT29&gt;0),(AT28&gt;0)),(AT29/AT28),"")</f>
        <v/>
      </c>
      <c r="AU31" s="150" t="s">
        <v>5</v>
      </c>
      <c r="AV31" s="155" t="str">
        <f>IF(AND((AV29&gt;0),(AV28&gt;0)),(AV29/AV28),"")</f>
        <v/>
      </c>
      <c r="AW31" s="150" t="s">
        <v>5</v>
      </c>
      <c r="AX31" s="155" t="str">
        <f>IF(AND((AX29&gt;0),(AX28&gt;0)),(AX29/AX28),"")</f>
        <v/>
      </c>
      <c r="AY31" s="150" t="s">
        <v>5</v>
      </c>
      <c r="AZ31" s="155" t="str">
        <f>IF(AND((AZ29&gt;0),(AZ28&gt;0)),(AZ29/AZ28),"")</f>
        <v/>
      </c>
      <c r="BA31" s="150" t="s">
        <v>5</v>
      </c>
      <c r="BB31" s="155" t="str">
        <f>IF(AND((BB29&gt;0),(BB28&gt;0)),(BB29/BB28),"")</f>
        <v/>
      </c>
      <c r="BC31" s="150" t="s">
        <v>5</v>
      </c>
      <c r="BD31" s="155" t="str">
        <f>IF(AND((BD29&gt;0),(BD28&gt;0)),(BD29/BD28),"")</f>
        <v/>
      </c>
      <c r="BE31" s="150" t="s">
        <v>5</v>
      </c>
      <c r="BF31" s="155" t="str">
        <f>IF(AND((BF29&gt;0),(BF28&gt;0)),(BF29/BF28),"")</f>
        <v/>
      </c>
      <c r="BG31" s="150" t="s">
        <v>5</v>
      </c>
      <c r="BH31" s="155" t="str">
        <f>IF(AND((BH29&gt;0),(BH28&gt;0)),(BH29/BH28),"")</f>
        <v/>
      </c>
      <c r="BI31" s="150" t="s">
        <v>5</v>
      </c>
      <c r="BJ31" s="12"/>
      <c r="BK31" s="14" t="str">
        <f t="shared" si="0"/>
        <v xml:space="preserve">     Internal branches length ratio</v>
      </c>
      <c r="BL31" s="11">
        <f t="shared" si="1"/>
        <v>9</v>
      </c>
      <c r="BM31" s="91">
        <f t="shared" si="2"/>
        <v>0.74655355249204669</v>
      </c>
      <c r="BN31" s="99" t="str">
        <f t="shared" si="3"/>
        <v>–</v>
      </c>
      <c r="BO31" s="93">
        <f t="shared" si="4"/>
        <v>0.93367585240541795</v>
      </c>
      <c r="BP31" s="101" t="str">
        <f t="shared" si="5"/>
        <v/>
      </c>
      <c r="BQ31" s="102" t="s">
        <v>5</v>
      </c>
      <c r="BR31" s="103" t="str">
        <f t="shared" si="7"/>
        <v/>
      </c>
      <c r="BS31" s="97">
        <f t="shared" si="8"/>
        <v>0.82827457889911005</v>
      </c>
      <c r="BT31" s="104" t="s">
        <v>5</v>
      </c>
      <c r="BU31" s="99">
        <f t="shared" si="9"/>
        <v>6.921669877603677E-2</v>
      </c>
      <c r="BV31" s="105" t="s">
        <v>5</v>
      </c>
      <c r="BW31" s="99">
        <f t="shared" si="10"/>
        <v>0.82228571428571429</v>
      </c>
      <c r="BX31" s="81" t="s">
        <v>5</v>
      </c>
    </row>
    <row r="32" spans="1:76" ht="13.5">
      <c r="A32" s="161" t="s">
        <v>23</v>
      </c>
      <c r="B32" s="151"/>
      <c r="C32" s="151"/>
      <c r="D32" s="151"/>
      <c r="E32" s="151"/>
      <c r="F32" s="151"/>
      <c r="G32" s="151"/>
      <c r="H32" s="151"/>
      <c r="I32" s="153"/>
      <c r="J32" s="151"/>
      <c r="K32" s="151"/>
      <c r="L32" s="151"/>
      <c r="M32" s="151"/>
      <c r="N32" s="151"/>
      <c r="O32" s="151"/>
      <c r="P32" s="151"/>
      <c r="Q32" s="153"/>
      <c r="R32" s="152"/>
      <c r="S32" s="151"/>
      <c r="T32" s="151"/>
      <c r="U32" s="151"/>
      <c r="V32" s="151"/>
      <c r="W32" s="151"/>
      <c r="X32" s="151"/>
      <c r="Y32" s="151"/>
      <c r="Z32" s="151"/>
      <c r="AA32" s="151"/>
      <c r="AB32" s="151"/>
      <c r="AC32" s="151"/>
      <c r="AD32" s="151"/>
      <c r="AE32" s="153"/>
      <c r="AF32" s="152"/>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3"/>
      <c r="BJ32" s="12"/>
      <c r="BK32" s="14" t="str">
        <f t="shared" si="0"/>
        <v>Claw 3 lengths</v>
      </c>
      <c r="BL32" s="11"/>
      <c r="BM32" s="4"/>
      <c r="BN32" s="24"/>
      <c r="BO32" s="6"/>
      <c r="BP32" s="32"/>
      <c r="BQ32" s="7"/>
      <c r="BR32" s="33"/>
      <c r="BS32" s="28"/>
      <c r="BT32" s="8"/>
      <c r="BU32" s="5"/>
      <c r="BV32" s="9"/>
      <c r="BW32" s="5"/>
      <c r="BX32" s="7"/>
    </row>
    <row r="33" spans="1:76" ht="13.5">
      <c r="A33" s="154" t="s">
        <v>25</v>
      </c>
      <c r="B33" s="163">
        <v>20.059999999999999</v>
      </c>
      <c r="C33" s="150">
        <f>IF(AND((B33&gt;0),(B$7&gt;0)),(B33/B$7*100),"")</f>
        <v>44.41984056687334</v>
      </c>
      <c r="D33" s="149">
        <v>21.73</v>
      </c>
      <c r="E33" s="150">
        <f>IF(AND((D33&gt;0),(D$7&gt;0)),(D33/D$7*100),"")</f>
        <v>42.375195007800308</v>
      </c>
      <c r="F33" s="149">
        <v>18.03</v>
      </c>
      <c r="G33" s="150">
        <f>IF(AND((F33&gt;0),(F$7&gt;0)),(F33/F$7*100),"")</f>
        <v>38.908070781182566</v>
      </c>
      <c r="H33" s="149">
        <v>21.87</v>
      </c>
      <c r="I33" s="150">
        <f>IF(AND((H33&gt;0),(H$7&gt;0)),(H33/H$7*100),"")</f>
        <v>43.453208821776279</v>
      </c>
      <c r="J33" s="149">
        <v>18.600000000000001</v>
      </c>
      <c r="K33" s="150">
        <f>IF(AND((J33&gt;0),(J$7&gt;0)),(J33/J$7*100),"")</f>
        <v>39.675767918088738</v>
      </c>
      <c r="L33" s="149">
        <v>21.6</v>
      </c>
      <c r="M33" s="150">
        <f>IF(AND((L33&gt;0),(L$7&gt;0)),(L33/L$7*100),"")</f>
        <v>41.135021900590367</v>
      </c>
      <c r="N33" s="149">
        <v>20.72</v>
      </c>
      <c r="O33" s="150">
        <f>IF(AND((N33&gt;0),(N$7&gt;0)),(N33/N$7*100),"")</f>
        <v>40.723270440251568</v>
      </c>
      <c r="P33" s="149">
        <v>21.48</v>
      </c>
      <c r="Q33" s="150">
        <f>IF(AND((P33&gt;0),(P$7&gt;0)),(P33/P$7*100),"")</f>
        <v>42.788844621513945</v>
      </c>
      <c r="R33" s="149">
        <v>21.48</v>
      </c>
      <c r="S33" s="150">
        <f>IF(AND((R33&gt;0),(R$7&gt;0)),(R33/R$7*100),"")</f>
        <v>44.215726636475914</v>
      </c>
      <c r="T33" s="149"/>
      <c r="U33" s="150" t="str">
        <f>IF(AND((T33&gt;0),(T$7&gt;0)),(T33/T$7*100),"")</f>
        <v/>
      </c>
      <c r="V33" s="149"/>
      <c r="W33" s="150" t="str">
        <f>IF(AND((V33&gt;0),(V$7&gt;0)),(V33/V$7*100),"")</f>
        <v/>
      </c>
      <c r="X33" s="149"/>
      <c r="Y33" s="150" t="str">
        <f>IF(AND((X33&gt;0),(X$7&gt;0)),(X33/X$7*100),"")</f>
        <v/>
      </c>
      <c r="Z33" s="149"/>
      <c r="AA33" s="150" t="str">
        <f>IF(AND((Z33&gt;0),(Z$7&gt;0)),(Z33/Z$7*100),"")</f>
        <v/>
      </c>
      <c r="AB33" s="149"/>
      <c r="AC33" s="150" t="str">
        <f>IF(AND((AB33&gt;0),(AB$7&gt;0)),(AB33/AB$7*100),"")</f>
        <v/>
      </c>
      <c r="AD33" s="149"/>
      <c r="AE33" s="150" t="str">
        <f>IF(AND((AD33&gt;0),(AD$7&gt;0)),(AD33/AD$7*100),"")</f>
        <v/>
      </c>
      <c r="AF33" s="149"/>
      <c r="AG33" s="150" t="str">
        <f>IF(AND((AF33&gt;0),(AF$7&gt;0)),(AF33/AF$7*100),"")</f>
        <v/>
      </c>
      <c r="AH33" s="149"/>
      <c r="AI33" s="150" t="str">
        <f>IF(AND((AH33&gt;0),(AH$7&gt;0)),(AH33/AH$7*100),"")</f>
        <v/>
      </c>
      <c r="AJ33" s="149"/>
      <c r="AK33" s="150" t="str">
        <f>IF(AND((AJ33&gt;0),(AJ$7&gt;0)),(AJ33/AJ$7*100),"")</f>
        <v/>
      </c>
      <c r="AL33" s="149"/>
      <c r="AM33" s="150" t="str">
        <f>IF(AND((AL33&gt;0),(AL$7&gt;0)),(AL33/AL$7*100),"")</f>
        <v/>
      </c>
      <c r="AN33" s="149"/>
      <c r="AO33" s="150" t="str">
        <f>IF(AND((AN33&gt;0),(AN$7&gt;0)),(AN33/AN$7*100),"")</f>
        <v/>
      </c>
      <c r="AP33" s="149"/>
      <c r="AQ33" s="150" t="str">
        <f>IF(AND((AP33&gt;0),(AP$7&gt;0)),(AP33/AP$7*100),"")</f>
        <v/>
      </c>
      <c r="AR33" s="149"/>
      <c r="AS33" s="150" t="str">
        <f>IF(AND((AR33&gt;0),(AR$7&gt;0)),(AR33/AR$7*100),"")</f>
        <v/>
      </c>
      <c r="AT33" s="149"/>
      <c r="AU33" s="150" t="str">
        <f>IF(AND((AT33&gt;0),(AT$7&gt;0)),(AT33/AT$7*100),"")</f>
        <v/>
      </c>
      <c r="AV33" s="149"/>
      <c r="AW33" s="150" t="str">
        <f>IF(AND((AV33&gt;0),(AV$7&gt;0)),(AV33/AV$7*100),"")</f>
        <v/>
      </c>
      <c r="AX33" s="149"/>
      <c r="AY33" s="150" t="str">
        <f>IF(AND((AX33&gt;0),(AX$7&gt;0)),(AX33/AX$7*100),"")</f>
        <v/>
      </c>
      <c r="AZ33" s="149"/>
      <c r="BA33" s="150" t="str">
        <f>IF(AND((AZ33&gt;0),(AZ$7&gt;0)),(AZ33/AZ$7*100),"")</f>
        <v/>
      </c>
      <c r="BB33" s="149"/>
      <c r="BC33" s="150" t="str">
        <f>IF(AND((BB33&gt;0),(BB$7&gt;0)),(BB33/BB$7*100),"")</f>
        <v/>
      </c>
      <c r="BD33" s="149"/>
      <c r="BE33" s="150" t="str">
        <f>IF(AND((BD33&gt;0),(BD$7&gt;0)),(BD33/BD$7*100),"")</f>
        <v/>
      </c>
      <c r="BF33" s="149"/>
      <c r="BG33" s="150" t="str">
        <f>IF(AND((BF33&gt;0),(BF$7&gt;0)),(BF33/BF$7*100),"")</f>
        <v/>
      </c>
      <c r="BH33" s="149"/>
      <c r="BI33" s="150" t="str">
        <f>IF(AND((BH33&gt;0),(BH$7&gt;0)),(BH33/BH$7*100),"")</f>
        <v/>
      </c>
      <c r="BJ33" s="12"/>
      <c r="BK33" s="14" t="str">
        <f t="shared" si="0"/>
        <v xml:space="preserve">     External primary branch</v>
      </c>
      <c r="BL33" s="11">
        <f t="shared" si="1"/>
        <v>9</v>
      </c>
      <c r="BM33" s="4">
        <f t="shared" si="2"/>
        <v>18.03</v>
      </c>
      <c r="BN33" s="24" t="str">
        <f t="shared" si="3"/>
        <v>–</v>
      </c>
      <c r="BO33" s="6">
        <f t="shared" si="4"/>
        <v>21.87</v>
      </c>
      <c r="BP33" s="32">
        <f t="shared" si="5"/>
        <v>38.908070781182566</v>
      </c>
      <c r="BQ33" s="7" t="str">
        <f t="shared" si="6"/>
        <v>–</v>
      </c>
      <c r="BR33" s="33">
        <f t="shared" si="7"/>
        <v>44.41984056687334</v>
      </c>
      <c r="BS33" s="28">
        <f t="shared" si="8"/>
        <v>20.618888888888886</v>
      </c>
      <c r="BT33" s="8">
        <f t="shared" si="8"/>
        <v>41.96610518828367</v>
      </c>
      <c r="BU33" s="5">
        <f t="shared" si="9"/>
        <v>1.4294355918022716</v>
      </c>
      <c r="BV33" s="9">
        <f t="shared" si="9"/>
        <v>1.9675461471315485</v>
      </c>
      <c r="BW33" s="5">
        <f t="shared" si="10"/>
        <v>20.059999999999999</v>
      </c>
      <c r="BX33" s="7">
        <f t="shared" si="10"/>
        <v>44.41984056687334</v>
      </c>
    </row>
    <row r="34" spans="1:76" ht="13.5">
      <c r="A34" s="154" t="s">
        <v>26</v>
      </c>
      <c r="B34" s="163">
        <v>15.54</v>
      </c>
      <c r="C34" s="150">
        <f>IF(AND((B34&gt;0),(B$7&gt;0)),(B34/B$7*100),"")</f>
        <v>34.410983170947738</v>
      </c>
      <c r="D34" s="149">
        <v>18.899999999999999</v>
      </c>
      <c r="E34" s="150">
        <f>IF(AND((D34&gt;0),(D$7&gt;0)),(D34/D$7*100),"")</f>
        <v>36.856474258970358</v>
      </c>
      <c r="F34" s="149">
        <v>15.09</v>
      </c>
      <c r="G34" s="150">
        <f>IF(AND((F34&gt;0),(F$7&gt;0)),(F34/F$7*100),"")</f>
        <v>32.563659905049633</v>
      </c>
      <c r="H34" s="149">
        <v>16.73</v>
      </c>
      <c r="I34" s="150">
        <f>IF(AND((H34&gt;0),(H$7&gt;0)),(H34/H$7*100),"")</f>
        <v>33.240611961057027</v>
      </c>
      <c r="J34" s="149">
        <v>16.829999999999998</v>
      </c>
      <c r="K34" s="150">
        <f>IF(AND((J34&gt;0),(J$7&gt;0)),(J34/J$7*100),"")</f>
        <v>35.900170648464155</v>
      </c>
      <c r="L34" s="149">
        <v>18.25</v>
      </c>
      <c r="M34" s="150">
        <f>IF(AND((L34&gt;0),(L$7&gt;0)),(L34/L$7*100),"")</f>
        <v>34.755284707674726</v>
      </c>
      <c r="N34" s="149">
        <v>16.05</v>
      </c>
      <c r="O34" s="150">
        <f>IF(AND((N34&gt;0),(N$7&gt;0)),(N34/N$7*100),"")</f>
        <v>31.544811320754718</v>
      </c>
      <c r="P34" s="149">
        <v>17.78</v>
      </c>
      <c r="Q34" s="150">
        <f>IF(AND((P34&gt;0),(P$7&gt;0)),(P34/P$7*100),"")</f>
        <v>35.418326693227094</v>
      </c>
      <c r="R34" s="149">
        <v>16.71</v>
      </c>
      <c r="S34" s="150">
        <f>IF(AND((R34&gt;0),(R$7&gt;0)),(R34/R$7*100),"")</f>
        <v>34.396871140386992</v>
      </c>
      <c r="T34" s="149"/>
      <c r="U34" s="150" t="str">
        <f>IF(AND((T34&gt;0),(T$7&gt;0)),(T34/T$7*100),"")</f>
        <v/>
      </c>
      <c r="V34" s="149"/>
      <c r="W34" s="150" t="str">
        <f>IF(AND((V34&gt;0),(V$7&gt;0)),(V34/V$7*100),"")</f>
        <v/>
      </c>
      <c r="X34" s="149"/>
      <c r="Y34" s="150" t="str">
        <f>IF(AND((X34&gt;0),(X$7&gt;0)),(X34/X$7*100),"")</f>
        <v/>
      </c>
      <c r="Z34" s="149"/>
      <c r="AA34" s="150" t="str">
        <f>IF(AND((Z34&gt;0),(Z$7&gt;0)),(Z34/Z$7*100),"")</f>
        <v/>
      </c>
      <c r="AB34" s="149"/>
      <c r="AC34" s="150" t="str">
        <f>IF(AND((AB34&gt;0),(AB$7&gt;0)),(AB34/AB$7*100),"")</f>
        <v/>
      </c>
      <c r="AD34" s="149"/>
      <c r="AE34" s="150" t="str">
        <f>IF(AND((AD34&gt;0),(AD$7&gt;0)),(AD34/AD$7*100),"")</f>
        <v/>
      </c>
      <c r="AF34" s="149"/>
      <c r="AG34" s="150" t="str">
        <f>IF(AND((AF34&gt;0),(AF$7&gt;0)),(AF34/AF$7*100),"")</f>
        <v/>
      </c>
      <c r="AH34" s="149"/>
      <c r="AI34" s="150" t="str">
        <f>IF(AND((AH34&gt;0),(AH$7&gt;0)),(AH34/AH$7*100),"")</f>
        <v/>
      </c>
      <c r="AJ34" s="149"/>
      <c r="AK34" s="150" t="str">
        <f>IF(AND((AJ34&gt;0),(AJ$7&gt;0)),(AJ34/AJ$7*100),"")</f>
        <v/>
      </c>
      <c r="AL34" s="149"/>
      <c r="AM34" s="150" t="str">
        <f>IF(AND((AL34&gt;0),(AL$7&gt;0)),(AL34/AL$7*100),"")</f>
        <v/>
      </c>
      <c r="AN34" s="149"/>
      <c r="AO34" s="150" t="str">
        <f>IF(AND((AN34&gt;0),(AN$7&gt;0)),(AN34/AN$7*100),"")</f>
        <v/>
      </c>
      <c r="AP34" s="149"/>
      <c r="AQ34" s="150" t="str">
        <f>IF(AND((AP34&gt;0),(AP$7&gt;0)),(AP34/AP$7*100),"")</f>
        <v/>
      </c>
      <c r="AR34" s="149"/>
      <c r="AS34" s="150" t="str">
        <f>IF(AND((AR34&gt;0),(AR$7&gt;0)),(AR34/AR$7*100),"")</f>
        <v/>
      </c>
      <c r="AT34" s="149"/>
      <c r="AU34" s="150" t="str">
        <f>IF(AND((AT34&gt;0),(AT$7&gt;0)),(AT34/AT$7*100),"")</f>
        <v/>
      </c>
      <c r="AV34" s="149"/>
      <c r="AW34" s="150" t="str">
        <f>IF(AND((AV34&gt;0),(AV$7&gt;0)),(AV34/AV$7*100),"")</f>
        <v/>
      </c>
      <c r="AX34" s="149"/>
      <c r="AY34" s="150" t="str">
        <f>IF(AND((AX34&gt;0),(AX$7&gt;0)),(AX34/AX$7*100),"")</f>
        <v/>
      </c>
      <c r="AZ34" s="149"/>
      <c r="BA34" s="150" t="str">
        <f>IF(AND((AZ34&gt;0),(AZ$7&gt;0)),(AZ34/AZ$7*100),"")</f>
        <v/>
      </c>
      <c r="BB34" s="149"/>
      <c r="BC34" s="150" t="str">
        <f>IF(AND((BB34&gt;0),(BB$7&gt;0)),(BB34/BB$7*100),"")</f>
        <v/>
      </c>
      <c r="BD34" s="149"/>
      <c r="BE34" s="150" t="str">
        <f>IF(AND((BD34&gt;0),(BD$7&gt;0)),(BD34/BD$7*100),"")</f>
        <v/>
      </c>
      <c r="BF34" s="149"/>
      <c r="BG34" s="150" t="str">
        <f>IF(AND((BF34&gt;0),(BF$7&gt;0)),(BF34/BF$7*100),"")</f>
        <v/>
      </c>
      <c r="BH34" s="149"/>
      <c r="BI34" s="150" t="str">
        <f>IF(AND((BH34&gt;0),(BH$7&gt;0)),(BH34/BH$7*100),"")</f>
        <v/>
      </c>
      <c r="BJ34" s="12"/>
      <c r="BK34" s="14" t="str">
        <f t="shared" si="0"/>
        <v xml:space="preserve">     External base + secondary branch</v>
      </c>
      <c r="BL34" s="11">
        <f t="shared" si="1"/>
        <v>9</v>
      </c>
      <c r="BM34" s="4">
        <f t="shared" si="2"/>
        <v>15.09</v>
      </c>
      <c r="BN34" s="24" t="str">
        <f t="shared" si="3"/>
        <v>–</v>
      </c>
      <c r="BO34" s="6">
        <f t="shared" si="4"/>
        <v>18.899999999999999</v>
      </c>
      <c r="BP34" s="32">
        <f t="shared" si="5"/>
        <v>31.544811320754718</v>
      </c>
      <c r="BQ34" s="7" t="str">
        <f t="shared" si="6"/>
        <v>–</v>
      </c>
      <c r="BR34" s="33">
        <f t="shared" si="7"/>
        <v>36.856474258970358</v>
      </c>
      <c r="BS34" s="28">
        <f t="shared" si="8"/>
        <v>16.875555555555557</v>
      </c>
      <c r="BT34" s="8">
        <f t="shared" si="8"/>
        <v>34.343021534059162</v>
      </c>
      <c r="BU34" s="5">
        <f t="shared" si="9"/>
        <v>1.2504810185595692</v>
      </c>
      <c r="BV34" s="9">
        <f t="shared" si="9"/>
        <v>1.6691065615314324</v>
      </c>
      <c r="BW34" s="5">
        <f t="shared" si="10"/>
        <v>15.54</v>
      </c>
      <c r="BX34" s="7">
        <f t="shared" si="10"/>
        <v>34.410983170947738</v>
      </c>
    </row>
    <row r="35" spans="1:76" ht="13.5">
      <c r="A35" s="154" t="s">
        <v>27</v>
      </c>
      <c r="B35" s="163">
        <v>4.67</v>
      </c>
      <c r="C35" s="150">
        <f>IF(AND((B35&gt;0),(B$7&gt;0)),(B35/B$7*100),"")</f>
        <v>10.341009743135519</v>
      </c>
      <c r="D35" s="149">
        <v>5.2</v>
      </c>
      <c r="E35" s="150">
        <f>IF(AND((D35&gt;0),(D$7&gt;0)),(D35/D$7*100),"")</f>
        <v>10.140405616224649</v>
      </c>
      <c r="F35" s="149">
        <v>6.37</v>
      </c>
      <c r="G35" s="150">
        <f>IF(AND((F35&gt;0),(F$7&gt;0)),(F35/F$7*100),"")</f>
        <v>13.746223564954683</v>
      </c>
      <c r="H35" s="149">
        <v>5.68</v>
      </c>
      <c r="I35" s="150">
        <f>IF(AND((H35&gt;0),(H$7&gt;0)),(H35/H$7*100),"")</f>
        <v>11.285515597059408</v>
      </c>
      <c r="J35" s="149">
        <v>5.39</v>
      </c>
      <c r="K35" s="150">
        <f>IF(AND((J35&gt;0),(J$7&gt;0)),(J35/J$7*100),"")</f>
        <v>11.497440273037542</v>
      </c>
      <c r="L35" s="149">
        <v>6.49</v>
      </c>
      <c r="M35" s="150">
        <f>IF(AND((L35&gt;0),(L$7&gt;0)),(L35/L$7*100),"")</f>
        <v>12.359550561797754</v>
      </c>
      <c r="N35" s="149">
        <v>4.45</v>
      </c>
      <c r="O35" s="150">
        <f>IF(AND((N35&gt;0),(N$7&gt;0)),(N35/N$7*100),"")</f>
        <v>8.7460691823899381</v>
      </c>
      <c r="P35" s="149">
        <v>4.84</v>
      </c>
      <c r="Q35" s="150">
        <f>IF(AND((P35&gt;0),(P$7&gt;0)),(P35/P$7*100),"")</f>
        <v>9.6414342629482057</v>
      </c>
      <c r="R35" s="149">
        <v>6.09</v>
      </c>
      <c r="S35" s="150">
        <f>IF(AND((R35&gt;0),(R$7&gt;0)),(R35/R$7*100),"")</f>
        <v>12.536023054755043</v>
      </c>
      <c r="T35" s="149"/>
      <c r="U35" s="150" t="str">
        <f>IF(AND((T35&gt;0),(T$7&gt;0)),(T35/T$7*100),"")</f>
        <v/>
      </c>
      <c r="V35" s="149"/>
      <c r="W35" s="150" t="str">
        <f>IF(AND((V35&gt;0),(V$7&gt;0)),(V35/V$7*100),"")</f>
        <v/>
      </c>
      <c r="X35" s="149"/>
      <c r="Y35" s="150" t="str">
        <f>IF(AND((X35&gt;0),(X$7&gt;0)),(X35/X$7*100),"")</f>
        <v/>
      </c>
      <c r="Z35" s="149"/>
      <c r="AA35" s="150" t="str">
        <f>IF(AND((Z35&gt;0),(Z$7&gt;0)),(Z35/Z$7*100),"")</f>
        <v/>
      </c>
      <c r="AB35" s="149"/>
      <c r="AC35" s="150" t="str">
        <f>IF(AND((AB35&gt;0),(AB$7&gt;0)),(AB35/AB$7*100),"")</f>
        <v/>
      </c>
      <c r="AD35" s="149"/>
      <c r="AE35" s="150" t="str">
        <f>IF(AND((AD35&gt;0),(AD$7&gt;0)),(AD35/AD$7*100),"")</f>
        <v/>
      </c>
      <c r="AF35" s="149"/>
      <c r="AG35" s="150" t="str">
        <f>IF(AND((AF35&gt;0),(AF$7&gt;0)),(AF35/AF$7*100),"")</f>
        <v/>
      </c>
      <c r="AH35" s="149"/>
      <c r="AI35" s="150" t="str">
        <f>IF(AND((AH35&gt;0),(AH$7&gt;0)),(AH35/AH$7*100),"")</f>
        <v/>
      </c>
      <c r="AJ35" s="149"/>
      <c r="AK35" s="150" t="str">
        <f>IF(AND((AJ35&gt;0),(AJ$7&gt;0)),(AJ35/AJ$7*100),"")</f>
        <v/>
      </c>
      <c r="AL35" s="149"/>
      <c r="AM35" s="150" t="str">
        <f>IF(AND((AL35&gt;0),(AL$7&gt;0)),(AL35/AL$7*100),"")</f>
        <v/>
      </c>
      <c r="AN35" s="149"/>
      <c r="AO35" s="150" t="str">
        <f>IF(AND((AN35&gt;0),(AN$7&gt;0)),(AN35/AN$7*100),"")</f>
        <v/>
      </c>
      <c r="AP35" s="149"/>
      <c r="AQ35" s="150" t="str">
        <f>IF(AND((AP35&gt;0),(AP$7&gt;0)),(AP35/AP$7*100),"")</f>
        <v/>
      </c>
      <c r="AR35" s="149"/>
      <c r="AS35" s="150" t="str">
        <f>IF(AND((AR35&gt;0),(AR$7&gt;0)),(AR35/AR$7*100),"")</f>
        <v/>
      </c>
      <c r="AT35" s="149"/>
      <c r="AU35" s="150" t="str">
        <f>IF(AND((AT35&gt;0),(AT$7&gt;0)),(AT35/AT$7*100),"")</f>
        <v/>
      </c>
      <c r="AV35" s="149"/>
      <c r="AW35" s="150" t="str">
        <f>IF(AND((AV35&gt;0),(AV$7&gt;0)),(AV35/AV$7*100),"")</f>
        <v/>
      </c>
      <c r="AX35" s="149"/>
      <c r="AY35" s="150" t="str">
        <f>IF(AND((AX35&gt;0),(AX$7&gt;0)),(AX35/AX$7*100),"")</f>
        <v/>
      </c>
      <c r="AZ35" s="149"/>
      <c r="BA35" s="150" t="str">
        <f>IF(AND((AZ35&gt;0),(AZ$7&gt;0)),(AZ35/AZ$7*100),"")</f>
        <v/>
      </c>
      <c r="BB35" s="149"/>
      <c r="BC35" s="150" t="str">
        <f>IF(AND((BB35&gt;0),(BB$7&gt;0)),(BB35/BB$7*100),"")</f>
        <v/>
      </c>
      <c r="BD35" s="149"/>
      <c r="BE35" s="150" t="str">
        <f>IF(AND((BD35&gt;0),(BD$7&gt;0)),(BD35/BD$7*100),"")</f>
        <v/>
      </c>
      <c r="BF35" s="149"/>
      <c r="BG35" s="150" t="str">
        <f>IF(AND((BF35&gt;0),(BF$7&gt;0)),(BF35/BF$7*100),"")</f>
        <v/>
      </c>
      <c r="BH35" s="149"/>
      <c r="BI35" s="150" t="str">
        <f>IF(AND((BH35&gt;0),(BH$7&gt;0)),(BH35/BH$7*100),"")</f>
        <v/>
      </c>
      <c r="BJ35" s="12"/>
      <c r="BK35" s="14" t="str">
        <f t="shared" si="0"/>
        <v xml:space="preserve">     External spur</v>
      </c>
      <c r="BL35" s="11">
        <f t="shared" si="1"/>
        <v>9</v>
      </c>
      <c r="BM35" s="4">
        <f t="shared" si="2"/>
        <v>4.45</v>
      </c>
      <c r="BN35" s="24" t="str">
        <f t="shared" si="3"/>
        <v>–</v>
      </c>
      <c r="BO35" s="6">
        <f t="shared" si="4"/>
        <v>6.49</v>
      </c>
      <c r="BP35" s="32">
        <f t="shared" si="5"/>
        <v>8.7460691823899381</v>
      </c>
      <c r="BQ35" s="7" t="str">
        <f t="shared" si="6"/>
        <v>–</v>
      </c>
      <c r="BR35" s="33">
        <f t="shared" si="7"/>
        <v>13.746223564954683</v>
      </c>
      <c r="BS35" s="28">
        <f t="shared" si="8"/>
        <v>5.4644444444444451</v>
      </c>
      <c r="BT35" s="8">
        <f t="shared" si="8"/>
        <v>11.14374131736697</v>
      </c>
      <c r="BU35" s="5">
        <f t="shared" si="9"/>
        <v>0.74458228408804294</v>
      </c>
      <c r="BV35" s="9">
        <f t="shared" si="9"/>
        <v>1.5808058057442718</v>
      </c>
      <c r="BW35" s="5">
        <f t="shared" si="10"/>
        <v>4.67</v>
      </c>
      <c r="BX35" s="7">
        <f t="shared" si="10"/>
        <v>10.341009743135519</v>
      </c>
    </row>
    <row r="36" spans="1:76" ht="13.5">
      <c r="A36" s="154" t="s">
        <v>80</v>
      </c>
      <c r="B36" s="164">
        <f>IF(AND((B34&gt;0),(B33&gt;0)),(B34/B33),"")</f>
        <v>0.77467597208374872</v>
      </c>
      <c r="C36" s="150" t="s">
        <v>5</v>
      </c>
      <c r="D36" s="155">
        <f>IF(AND((D34&gt;0),(D33&gt;0)),(D34/D33),"")</f>
        <v>0.86976530142659914</v>
      </c>
      <c r="E36" s="150" t="s">
        <v>5</v>
      </c>
      <c r="F36" s="155">
        <f>IF(AND((F34&gt;0),(F33&gt;0)),(F34/F33),"")</f>
        <v>0.83693843594009976</v>
      </c>
      <c r="G36" s="150" t="s">
        <v>5</v>
      </c>
      <c r="H36" s="155">
        <f>IF(AND((H34&gt;0),(H33&gt;0)),(H34/H33),"")</f>
        <v>0.76497485139460442</v>
      </c>
      <c r="I36" s="150" t="s">
        <v>5</v>
      </c>
      <c r="J36" s="155">
        <f>IF(AND((J34&gt;0),(J33&gt;0)),(J34/J33),"")</f>
        <v>0.9048387096774192</v>
      </c>
      <c r="K36" s="150" t="s">
        <v>5</v>
      </c>
      <c r="L36" s="155">
        <f>IF(AND((L34&gt;0),(L33&gt;0)),(L34/L33),"")</f>
        <v>0.84490740740740733</v>
      </c>
      <c r="M36" s="150" t="s">
        <v>5</v>
      </c>
      <c r="N36" s="155">
        <f>IF(AND((N34&gt;0),(N33&gt;0)),(N34/N33),"")</f>
        <v>0.7746138996138997</v>
      </c>
      <c r="O36" s="150" t="s">
        <v>5</v>
      </c>
      <c r="P36" s="155">
        <f>IF(AND((P34&gt;0),(P33&gt;0)),(P34/P33),"")</f>
        <v>0.82774674115456237</v>
      </c>
      <c r="Q36" s="150" t="s">
        <v>5</v>
      </c>
      <c r="R36" s="155">
        <f>IF(AND((R34&gt;0),(R33&gt;0)),(R34/R33),"")</f>
        <v>0.77793296089385477</v>
      </c>
      <c r="S36" s="150" t="s">
        <v>5</v>
      </c>
      <c r="T36" s="155" t="str">
        <f>IF(AND((T34&gt;0),(T33&gt;0)),(T34/T33),"")</f>
        <v/>
      </c>
      <c r="U36" s="150" t="s">
        <v>5</v>
      </c>
      <c r="V36" s="155" t="str">
        <f>IF(AND((V34&gt;0),(V33&gt;0)),(V34/V33),"")</f>
        <v/>
      </c>
      <c r="W36" s="150" t="s">
        <v>5</v>
      </c>
      <c r="X36" s="155" t="str">
        <f>IF(AND((X34&gt;0),(X33&gt;0)),(X34/X33),"")</f>
        <v/>
      </c>
      <c r="Y36" s="150" t="s">
        <v>5</v>
      </c>
      <c r="Z36" s="155" t="str">
        <f>IF(AND((Z34&gt;0),(Z33&gt;0)),(Z34/Z33),"")</f>
        <v/>
      </c>
      <c r="AA36" s="150" t="s">
        <v>5</v>
      </c>
      <c r="AB36" s="155" t="str">
        <f>IF(AND((AB34&gt;0),(AB33&gt;0)),(AB34/AB33),"")</f>
        <v/>
      </c>
      <c r="AC36" s="150" t="s">
        <v>5</v>
      </c>
      <c r="AD36" s="155" t="str">
        <f>IF(AND((AD34&gt;0),(AD33&gt;0)),(AD34/AD33),"")</f>
        <v/>
      </c>
      <c r="AE36" s="150" t="s">
        <v>5</v>
      </c>
      <c r="AF36" s="155" t="str">
        <f>IF(AND((AF34&gt;0),(AF33&gt;0)),(AF34/AF33),"")</f>
        <v/>
      </c>
      <c r="AG36" s="150" t="s">
        <v>5</v>
      </c>
      <c r="AH36" s="155" t="str">
        <f>IF(AND((AH34&gt;0),(AH33&gt;0)),(AH34/AH33),"")</f>
        <v/>
      </c>
      <c r="AI36" s="150" t="s">
        <v>5</v>
      </c>
      <c r="AJ36" s="155" t="str">
        <f>IF(AND((AJ34&gt;0),(AJ33&gt;0)),(AJ34/AJ33),"")</f>
        <v/>
      </c>
      <c r="AK36" s="150" t="s">
        <v>5</v>
      </c>
      <c r="AL36" s="155" t="str">
        <f>IF(AND((AL34&gt;0),(AL33&gt;0)),(AL34/AL33),"")</f>
        <v/>
      </c>
      <c r="AM36" s="150" t="s">
        <v>5</v>
      </c>
      <c r="AN36" s="155" t="str">
        <f>IF(AND((AN34&gt;0),(AN33&gt;0)),(AN34/AN33),"")</f>
        <v/>
      </c>
      <c r="AO36" s="150" t="s">
        <v>5</v>
      </c>
      <c r="AP36" s="155" t="str">
        <f>IF(AND((AP34&gt;0),(AP33&gt;0)),(AP34/AP33),"")</f>
        <v/>
      </c>
      <c r="AQ36" s="150" t="s">
        <v>5</v>
      </c>
      <c r="AR36" s="155" t="str">
        <f>IF(AND((AR34&gt;0),(AR33&gt;0)),(AR34/AR33),"")</f>
        <v/>
      </c>
      <c r="AS36" s="150" t="s">
        <v>5</v>
      </c>
      <c r="AT36" s="155" t="str">
        <f>IF(AND((AT34&gt;0),(AT33&gt;0)),(AT34/AT33),"")</f>
        <v/>
      </c>
      <c r="AU36" s="150" t="s">
        <v>5</v>
      </c>
      <c r="AV36" s="155" t="str">
        <f>IF(AND((AV34&gt;0),(AV33&gt;0)),(AV34/AV33),"")</f>
        <v/>
      </c>
      <c r="AW36" s="150" t="s">
        <v>5</v>
      </c>
      <c r="AX36" s="155" t="str">
        <f>IF(AND((AX34&gt;0),(AX33&gt;0)),(AX34/AX33),"")</f>
        <v/>
      </c>
      <c r="AY36" s="150" t="s">
        <v>5</v>
      </c>
      <c r="AZ36" s="155" t="str">
        <f>IF(AND((AZ34&gt;0),(AZ33&gt;0)),(AZ34/AZ33),"")</f>
        <v/>
      </c>
      <c r="BA36" s="150" t="s">
        <v>5</v>
      </c>
      <c r="BB36" s="155" t="str">
        <f>IF(AND((BB34&gt;0),(BB33&gt;0)),(BB34/BB33),"")</f>
        <v/>
      </c>
      <c r="BC36" s="150" t="s">
        <v>5</v>
      </c>
      <c r="BD36" s="155" t="str">
        <f>IF(AND((BD34&gt;0),(BD33&gt;0)),(BD34/BD33),"")</f>
        <v/>
      </c>
      <c r="BE36" s="150" t="s">
        <v>5</v>
      </c>
      <c r="BF36" s="155" t="str">
        <f>IF(AND((BF34&gt;0),(BF33&gt;0)),(BF34/BF33),"")</f>
        <v/>
      </c>
      <c r="BG36" s="150" t="s">
        <v>5</v>
      </c>
      <c r="BH36" s="155" t="str">
        <f>IF(AND((BH34&gt;0),(BH33&gt;0)),(BH34/BH33),"")</f>
        <v/>
      </c>
      <c r="BI36" s="150" t="s">
        <v>5</v>
      </c>
      <c r="BJ36" s="12"/>
      <c r="BK36" s="14" t="str">
        <f t="shared" si="0"/>
        <v xml:space="preserve">     External branches length ratio</v>
      </c>
      <c r="BL36" s="11">
        <f t="shared" si="1"/>
        <v>9</v>
      </c>
      <c r="BM36" s="91">
        <f t="shared" si="2"/>
        <v>0.76497485139460442</v>
      </c>
      <c r="BN36" s="99" t="str">
        <f t="shared" si="3"/>
        <v>–</v>
      </c>
      <c r="BO36" s="93">
        <f t="shared" si="4"/>
        <v>0.9048387096774192</v>
      </c>
      <c r="BP36" s="101" t="str">
        <f t="shared" si="5"/>
        <v/>
      </c>
      <c r="BQ36" s="102" t="s">
        <v>5</v>
      </c>
      <c r="BR36" s="103" t="str">
        <f t="shared" si="7"/>
        <v/>
      </c>
      <c r="BS36" s="97">
        <f t="shared" si="8"/>
        <v>0.81959936439913272</v>
      </c>
      <c r="BT36" s="104" t="s">
        <v>5</v>
      </c>
      <c r="BU36" s="99">
        <f t="shared" si="9"/>
        <v>4.9436344465930239E-2</v>
      </c>
      <c r="BV36" s="105" t="s">
        <v>5</v>
      </c>
      <c r="BW36" s="99">
        <f t="shared" si="10"/>
        <v>0.77467597208374872</v>
      </c>
      <c r="BX36" s="81" t="s">
        <v>5</v>
      </c>
    </row>
    <row r="37" spans="1:76" ht="13.5">
      <c r="A37" s="154" t="s">
        <v>28</v>
      </c>
      <c r="B37" s="163">
        <v>19.86</v>
      </c>
      <c r="C37" s="150">
        <f>IF(AND((B37&gt;0),(B$7&gt;0)),(B37/B$7*100),"")</f>
        <v>43.976970770593447</v>
      </c>
      <c r="D37" s="149">
        <v>20.87</v>
      </c>
      <c r="E37" s="150">
        <f>IF(AND((D37&gt;0),(D$7&gt;0)),(D37/D$7*100),"")</f>
        <v>40.698127925117006</v>
      </c>
      <c r="F37" s="149">
        <v>17.940000000000001</v>
      </c>
      <c r="G37" s="150">
        <f>IF(AND((F37&gt;0),(F$7&gt;0)),(F37/F$7*100),"")</f>
        <v>38.713854121709105</v>
      </c>
      <c r="H37" s="149">
        <v>22.8</v>
      </c>
      <c r="I37" s="150">
        <f>IF(AND((H37&gt;0),(H$7&gt;0)),(H37/H$7*100),"")</f>
        <v>45.301013312139879</v>
      </c>
      <c r="J37" s="149">
        <v>18.53</v>
      </c>
      <c r="K37" s="150">
        <f>IF(AND((J37&gt;0),(J$7&gt;0)),(J37/J$7*100),"")</f>
        <v>39.526450511945391</v>
      </c>
      <c r="L37" s="149">
        <v>20.56</v>
      </c>
      <c r="M37" s="150">
        <f>IF(AND((L37&gt;0),(L$7&gt;0)),(L37/L$7*100),"")</f>
        <v>39.154446772043421</v>
      </c>
      <c r="N37" s="149">
        <v>20.88</v>
      </c>
      <c r="O37" s="150">
        <f>IF(AND((N37&gt;0),(N$7&gt;0)),(N37/N$7*100),"")</f>
        <v>41.037735849056602</v>
      </c>
      <c r="P37" s="149">
        <v>20.97</v>
      </c>
      <c r="Q37" s="150">
        <f>IF(AND((P37&gt;0),(P$7&gt;0)),(P37/P$7*100),"")</f>
        <v>41.772908366533862</v>
      </c>
      <c r="R37" s="149">
        <v>19.18</v>
      </c>
      <c r="S37" s="150">
        <f>IF(AND((R37&gt;0),(R$7&gt;0)),(R37/R$7*100),"")</f>
        <v>39.481268011527376</v>
      </c>
      <c r="T37" s="149"/>
      <c r="U37" s="150" t="str">
        <f>IF(AND((T37&gt;0),(T$7&gt;0)),(T37/T$7*100),"")</f>
        <v/>
      </c>
      <c r="V37" s="149"/>
      <c r="W37" s="150" t="str">
        <f>IF(AND((V37&gt;0),(V$7&gt;0)),(V37/V$7*100),"")</f>
        <v/>
      </c>
      <c r="X37" s="149"/>
      <c r="Y37" s="150" t="str">
        <f>IF(AND((X37&gt;0),(X$7&gt;0)),(X37/X$7*100),"")</f>
        <v/>
      </c>
      <c r="Z37" s="149"/>
      <c r="AA37" s="150" t="str">
        <f>IF(AND((Z37&gt;0),(Z$7&gt;0)),(Z37/Z$7*100),"")</f>
        <v/>
      </c>
      <c r="AB37" s="149"/>
      <c r="AC37" s="150" t="str">
        <f>IF(AND((AB37&gt;0),(AB$7&gt;0)),(AB37/AB$7*100),"")</f>
        <v/>
      </c>
      <c r="AD37" s="149"/>
      <c r="AE37" s="150" t="str">
        <f>IF(AND((AD37&gt;0),(AD$7&gt;0)),(AD37/AD$7*100),"")</f>
        <v/>
      </c>
      <c r="AF37" s="149"/>
      <c r="AG37" s="150" t="str">
        <f>IF(AND((AF37&gt;0),(AF$7&gt;0)),(AF37/AF$7*100),"")</f>
        <v/>
      </c>
      <c r="AH37" s="149"/>
      <c r="AI37" s="150" t="str">
        <f>IF(AND((AH37&gt;0),(AH$7&gt;0)),(AH37/AH$7*100),"")</f>
        <v/>
      </c>
      <c r="AJ37" s="149"/>
      <c r="AK37" s="150" t="str">
        <f>IF(AND((AJ37&gt;0),(AJ$7&gt;0)),(AJ37/AJ$7*100),"")</f>
        <v/>
      </c>
      <c r="AL37" s="149"/>
      <c r="AM37" s="150" t="str">
        <f>IF(AND((AL37&gt;0),(AL$7&gt;0)),(AL37/AL$7*100),"")</f>
        <v/>
      </c>
      <c r="AN37" s="149"/>
      <c r="AO37" s="150" t="str">
        <f>IF(AND((AN37&gt;0),(AN$7&gt;0)),(AN37/AN$7*100),"")</f>
        <v/>
      </c>
      <c r="AP37" s="149"/>
      <c r="AQ37" s="150" t="str">
        <f>IF(AND((AP37&gt;0),(AP$7&gt;0)),(AP37/AP$7*100),"")</f>
        <v/>
      </c>
      <c r="AR37" s="149"/>
      <c r="AS37" s="150" t="str">
        <f>IF(AND((AR37&gt;0),(AR$7&gt;0)),(AR37/AR$7*100),"")</f>
        <v/>
      </c>
      <c r="AT37" s="149"/>
      <c r="AU37" s="150" t="str">
        <f>IF(AND((AT37&gt;0),(AT$7&gt;0)),(AT37/AT$7*100),"")</f>
        <v/>
      </c>
      <c r="AV37" s="149"/>
      <c r="AW37" s="150" t="str">
        <f>IF(AND((AV37&gt;0),(AV$7&gt;0)),(AV37/AV$7*100),"")</f>
        <v/>
      </c>
      <c r="AX37" s="149"/>
      <c r="AY37" s="150" t="str">
        <f>IF(AND((AX37&gt;0),(AX$7&gt;0)),(AX37/AX$7*100),"")</f>
        <v/>
      </c>
      <c r="AZ37" s="149"/>
      <c r="BA37" s="150" t="str">
        <f>IF(AND((AZ37&gt;0),(AZ$7&gt;0)),(AZ37/AZ$7*100),"")</f>
        <v/>
      </c>
      <c r="BB37" s="149"/>
      <c r="BC37" s="150" t="str">
        <f>IF(AND((BB37&gt;0),(BB$7&gt;0)),(BB37/BB$7*100),"")</f>
        <v/>
      </c>
      <c r="BD37" s="149"/>
      <c r="BE37" s="150" t="str">
        <f>IF(AND((BD37&gt;0),(BD$7&gt;0)),(BD37/BD$7*100),"")</f>
        <v/>
      </c>
      <c r="BF37" s="149"/>
      <c r="BG37" s="150" t="str">
        <f>IF(AND((BF37&gt;0),(BF$7&gt;0)),(BF37/BF$7*100),"")</f>
        <v/>
      </c>
      <c r="BH37" s="149"/>
      <c r="BI37" s="150" t="str">
        <f>IF(AND((BH37&gt;0),(BH$7&gt;0)),(BH37/BH$7*100),"")</f>
        <v/>
      </c>
      <c r="BJ37" s="12"/>
      <c r="BK37" s="14" t="str">
        <f t="shared" si="0"/>
        <v xml:space="preserve">     Internal primary branch</v>
      </c>
      <c r="BL37" s="11">
        <f t="shared" si="1"/>
        <v>9</v>
      </c>
      <c r="BM37" s="4">
        <f t="shared" si="2"/>
        <v>17.940000000000001</v>
      </c>
      <c r="BN37" s="24" t="str">
        <f t="shared" si="3"/>
        <v>–</v>
      </c>
      <c r="BO37" s="6">
        <f t="shared" si="4"/>
        <v>22.8</v>
      </c>
      <c r="BP37" s="32">
        <f t="shared" si="5"/>
        <v>38.713854121709105</v>
      </c>
      <c r="BQ37" s="7" t="str">
        <f t="shared" si="6"/>
        <v>–</v>
      </c>
      <c r="BR37" s="33">
        <f t="shared" si="7"/>
        <v>45.301013312139879</v>
      </c>
      <c r="BS37" s="28">
        <f t="shared" si="8"/>
        <v>20.176666666666666</v>
      </c>
      <c r="BT37" s="8">
        <f t="shared" si="8"/>
        <v>41.073641737851787</v>
      </c>
      <c r="BU37" s="5">
        <f t="shared" si="9"/>
        <v>1.4765415673119395</v>
      </c>
      <c r="BV37" s="9">
        <f t="shared" si="9"/>
        <v>2.2669534969245437</v>
      </c>
      <c r="BW37" s="5">
        <f t="shared" si="10"/>
        <v>19.86</v>
      </c>
      <c r="BX37" s="7">
        <f t="shared" si="10"/>
        <v>43.976970770593447</v>
      </c>
    </row>
    <row r="38" spans="1:76" ht="13.5">
      <c r="A38" s="154" t="s">
        <v>29</v>
      </c>
      <c r="B38" s="163">
        <v>14.91</v>
      </c>
      <c r="C38" s="150">
        <f>IF(AND((B38&gt;0),(B$7&gt;0)),(B38/B$7*100),"")</f>
        <v>33.015943312666082</v>
      </c>
      <c r="D38" s="149">
        <v>16.25</v>
      </c>
      <c r="E38" s="150">
        <f>IF(AND((D38&gt;0),(D$7&gt;0)),(D38/D$7*100),"")</f>
        <v>31.688767550702028</v>
      </c>
      <c r="F38" s="149">
        <v>14.48</v>
      </c>
      <c r="G38" s="150">
        <f>IF(AND((F38&gt;0),(F$7&gt;0)),(F38/F$7*100),"")</f>
        <v>31.247302546396199</v>
      </c>
      <c r="H38" s="149">
        <v>18.66</v>
      </c>
      <c r="I38" s="150">
        <f>IF(AND((H38&gt;0),(H$7&gt;0)),(H38/H$7*100),"")</f>
        <v>37.075303000198687</v>
      </c>
      <c r="J38" s="149">
        <v>15.98</v>
      </c>
      <c r="K38" s="150">
        <f>IF(AND((J38&gt;0),(J$7&gt;0)),(J38/J$7*100),"")</f>
        <v>34.087030716723547</v>
      </c>
      <c r="L38" s="149">
        <v>18.170000000000002</v>
      </c>
      <c r="M38" s="150">
        <f>IF(AND((L38&gt;0),(L$7&gt;0)),(L38/L$7*100),"")</f>
        <v>34.602932774709586</v>
      </c>
      <c r="N38" s="149">
        <v>15.97</v>
      </c>
      <c r="O38" s="150">
        <f>IF(AND((N38&gt;0),(N$7&gt;0)),(N38/N$7*100),"")</f>
        <v>31.387578616352201</v>
      </c>
      <c r="P38" s="149">
        <v>17.47</v>
      </c>
      <c r="Q38" s="150">
        <f>IF(AND((P38&gt;0),(P$7&gt;0)),(P38/P$7*100),"")</f>
        <v>34.800796812748999</v>
      </c>
      <c r="R38" s="149">
        <v>17.18</v>
      </c>
      <c r="S38" s="150">
        <f>IF(AND((R38&gt;0),(R$7&gt;0)),(R38/R$7*100),"")</f>
        <v>35.364347468093868</v>
      </c>
      <c r="T38" s="149"/>
      <c r="U38" s="150" t="str">
        <f>IF(AND((T38&gt;0),(T$7&gt;0)),(T38/T$7*100),"")</f>
        <v/>
      </c>
      <c r="V38" s="149"/>
      <c r="W38" s="150" t="str">
        <f>IF(AND((V38&gt;0),(V$7&gt;0)),(V38/V$7*100),"")</f>
        <v/>
      </c>
      <c r="X38" s="149"/>
      <c r="Y38" s="150" t="str">
        <f>IF(AND((X38&gt;0),(X$7&gt;0)),(X38/X$7*100),"")</f>
        <v/>
      </c>
      <c r="Z38" s="149"/>
      <c r="AA38" s="150" t="str">
        <f>IF(AND((Z38&gt;0),(Z$7&gt;0)),(Z38/Z$7*100),"")</f>
        <v/>
      </c>
      <c r="AB38" s="149"/>
      <c r="AC38" s="150" t="str">
        <f>IF(AND((AB38&gt;0),(AB$7&gt;0)),(AB38/AB$7*100),"")</f>
        <v/>
      </c>
      <c r="AD38" s="149"/>
      <c r="AE38" s="150" t="str">
        <f>IF(AND((AD38&gt;0),(AD$7&gt;0)),(AD38/AD$7*100),"")</f>
        <v/>
      </c>
      <c r="AF38" s="149"/>
      <c r="AG38" s="150" t="str">
        <f>IF(AND((AF38&gt;0),(AF$7&gt;0)),(AF38/AF$7*100),"")</f>
        <v/>
      </c>
      <c r="AH38" s="149"/>
      <c r="AI38" s="150" t="str">
        <f>IF(AND((AH38&gt;0),(AH$7&gt;0)),(AH38/AH$7*100),"")</f>
        <v/>
      </c>
      <c r="AJ38" s="149"/>
      <c r="AK38" s="150" t="str">
        <f>IF(AND((AJ38&gt;0),(AJ$7&gt;0)),(AJ38/AJ$7*100),"")</f>
        <v/>
      </c>
      <c r="AL38" s="149"/>
      <c r="AM38" s="150" t="str">
        <f>IF(AND((AL38&gt;0),(AL$7&gt;0)),(AL38/AL$7*100),"")</f>
        <v/>
      </c>
      <c r="AN38" s="149"/>
      <c r="AO38" s="150" t="str">
        <f>IF(AND((AN38&gt;0),(AN$7&gt;0)),(AN38/AN$7*100),"")</f>
        <v/>
      </c>
      <c r="AP38" s="149"/>
      <c r="AQ38" s="150" t="str">
        <f>IF(AND((AP38&gt;0),(AP$7&gt;0)),(AP38/AP$7*100),"")</f>
        <v/>
      </c>
      <c r="AR38" s="149"/>
      <c r="AS38" s="150" t="str">
        <f>IF(AND((AR38&gt;0),(AR$7&gt;0)),(AR38/AR$7*100),"")</f>
        <v/>
      </c>
      <c r="AT38" s="149"/>
      <c r="AU38" s="150" t="str">
        <f>IF(AND((AT38&gt;0),(AT$7&gt;0)),(AT38/AT$7*100),"")</f>
        <v/>
      </c>
      <c r="AV38" s="149"/>
      <c r="AW38" s="150" t="str">
        <f>IF(AND((AV38&gt;0),(AV$7&gt;0)),(AV38/AV$7*100),"")</f>
        <v/>
      </c>
      <c r="AX38" s="149"/>
      <c r="AY38" s="150" t="str">
        <f>IF(AND((AX38&gt;0),(AX$7&gt;0)),(AX38/AX$7*100),"")</f>
        <v/>
      </c>
      <c r="AZ38" s="149"/>
      <c r="BA38" s="150" t="str">
        <f>IF(AND((AZ38&gt;0),(AZ$7&gt;0)),(AZ38/AZ$7*100),"")</f>
        <v/>
      </c>
      <c r="BB38" s="149"/>
      <c r="BC38" s="150" t="str">
        <f>IF(AND((BB38&gt;0),(BB$7&gt;0)),(BB38/BB$7*100),"")</f>
        <v/>
      </c>
      <c r="BD38" s="149"/>
      <c r="BE38" s="150" t="str">
        <f>IF(AND((BD38&gt;0),(BD$7&gt;0)),(BD38/BD$7*100),"")</f>
        <v/>
      </c>
      <c r="BF38" s="149"/>
      <c r="BG38" s="150" t="str">
        <f>IF(AND((BF38&gt;0),(BF$7&gt;0)),(BF38/BF$7*100),"")</f>
        <v/>
      </c>
      <c r="BH38" s="149"/>
      <c r="BI38" s="150" t="str">
        <f>IF(AND((BH38&gt;0),(BH$7&gt;0)),(BH38/BH$7*100),"")</f>
        <v/>
      </c>
      <c r="BJ38" s="12"/>
      <c r="BK38" s="14" t="str">
        <f t="shared" si="0"/>
        <v xml:space="preserve">     Internal base + secondary branch</v>
      </c>
      <c r="BL38" s="11">
        <f t="shared" si="1"/>
        <v>9</v>
      </c>
      <c r="BM38" s="4">
        <f t="shared" si="2"/>
        <v>14.48</v>
      </c>
      <c r="BN38" s="24" t="str">
        <f t="shared" si="3"/>
        <v>–</v>
      </c>
      <c r="BO38" s="6">
        <f t="shared" si="4"/>
        <v>18.66</v>
      </c>
      <c r="BP38" s="32">
        <f t="shared" si="5"/>
        <v>31.247302546396199</v>
      </c>
      <c r="BQ38" s="7" t="str">
        <f t="shared" si="6"/>
        <v>–</v>
      </c>
      <c r="BR38" s="33">
        <f t="shared" si="7"/>
        <v>37.075303000198687</v>
      </c>
      <c r="BS38" s="28">
        <f t="shared" si="8"/>
        <v>16.563333333333333</v>
      </c>
      <c r="BT38" s="8">
        <f t="shared" si="8"/>
        <v>33.696666977621241</v>
      </c>
      <c r="BU38" s="5">
        <f t="shared" si="9"/>
        <v>1.4161567709826479</v>
      </c>
      <c r="BV38" s="9">
        <f t="shared" si="9"/>
        <v>2.0067219482812426</v>
      </c>
      <c r="BW38" s="5">
        <f t="shared" si="10"/>
        <v>14.91</v>
      </c>
      <c r="BX38" s="7">
        <f t="shared" si="10"/>
        <v>33.015943312666082</v>
      </c>
    </row>
    <row r="39" spans="1:76" ht="13.5">
      <c r="A39" s="154" t="s">
        <v>30</v>
      </c>
      <c r="B39" s="163">
        <v>4.43</v>
      </c>
      <c r="C39" s="150">
        <f>IF(AND((B39&gt;0),(B$7&gt;0)),(B39/B$7*100),"")</f>
        <v>9.8095659875996457</v>
      </c>
      <c r="D39" s="149">
        <v>5.72</v>
      </c>
      <c r="E39" s="150">
        <f>IF(AND((D39&gt;0),(D$7&gt;0)),(D39/D$7*100),"")</f>
        <v>11.154446177847113</v>
      </c>
      <c r="F39" s="149">
        <v>5.58</v>
      </c>
      <c r="G39" s="150">
        <f>IF(AND((F39&gt;0),(F$7&gt;0)),(F39/F$7*100),"")</f>
        <v>12.041432887354336</v>
      </c>
      <c r="H39" s="149">
        <v>4.7699999999999996</v>
      </c>
      <c r="I39" s="150">
        <f>IF(AND((H39&gt;0),(H$7&gt;0)),(H39/H$7*100),"")</f>
        <v>9.4774488376713677</v>
      </c>
      <c r="J39" s="149">
        <v>4.8899999999999997</v>
      </c>
      <c r="K39" s="150">
        <f>IF(AND((J39&gt;0),(J$7&gt;0)),(J39/J$7*100),"")</f>
        <v>10.43088737201365</v>
      </c>
      <c r="L39" s="149">
        <v>6.53</v>
      </c>
      <c r="M39" s="150">
        <f>IF(AND((L39&gt;0),(L$7&gt;0)),(L39/L$7*100),"")</f>
        <v>12.435726528280329</v>
      </c>
      <c r="N39" s="149">
        <v>5.44</v>
      </c>
      <c r="O39" s="150">
        <f>IF(AND((N39&gt;0),(N$7&gt;0)),(N39/N$7*100),"")</f>
        <v>10.691823899371069</v>
      </c>
      <c r="P39" s="149">
        <v>5.46</v>
      </c>
      <c r="Q39" s="150">
        <f>IF(AND((P39&gt;0),(P$7&gt;0)),(P39/P$7*100),"")</f>
        <v>10.876494023904382</v>
      </c>
      <c r="R39" s="149">
        <v>6.75</v>
      </c>
      <c r="S39" s="150">
        <f>IF(AND((R39&gt;0),(R$7&gt;0)),(R39/R$7*100),"")</f>
        <v>13.894606834088103</v>
      </c>
      <c r="T39" s="149"/>
      <c r="U39" s="150" t="str">
        <f>IF(AND((T39&gt;0),(T$7&gt;0)),(T39/T$7*100),"")</f>
        <v/>
      </c>
      <c r="V39" s="149"/>
      <c r="W39" s="150" t="str">
        <f>IF(AND((V39&gt;0),(V$7&gt;0)),(V39/V$7*100),"")</f>
        <v/>
      </c>
      <c r="X39" s="149"/>
      <c r="Y39" s="150" t="str">
        <f>IF(AND((X39&gt;0),(X$7&gt;0)),(X39/X$7*100),"")</f>
        <v/>
      </c>
      <c r="Z39" s="149"/>
      <c r="AA39" s="150" t="str">
        <f>IF(AND((Z39&gt;0),(Z$7&gt;0)),(Z39/Z$7*100),"")</f>
        <v/>
      </c>
      <c r="AB39" s="149"/>
      <c r="AC39" s="150" t="str">
        <f>IF(AND((AB39&gt;0),(AB$7&gt;0)),(AB39/AB$7*100),"")</f>
        <v/>
      </c>
      <c r="AD39" s="149"/>
      <c r="AE39" s="150" t="str">
        <f>IF(AND((AD39&gt;0),(AD$7&gt;0)),(AD39/AD$7*100),"")</f>
        <v/>
      </c>
      <c r="AF39" s="149"/>
      <c r="AG39" s="150" t="str">
        <f>IF(AND((AF39&gt;0),(AF$7&gt;0)),(AF39/AF$7*100),"")</f>
        <v/>
      </c>
      <c r="AH39" s="149"/>
      <c r="AI39" s="150" t="str">
        <f>IF(AND((AH39&gt;0),(AH$7&gt;0)),(AH39/AH$7*100),"")</f>
        <v/>
      </c>
      <c r="AJ39" s="149"/>
      <c r="AK39" s="150" t="str">
        <f>IF(AND((AJ39&gt;0),(AJ$7&gt;0)),(AJ39/AJ$7*100),"")</f>
        <v/>
      </c>
      <c r="AL39" s="149"/>
      <c r="AM39" s="150" t="str">
        <f>IF(AND((AL39&gt;0),(AL$7&gt;0)),(AL39/AL$7*100),"")</f>
        <v/>
      </c>
      <c r="AN39" s="149"/>
      <c r="AO39" s="150" t="str">
        <f>IF(AND((AN39&gt;0),(AN$7&gt;0)),(AN39/AN$7*100),"")</f>
        <v/>
      </c>
      <c r="AP39" s="149"/>
      <c r="AQ39" s="150" t="str">
        <f>IF(AND((AP39&gt;0),(AP$7&gt;0)),(AP39/AP$7*100),"")</f>
        <v/>
      </c>
      <c r="AR39" s="149"/>
      <c r="AS39" s="150" t="str">
        <f>IF(AND((AR39&gt;0),(AR$7&gt;0)),(AR39/AR$7*100),"")</f>
        <v/>
      </c>
      <c r="AT39" s="149"/>
      <c r="AU39" s="150" t="str">
        <f>IF(AND((AT39&gt;0),(AT$7&gt;0)),(AT39/AT$7*100),"")</f>
        <v/>
      </c>
      <c r="AV39" s="149"/>
      <c r="AW39" s="150" t="str">
        <f>IF(AND((AV39&gt;0),(AV$7&gt;0)),(AV39/AV$7*100),"")</f>
        <v/>
      </c>
      <c r="AX39" s="149"/>
      <c r="AY39" s="150" t="str">
        <f>IF(AND((AX39&gt;0),(AX$7&gt;0)),(AX39/AX$7*100),"")</f>
        <v/>
      </c>
      <c r="AZ39" s="149"/>
      <c r="BA39" s="150" t="str">
        <f>IF(AND((AZ39&gt;0),(AZ$7&gt;0)),(AZ39/AZ$7*100),"")</f>
        <v/>
      </c>
      <c r="BB39" s="149"/>
      <c r="BC39" s="150" t="str">
        <f>IF(AND((BB39&gt;0),(BB$7&gt;0)),(BB39/BB$7*100),"")</f>
        <v/>
      </c>
      <c r="BD39" s="149"/>
      <c r="BE39" s="150" t="str">
        <f>IF(AND((BD39&gt;0),(BD$7&gt;0)),(BD39/BD$7*100),"")</f>
        <v/>
      </c>
      <c r="BF39" s="149"/>
      <c r="BG39" s="150" t="str">
        <f>IF(AND((BF39&gt;0),(BF$7&gt;0)),(BF39/BF$7*100),"")</f>
        <v/>
      </c>
      <c r="BH39" s="149"/>
      <c r="BI39" s="150" t="str">
        <f>IF(AND((BH39&gt;0),(BH$7&gt;0)),(BH39/BH$7*100),"")</f>
        <v/>
      </c>
      <c r="BJ39" s="12"/>
      <c r="BK39" s="14" t="str">
        <f t="shared" si="0"/>
        <v xml:space="preserve">     Internal spur</v>
      </c>
      <c r="BL39" s="11">
        <f t="shared" si="1"/>
        <v>9</v>
      </c>
      <c r="BM39" s="4">
        <f t="shared" si="2"/>
        <v>4.43</v>
      </c>
      <c r="BN39" s="24" t="str">
        <f t="shared" si="3"/>
        <v>–</v>
      </c>
      <c r="BO39" s="6">
        <f t="shared" si="4"/>
        <v>6.75</v>
      </c>
      <c r="BP39" s="32">
        <f t="shared" si="5"/>
        <v>9.4774488376713677</v>
      </c>
      <c r="BQ39" s="7" t="str">
        <f t="shared" si="6"/>
        <v>–</v>
      </c>
      <c r="BR39" s="33">
        <f t="shared" si="7"/>
        <v>13.894606834088103</v>
      </c>
      <c r="BS39" s="28">
        <f t="shared" si="8"/>
        <v>5.5077777777777781</v>
      </c>
      <c r="BT39" s="8">
        <f t="shared" si="8"/>
        <v>11.201381394236668</v>
      </c>
      <c r="BU39" s="5">
        <f t="shared" si="9"/>
        <v>0.76915176944764241</v>
      </c>
      <c r="BV39" s="9">
        <f t="shared" si="9"/>
        <v>1.3853210762049601</v>
      </c>
      <c r="BW39" s="5">
        <f t="shared" si="10"/>
        <v>4.43</v>
      </c>
      <c r="BX39" s="7">
        <f t="shared" si="10"/>
        <v>9.8095659875996457</v>
      </c>
    </row>
    <row r="40" spans="1:76" ht="13.5">
      <c r="A40" s="154" t="s">
        <v>83</v>
      </c>
      <c r="B40" s="164">
        <f>IF(AND((B38&gt;0),(B37&gt;0)),(B38/B37),"")</f>
        <v>0.75075528700906347</v>
      </c>
      <c r="C40" s="150" t="s">
        <v>5</v>
      </c>
      <c r="D40" s="155">
        <f>IF(AND((D38&gt;0),(D37&gt;0)),(D38/D37),"")</f>
        <v>0.77862961188308577</v>
      </c>
      <c r="E40" s="150" t="s">
        <v>5</v>
      </c>
      <c r="F40" s="155">
        <f>IF(AND((F38&gt;0),(F37&gt;0)),(F38/F37),"")</f>
        <v>0.80713489409141581</v>
      </c>
      <c r="G40" s="150" t="s">
        <v>5</v>
      </c>
      <c r="H40" s="155">
        <f>IF(AND((H38&gt;0),(H37&gt;0)),(H38/H37),"")</f>
        <v>0.81842105263157894</v>
      </c>
      <c r="I40" s="150" t="s">
        <v>5</v>
      </c>
      <c r="J40" s="155">
        <f>IF(AND((J38&gt;0),(J37&gt;0)),(J38/J37),"")</f>
        <v>0.86238532110091737</v>
      </c>
      <c r="K40" s="150" t="s">
        <v>5</v>
      </c>
      <c r="L40" s="155">
        <f>IF(AND((L38&gt;0),(L37&gt;0)),(L38/L37),"")</f>
        <v>0.88375486381322976</v>
      </c>
      <c r="M40" s="150" t="s">
        <v>5</v>
      </c>
      <c r="N40" s="155">
        <f>IF(AND((N38&gt;0),(N37&gt;0)),(N38/N37),"")</f>
        <v>0.76484674329501923</v>
      </c>
      <c r="O40" s="150" t="s">
        <v>5</v>
      </c>
      <c r="P40" s="155">
        <f>IF(AND((P38&gt;0),(P37&gt;0)),(P38/P37),"")</f>
        <v>0.83309489747257992</v>
      </c>
      <c r="Q40" s="150" t="s">
        <v>5</v>
      </c>
      <c r="R40" s="155">
        <f>IF(AND((R38&gt;0),(R37&gt;0)),(R38/R37),"")</f>
        <v>0.89572471324296143</v>
      </c>
      <c r="S40" s="150" t="s">
        <v>5</v>
      </c>
      <c r="T40" s="155" t="str">
        <f>IF(AND((T38&gt;0),(T37&gt;0)),(T38/T37),"")</f>
        <v/>
      </c>
      <c r="U40" s="150" t="s">
        <v>5</v>
      </c>
      <c r="V40" s="155" t="str">
        <f>IF(AND((V38&gt;0),(V37&gt;0)),(V38/V37),"")</f>
        <v/>
      </c>
      <c r="W40" s="150" t="s">
        <v>5</v>
      </c>
      <c r="X40" s="155" t="str">
        <f>IF(AND((X38&gt;0),(X37&gt;0)),(X38/X37),"")</f>
        <v/>
      </c>
      <c r="Y40" s="150" t="s">
        <v>5</v>
      </c>
      <c r="Z40" s="155" t="str">
        <f>IF(AND((Z38&gt;0),(Z37&gt;0)),(Z38/Z37),"")</f>
        <v/>
      </c>
      <c r="AA40" s="150" t="s">
        <v>5</v>
      </c>
      <c r="AB40" s="155" t="str">
        <f>IF(AND((AB38&gt;0),(AB37&gt;0)),(AB38/AB37),"")</f>
        <v/>
      </c>
      <c r="AC40" s="150" t="s">
        <v>5</v>
      </c>
      <c r="AD40" s="155" t="str">
        <f>IF(AND((AD38&gt;0),(AD37&gt;0)),(AD38/AD37),"")</f>
        <v/>
      </c>
      <c r="AE40" s="150" t="s">
        <v>5</v>
      </c>
      <c r="AF40" s="155" t="str">
        <f>IF(AND((AF38&gt;0),(AF37&gt;0)),(AF38/AF37),"")</f>
        <v/>
      </c>
      <c r="AG40" s="150" t="s">
        <v>5</v>
      </c>
      <c r="AH40" s="155" t="str">
        <f>IF(AND((AH38&gt;0),(AH37&gt;0)),(AH38/AH37),"")</f>
        <v/>
      </c>
      <c r="AI40" s="150" t="s">
        <v>5</v>
      </c>
      <c r="AJ40" s="155" t="str">
        <f>IF(AND((AJ38&gt;0),(AJ37&gt;0)),(AJ38/AJ37),"")</f>
        <v/>
      </c>
      <c r="AK40" s="150" t="s">
        <v>5</v>
      </c>
      <c r="AL40" s="155" t="str">
        <f>IF(AND((AL38&gt;0),(AL37&gt;0)),(AL38/AL37),"")</f>
        <v/>
      </c>
      <c r="AM40" s="150" t="s">
        <v>5</v>
      </c>
      <c r="AN40" s="155" t="str">
        <f>IF(AND((AN38&gt;0),(AN37&gt;0)),(AN38/AN37),"")</f>
        <v/>
      </c>
      <c r="AO40" s="150" t="s">
        <v>5</v>
      </c>
      <c r="AP40" s="155" t="str">
        <f>IF(AND((AP38&gt;0),(AP37&gt;0)),(AP38/AP37),"")</f>
        <v/>
      </c>
      <c r="AQ40" s="150" t="s">
        <v>5</v>
      </c>
      <c r="AR40" s="155" t="str">
        <f>IF(AND((AR38&gt;0),(AR37&gt;0)),(AR38/AR37),"")</f>
        <v/>
      </c>
      <c r="AS40" s="150" t="s">
        <v>5</v>
      </c>
      <c r="AT40" s="155" t="str">
        <f>IF(AND((AT38&gt;0),(AT37&gt;0)),(AT38/AT37),"")</f>
        <v/>
      </c>
      <c r="AU40" s="150" t="s">
        <v>5</v>
      </c>
      <c r="AV40" s="155" t="str">
        <f>IF(AND((AV38&gt;0),(AV37&gt;0)),(AV38/AV37),"")</f>
        <v/>
      </c>
      <c r="AW40" s="150" t="s">
        <v>5</v>
      </c>
      <c r="AX40" s="155" t="str">
        <f>IF(AND((AX38&gt;0),(AX37&gt;0)),(AX38/AX37),"")</f>
        <v/>
      </c>
      <c r="AY40" s="150" t="s">
        <v>5</v>
      </c>
      <c r="AZ40" s="155" t="str">
        <f>IF(AND((AZ38&gt;0),(AZ37&gt;0)),(AZ38/AZ37),"")</f>
        <v/>
      </c>
      <c r="BA40" s="150" t="s">
        <v>5</v>
      </c>
      <c r="BB40" s="155" t="str">
        <f>IF(AND((BB38&gt;0),(BB37&gt;0)),(BB38/BB37),"")</f>
        <v/>
      </c>
      <c r="BC40" s="150" t="s">
        <v>5</v>
      </c>
      <c r="BD40" s="155" t="str">
        <f>IF(AND((BD38&gt;0),(BD37&gt;0)),(BD38/BD37),"")</f>
        <v/>
      </c>
      <c r="BE40" s="150" t="s">
        <v>5</v>
      </c>
      <c r="BF40" s="155" t="str">
        <f>IF(AND((BF38&gt;0),(BF37&gt;0)),(BF38/BF37),"")</f>
        <v/>
      </c>
      <c r="BG40" s="150" t="s">
        <v>5</v>
      </c>
      <c r="BH40" s="155" t="str">
        <f>IF(AND((BH38&gt;0),(BH37&gt;0)),(BH38/BH37),"")</f>
        <v/>
      </c>
      <c r="BI40" s="150" t="s">
        <v>5</v>
      </c>
      <c r="BJ40" s="12"/>
      <c r="BK40" s="14" t="str">
        <f t="shared" si="0"/>
        <v xml:space="preserve">     Internal branches length ratio</v>
      </c>
      <c r="BL40" s="11">
        <f t="shared" si="1"/>
        <v>9</v>
      </c>
      <c r="BM40" s="91">
        <f t="shared" si="2"/>
        <v>0.75075528700906347</v>
      </c>
      <c r="BN40" s="99" t="str">
        <f t="shared" si="3"/>
        <v>–</v>
      </c>
      <c r="BO40" s="93">
        <f t="shared" si="4"/>
        <v>0.89572471324296143</v>
      </c>
      <c r="BP40" s="101" t="str">
        <f t="shared" si="5"/>
        <v/>
      </c>
      <c r="BQ40" s="102" t="s">
        <v>5</v>
      </c>
      <c r="BR40" s="103" t="str">
        <f t="shared" si="7"/>
        <v/>
      </c>
      <c r="BS40" s="97">
        <f t="shared" si="8"/>
        <v>0.82163859828220565</v>
      </c>
      <c r="BT40" s="104" t="s">
        <v>5</v>
      </c>
      <c r="BU40" s="99">
        <f t="shared" si="9"/>
        <v>5.1791609650335219E-2</v>
      </c>
      <c r="BV40" s="105" t="s">
        <v>5</v>
      </c>
      <c r="BW40" s="99">
        <f t="shared" si="10"/>
        <v>0.75075528700906347</v>
      </c>
      <c r="BX40" s="81" t="s">
        <v>5</v>
      </c>
    </row>
    <row r="41" spans="1:76" ht="13.5">
      <c r="A41" s="161" t="s">
        <v>24</v>
      </c>
      <c r="B41" s="151"/>
      <c r="C41" s="151"/>
      <c r="D41" s="151"/>
      <c r="E41" s="151"/>
      <c r="F41" s="151"/>
      <c r="G41" s="151"/>
      <c r="H41" s="151"/>
      <c r="I41" s="153"/>
      <c r="J41" s="151"/>
      <c r="K41" s="151"/>
      <c r="L41" s="151"/>
      <c r="M41" s="151"/>
      <c r="N41" s="151"/>
      <c r="O41" s="151"/>
      <c r="P41" s="151"/>
      <c r="Q41" s="153"/>
      <c r="R41" s="152"/>
      <c r="S41" s="151"/>
      <c r="T41" s="151"/>
      <c r="U41" s="151"/>
      <c r="V41" s="151"/>
      <c r="W41" s="151"/>
      <c r="X41" s="151"/>
      <c r="Y41" s="151"/>
      <c r="Z41" s="151"/>
      <c r="AA41" s="151"/>
      <c r="AB41" s="151"/>
      <c r="AC41" s="151"/>
      <c r="AD41" s="151"/>
      <c r="AE41" s="153"/>
      <c r="AF41" s="152"/>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3"/>
      <c r="BJ41" s="12"/>
      <c r="BK41" s="14" t="str">
        <f t="shared" si="0"/>
        <v>Claw 4 lengths</v>
      </c>
      <c r="BL41" s="11"/>
      <c r="BM41" s="4"/>
      <c r="BN41" s="24"/>
      <c r="BO41" s="6"/>
      <c r="BP41" s="32"/>
      <c r="BQ41" s="7"/>
      <c r="BR41" s="33"/>
      <c r="BS41" s="28"/>
      <c r="BT41" s="8"/>
      <c r="BU41" s="5"/>
      <c r="BV41" s="9"/>
      <c r="BW41" s="5"/>
      <c r="BX41" s="7"/>
    </row>
    <row r="42" spans="1:76" ht="13.5">
      <c r="A42" s="154" t="s">
        <v>31</v>
      </c>
      <c r="B42" s="163"/>
      <c r="C42" s="150" t="str">
        <f>IF(AND((B42&gt;0),(B$7&gt;0)),(B42/B$7*100),"")</f>
        <v/>
      </c>
      <c r="D42" s="149">
        <v>24.92</v>
      </c>
      <c r="E42" s="150">
        <f>IF(AND((D42&gt;0),(D$7&gt;0)),(D42/D$7*100),"")</f>
        <v>48.595943837753516</v>
      </c>
      <c r="F42" s="149">
        <v>21.1</v>
      </c>
      <c r="G42" s="150">
        <f>IF(AND((F42&gt;0),(F$7&gt;0)),(F42/F$7*100),"")</f>
        <v>45.533016832110491</v>
      </c>
      <c r="H42" s="149">
        <v>24.66</v>
      </c>
      <c r="I42" s="150">
        <f>IF(AND((H42&gt;0),(H$7&gt;0)),(H42/H$7*100),"")</f>
        <v>48.99662229286708</v>
      </c>
      <c r="J42" s="149">
        <v>25.63</v>
      </c>
      <c r="K42" s="150">
        <f>IF(AND((J42&gt;0),(J$7&gt;0)),(J42/J$7*100),"")</f>
        <v>54.671501706484641</v>
      </c>
      <c r="L42" s="149">
        <v>29.01</v>
      </c>
      <c r="M42" s="150">
        <f>IF(AND((L42&gt;0),(L$7&gt;0)),(L42/L$7*100),"")</f>
        <v>55.246619691487339</v>
      </c>
      <c r="N42" s="149">
        <v>24.94</v>
      </c>
      <c r="O42" s="150">
        <f>IF(AND((N42&gt;0),(N$7&gt;0)),(N42/N$7*100),"")</f>
        <v>49.017295597484278</v>
      </c>
      <c r="P42" s="149">
        <v>27.92</v>
      </c>
      <c r="Q42" s="150">
        <f>IF(AND((P42&gt;0),(P$7&gt;0)),(P42/P$7*100),"")</f>
        <v>55.617529880478088</v>
      </c>
      <c r="R42" s="149">
        <v>25.39</v>
      </c>
      <c r="S42" s="150">
        <f>IF(AND((R42&gt;0),(R$7&gt;0)),(R42/R$7*100),"")</f>
        <v>52.264306298888428</v>
      </c>
      <c r="T42" s="149"/>
      <c r="U42" s="150" t="str">
        <f>IF(AND((T42&gt;0),(T$7&gt;0)),(T42/T$7*100),"")</f>
        <v/>
      </c>
      <c r="V42" s="149"/>
      <c r="W42" s="150" t="str">
        <f>IF(AND((V42&gt;0),(V$7&gt;0)),(V42/V$7*100),"")</f>
        <v/>
      </c>
      <c r="X42" s="149"/>
      <c r="Y42" s="150" t="str">
        <f>IF(AND((X42&gt;0),(X$7&gt;0)),(X42/X$7*100),"")</f>
        <v/>
      </c>
      <c r="Z42" s="149"/>
      <c r="AA42" s="150" t="str">
        <f>IF(AND((Z42&gt;0),(Z$7&gt;0)),(Z42/Z$7*100),"")</f>
        <v/>
      </c>
      <c r="AB42" s="149"/>
      <c r="AC42" s="150" t="str">
        <f>IF(AND((AB42&gt;0),(AB$7&gt;0)),(AB42/AB$7*100),"")</f>
        <v/>
      </c>
      <c r="AD42" s="149"/>
      <c r="AE42" s="150" t="str">
        <f>IF(AND((AD42&gt;0),(AD$7&gt;0)),(AD42/AD$7*100),"")</f>
        <v/>
      </c>
      <c r="AF42" s="149"/>
      <c r="AG42" s="150" t="str">
        <f>IF(AND((AF42&gt;0),(AF$7&gt;0)),(AF42/AF$7*100),"")</f>
        <v/>
      </c>
      <c r="AH42" s="149"/>
      <c r="AI42" s="150" t="str">
        <f>IF(AND((AH42&gt;0),(AH$7&gt;0)),(AH42/AH$7*100),"")</f>
        <v/>
      </c>
      <c r="AJ42" s="149"/>
      <c r="AK42" s="150" t="str">
        <f>IF(AND((AJ42&gt;0),(AJ$7&gt;0)),(AJ42/AJ$7*100),"")</f>
        <v/>
      </c>
      <c r="AL42" s="149"/>
      <c r="AM42" s="150" t="str">
        <f>IF(AND((AL42&gt;0),(AL$7&gt;0)),(AL42/AL$7*100),"")</f>
        <v/>
      </c>
      <c r="AN42" s="149"/>
      <c r="AO42" s="150" t="str">
        <f>IF(AND((AN42&gt;0),(AN$7&gt;0)),(AN42/AN$7*100),"")</f>
        <v/>
      </c>
      <c r="AP42" s="149"/>
      <c r="AQ42" s="150" t="str">
        <f>IF(AND((AP42&gt;0),(AP$7&gt;0)),(AP42/AP$7*100),"")</f>
        <v/>
      </c>
      <c r="AR42" s="149"/>
      <c r="AS42" s="150" t="str">
        <f>IF(AND((AR42&gt;0),(AR$7&gt;0)),(AR42/AR$7*100),"")</f>
        <v/>
      </c>
      <c r="AT42" s="149"/>
      <c r="AU42" s="150" t="str">
        <f>IF(AND((AT42&gt;0),(AT$7&gt;0)),(AT42/AT$7*100),"")</f>
        <v/>
      </c>
      <c r="AV42" s="149"/>
      <c r="AW42" s="150" t="str">
        <f>IF(AND((AV42&gt;0),(AV$7&gt;0)),(AV42/AV$7*100),"")</f>
        <v/>
      </c>
      <c r="AX42" s="149"/>
      <c r="AY42" s="150" t="str">
        <f>IF(AND((AX42&gt;0),(AX$7&gt;0)),(AX42/AX$7*100),"")</f>
        <v/>
      </c>
      <c r="AZ42" s="149"/>
      <c r="BA42" s="150" t="str">
        <f>IF(AND((AZ42&gt;0),(AZ$7&gt;0)),(AZ42/AZ$7*100),"")</f>
        <v/>
      </c>
      <c r="BB42" s="149"/>
      <c r="BC42" s="150" t="str">
        <f>IF(AND((BB42&gt;0),(BB$7&gt;0)),(BB42/BB$7*100),"")</f>
        <v/>
      </c>
      <c r="BD42" s="149"/>
      <c r="BE42" s="150" t="str">
        <f>IF(AND((BD42&gt;0),(BD$7&gt;0)),(BD42/BD$7*100),"")</f>
        <v/>
      </c>
      <c r="BF42" s="149"/>
      <c r="BG42" s="150" t="str">
        <f>IF(AND((BF42&gt;0),(BF$7&gt;0)),(BF42/BF$7*100),"")</f>
        <v/>
      </c>
      <c r="BH42" s="149"/>
      <c r="BI42" s="150" t="str">
        <f>IF(AND((BH42&gt;0),(BH$7&gt;0)),(BH42/BH$7*100),"")</f>
        <v/>
      </c>
      <c r="BJ42" s="12"/>
      <c r="BK42" s="14" t="str">
        <f t="shared" si="0"/>
        <v xml:space="preserve">     Anterior primary branch</v>
      </c>
      <c r="BL42" s="11">
        <f t="shared" si="1"/>
        <v>8</v>
      </c>
      <c r="BM42" s="4">
        <f t="shared" si="2"/>
        <v>21.1</v>
      </c>
      <c r="BN42" s="24" t="str">
        <f t="shared" si="3"/>
        <v>–</v>
      </c>
      <c r="BO42" s="6">
        <f t="shared" si="4"/>
        <v>29.01</v>
      </c>
      <c r="BP42" s="32">
        <f t="shared" si="5"/>
        <v>45.533016832110491</v>
      </c>
      <c r="BQ42" s="7" t="str">
        <f t="shared" si="6"/>
        <v>–</v>
      </c>
      <c r="BR42" s="33">
        <f t="shared" si="7"/>
        <v>55.617529880478088</v>
      </c>
      <c r="BS42" s="28">
        <f t="shared" si="8"/>
        <v>25.446249999999999</v>
      </c>
      <c r="BT42" s="8">
        <f t="shared" si="8"/>
        <v>51.242854517194232</v>
      </c>
      <c r="BU42" s="5">
        <f t="shared" si="9"/>
        <v>2.3572983173843012</v>
      </c>
      <c r="BV42" s="9">
        <f t="shared" si="9"/>
        <v>3.7335153798609224</v>
      </c>
      <c r="BW42" s="5" t="str">
        <f t="shared" si="10"/>
        <v>?</v>
      </c>
      <c r="BX42" s="7" t="str">
        <f t="shared" si="10"/>
        <v>?</v>
      </c>
    </row>
    <row r="43" spans="1:76" ht="13.5">
      <c r="A43" s="154" t="s">
        <v>32</v>
      </c>
      <c r="B43" s="163"/>
      <c r="C43" s="150" t="str">
        <f>IF(AND((B43&gt;0),(B$7&gt;0)),(B43/B$7*100),"")</f>
        <v/>
      </c>
      <c r="D43" s="149">
        <v>18.600000000000001</v>
      </c>
      <c r="E43" s="150">
        <f>IF(AND((D43&gt;0),(D$7&gt;0)),(D43/D$7*100),"")</f>
        <v>36.271450858034321</v>
      </c>
      <c r="F43" s="149">
        <v>17.54</v>
      </c>
      <c r="G43" s="150">
        <f>IF(AND((F43&gt;0),(F$7&gt;0)),(F43/F$7*100),"")</f>
        <v>37.850668968493736</v>
      </c>
      <c r="H43" s="149">
        <v>17.32</v>
      </c>
      <c r="I43" s="150">
        <f>IF(AND((H43&gt;0),(H$7&gt;0)),(H43/H$7*100),"")</f>
        <v>34.412875024836083</v>
      </c>
      <c r="J43" s="149">
        <v>16.260000000000002</v>
      </c>
      <c r="K43" s="150">
        <f>IF(AND((J43&gt;0),(J$7&gt;0)),(J43/J$7*100),"")</f>
        <v>34.684300341296932</v>
      </c>
      <c r="L43" s="149">
        <v>19.399999999999999</v>
      </c>
      <c r="M43" s="150">
        <f>IF(AND((L43&gt;0),(L$7&gt;0)),(L43/L$7*100),"")</f>
        <v>36.945343744048756</v>
      </c>
      <c r="N43" s="149">
        <v>18.53</v>
      </c>
      <c r="O43" s="150">
        <f>IF(AND((N43&gt;0),(N$7&gt;0)),(N43/N$7*100),"")</f>
        <v>36.419025157232703</v>
      </c>
      <c r="P43" s="149">
        <v>16.86</v>
      </c>
      <c r="Q43" s="150">
        <f>IF(AND((P43&gt;0),(P$7&gt;0)),(P43/P$7*100),"")</f>
        <v>33.585657370517922</v>
      </c>
      <c r="R43" s="149">
        <v>17.440000000000001</v>
      </c>
      <c r="S43" s="150">
        <f>IF(AND((R43&gt;0),(R$7&gt;0)),(R43/R$7*100),"")</f>
        <v>35.899547138740232</v>
      </c>
      <c r="T43" s="149"/>
      <c r="U43" s="150" t="str">
        <f>IF(AND((T43&gt;0),(T$7&gt;0)),(T43/T$7*100),"")</f>
        <v/>
      </c>
      <c r="V43" s="149"/>
      <c r="W43" s="150" t="str">
        <f>IF(AND((V43&gt;0),(V$7&gt;0)),(V43/V$7*100),"")</f>
        <v/>
      </c>
      <c r="X43" s="149"/>
      <c r="Y43" s="150" t="str">
        <f>IF(AND((X43&gt;0),(X$7&gt;0)),(X43/X$7*100),"")</f>
        <v/>
      </c>
      <c r="Z43" s="149"/>
      <c r="AA43" s="150" t="str">
        <f>IF(AND((Z43&gt;0),(Z$7&gt;0)),(Z43/Z$7*100),"")</f>
        <v/>
      </c>
      <c r="AB43" s="149"/>
      <c r="AC43" s="150" t="str">
        <f>IF(AND((AB43&gt;0),(AB$7&gt;0)),(AB43/AB$7*100),"")</f>
        <v/>
      </c>
      <c r="AD43" s="149"/>
      <c r="AE43" s="150" t="str">
        <f>IF(AND((AD43&gt;0),(AD$7&gt;0)),(AD43/AD$7*100),"")</f>
        <v/>
      </c>
      <c r="AF43" s="149"/>
      <c r="AG43" s="150" t="str">
        <f>IF(AND((AF43&gt;0),(AF$7&gt;0)),(AF43/AF$7*100),"")</f>
        <v/>
      </c>
      <c r="AH43" s="149"/>
      <c r="AI43" s="150" t="str">
        <f>IF(AND((AH43&gt;0),(AH$7&gt;0)),(AH43/AH$7*100),"")</f>
        <v/>
      </c>
      <c r="AJ43" s="149"/>
      <c r="AK43" s="150" t="str">
        <f>IF(AND((AJ43&gt;0),(AJ$7&gt;0)),(AJ43/AJ$7*100),"")</f>
        <v/>
      </c>
      <c r="AL43" s="149"/>
      <c r="AM43" s="150" t="str">
        <f>IF(AND((AL43&gt;0),(AL$7&gt;0)),(AL43/AL$7*100),"")</f>
        <v/>
      </c>
      <c r="AN43" s="149"/>
      <c r="AO43" s="150" t="str">
        <f>IF(AND((AN43&gt;0),(AN$7&gt;0)),(AN43/AN$7*100),"")</f>
        <v/>
      </c>
      <c r="AP43" s="149"/>
      <c r="AQ43" s="150" t="str">
        <f>IF(AND((AP43&gt;0),(AP$7&gt;0)),(AP43/AP$7*100),"")</f>
        <v/>
      </c>
      <c r="AR43" s="149"/>
      <c r="AS43" s="150" t="str">
        <f>IF(AND((AR43&gt;0),(AR$7&gt;0)),(AR43/AR$7*100),"")</f>
        <v/>
      </c>
      <c r="AT43" s="149"/>
      <c r="AU43" s="150" t="str">
        <f>IF(AND((AT43&gt;0),(AT$7&gt;0)),(AT43/AT$7*100),"")</f>
        <v/>
      </c>
      <c r="AV43" s="149"/>
      <c r="AW43" s="150" t="str">
        <f>IF(AND((AV43&gt;0),(AV$7&gt;0)),(AV43/AV$7*100),"")</f>
        <v/>
      </c>
      <c r="AX43" s="149"/>
      <c r="AY43" s="150" t="str">
        <f>IF(AND((AX43&gt;0),(AX$7&gt;0)),(AX43/AX$7*100),"")</f>
        <v/>
      </c>
      <c r="AZ43" s="149"/>
      <c r="BA43" s="150" t="str">
        <f>IF(AND((AZ43&gt;0),(AZ$7&gt;0)),(AZ43/AZ$7*100),"")</f>
        <v/>
      </c>
      <c r="BB43" s="149"/>
      <c r="BC43" s="150" t="str">
        <f>IF(AND((BB43&gt;0),(BB$7&gt;0)),(BB43/BB$7*100),"")</f>
        <v/>
      </c>
      <c r="BD43" s="149"/>
      <c r="BE43" s="150" t="str">
        <f>IF(AND((BD43&gt;0),(BD$7&gt;0)),(BD43/BD$7*100),"")</f>
        <v/>
      </c>
      <c r="BF43" s="149"/>
      <c r="BG43" s="150" t="str">
        <f>IF(AND((BF43&gt;0),(BF$7&gt;0)),(BF43/BF$7*100),"")</f>
        <v/>
      </c>
      <c r="BH43" s="149"/>
      <c r="BI43" s="150" t="str">
        <f>IF(AND((BH43&gt;0),(BH$7&gt;0)),(BH43/BH$7*100),"")</f>
        <v/>
      </c>
      <c r="BJ43" s="12"/>
      <c r="BK43" s="14" t="str">
        <f t="shared" si="0"/>
        <v xml:space="preserve">     Anterior base + secondary branch</v>
      </c>
      <c r="BL43" s="11">
        <f t="shared" si="1"/>
        <v>8</v>
      </c>
      <c r="BM43" s="4">
        <f t="shared" si="2"/>
        <v>16.260000000000002</v>
      </c>
      <c r="BN43" s="24" t="str">
        <f t="shared" si="3"/>
        <v>–</v>
      </c>
      <c r="BO43" s="6">
        <f t="shared" si="4"/>
        <v>19.399999999999999</v>
      </c>
      <c r="BP43" s="32">
        <f t="shared" si="5"/>
        <v>33.585657370517922</v>
      </c>
      <c r="BQ43" s="7" t="str">
        <f t="shared" si="6"/>
        <v>–</v>
      </c>
      <c r="BR43" s="33">
        <f t="shared" si="7"/>
        <v>37.850668968493736</v>
      </c>
      <c r="BS43" s="28">
        <f t="shared" si="8"/>
        <v>17.743750000000002</v>
      </c>
      <c r="BT43" s="8">
        <f t="shared" si="8"/>
        <v>35.758608575400089</v>
      </c>
      <c r="BU43" s="5">
        <f t="shared" si="9"/>
        <v>1.0275065171847535</v>
      </c>
      <c r="BV43" s="9">
        <f t="shared" si="9"/>
        <v>1.4238244226471979</v>
      </c>
      <c r="BW43" s="5" t="str">
        <f t="shared" si="10"/>
        <v>?</v>
      </c>
      <c r="BX43" s="7" t="str">
        <f t="shared" si="10"/>
        <v>?</v>
      </c>
    </row>
    <row r="44" spans="1:76" ht="13.5">
      <c r="A44" s="154" t="s">
        <v>33</v>
      </c>
      <c r="B44" s="163"/>
      <c r="C44" s="150" t="str">
        <f>IF(AND((B44&gt;0),(B$7&gt;0)),(B44/B$7*100),"")</f>
        <v/>
      </c>
      <c r="D44" s="149">
        <v>6.83</v>
      </c>
      <c r="E44" s="150">
        <f>IF(AND((D44&gt;0),(D$7&gt;0)),(D44/D$7*100),"")</f>
        <v>13.319032761310451</v>
      </c>
      <c r="F44" s="149">
        <v>5.98</v>
      </c>
      <c r="G44" s="150">
        <f>IF(AND((F44&gt;0),(F$7&gt;0)),(F44/F$7*100),"")</f>
        <v>12.904618040569702</v>
      </c>
      <c r="H44" s="149">
        <v>7.11</v>
      </c>
      <c r="I44" s="150">
        <f>IF(AND((H44&gt;0),(H$7&gt;0)),(H44/H$7*100),"")</f>
        <v>14.126763361812042</v>
      </c>
      <c r="J44" s="149">
        <v>6.55</v>
      </c>
      <c r="K44" s="150">
        <f>IF(AND((J44&gt;0),(J$7&gt;0)),(J44/J$7*100),"")</f>
        <v>13.971843003412967</v>
      </c>
      <c r="L44" s="149">
        <v>6.97</v>
      </c>
      <c r="M44" s="150">
        <f>IF(AND((L44&gt;0),(L$7&gt;0)),(L44/L$7*100),"")</f>
        <v>13.27366215958865</v>
      </c>
      <c r="N44" s="149">
        <v>7.65</v>
      </c>
      <c r="O44" s="150">
        <f>IF(AND((N44&gt;0),(N$7&gt;0)),(N44/N$7*100),"")</f>
        <v>15.035377358490564</v>
      </c>
      <c r="P44" s="149">
        <v>5.91</v>
      </c>
      <c r="Q44" s="150">
        <f>IF(AND((P44&gt;0),(P$7&gt;0)),(P44/P$7*100),"")</f>
        <v>11.772908366533864</v>
      </c>
      <c r="R44" s="149">
        <v>5.59</v>
      </c>
      <c r="S44" s="150">
        <f>IF(AND((R44&gt;0),(R$7&gt;0)),(R44/R$7*100),"")</f>
        <v>11.506792918896664</v>
      </c>
      <c r="T44" s="149"/>
      <c r="U44" s="150" t="str">
        <f>IF(AND((T44&gt;0),(T$7&gt;0)),(T44/T$7*100),"")</f>
        <v/>
      </c>
      <c r="V44" s="149"/>
      <c r="W44" s="150" t="str">
        <f>IF(AND((V44&gt;0),(V$7&gt;0)),(V44/V$7*100),"")</f>
        <v/>
      </c>
      <c r="X44" s="149"/>
      <c r="Y44" s="150" t="str">
        <f>IF(AND((X44&gt;0),(X$7&gt;0)),(X44/X$7*100),"")</f>
        <v/>
      </c>
      <c r="Z44" s="149"/>
      <c r="AA44" s="150" t="str">
        <f>IF(AND((Z44&gt;0),(Z$7&gt;0)),(Z44/Z$7*100),"")</f>
        <v/>
      </c>
      <c r="AB44" s="149"/>
      <c r="AC44" s="150" t="str">
        <f>IF(AND((AB44&gt;0),(AB$7&gt;0)),(AB44/AB$7*100),"")</f>
        <v/>
      </c>
      <c r="AD44" s="149"/>
      <c r="AE44" s="150" t="str">
        <f>IF(AND((AD44&gt;0),(AD$7&gt;0)),(AD44/AD$7*100),"")</f>
        <v/>
      </c>
      <c r="AF44" s="149"/>
      <c r="AG44" s="150" t="str">
        <f>IF(AND((AF44&gt;0),(AF$7&gt;0)),(AF44/AF$7*100),"")</f>
        <v/>
      </c>
      <c r="AH44" s="149"/>
      <c r="AI44" s="150" t="str">
        <f>IF(AND((AH44&gt;0),(AH$7&gt;0)),(AH44/AH$7*100),"")</f>
        <v/>
      </c>
      <c r="AJ44" s="149"/>
      <c r="AK44" s="150" t="str">
        <f>IF(AND((AJ44&gt;0),(AJ$7&gt;0)),(AJ44/AJ$7*100),"")</f>
        <v/>
      </c>
      <c r="AL44" s="149"/>
      <c r="AM44" s="150" t="str">
        <f>IF(AND((AL44&gt;0),(AL$7&gt;0)),(AL44/AL$7*100),"")</f>
        <v/>
      </c>
      <c r="AN44" s="149"/>
      <c r="AO44" s="150" t="str">
        <f>IF(AND((AN44&gt;0),(AN$7&gt;0)),(AN44/AN$7*100),"")</f>
        <v/>
      </c>
      <c r="AP44" s="149"/>
      <c r="AQ44" s="150" t="str">
        <f>IF(AND((AP44&gt;0),(AP$7&gt;0)),(AP44/AP$7*100),"")</f>
        <v/>
      </c>
      <c r="AR44" s="149"/>
      <c r="AS44" s="150" t="str">
        <f>IF(AND((AR44&gt;0),(AR$7&gt;0)),(AR44/AR$7*100),"")</f>
        <v/>
      </c>
      <c r="AT44" s="149"/>
      <c r="AU44" s="150" t="str">
        <f>IF(AND((AT44&gt;0),(AT$7&gt;0)),(AT44/AT$7*100),"")</f>
        <v/>
      </c>
      <c r="AV44" s="149"/>
      <c r="AW44" s="150" t="str">
        <f>IF(AND((AV44&gt;0),(AV$7&gt;0)),(AV44/AV$7*100),"")</f>
        <v/>
      </c>
      <c r="AX44" s="149"/>
      <c r="AY44" s="150" t="str">
        <f>IF(AND((AX44&gt;0),(AX$7&gt;0)),(AX44/AX$7*100),"")</f>
        <v/>
      </c>
      <c r="AZ44" s="149"/>
      <c r="BA44" s="150" t="str">
        <f>IF(AND((AZ44&gt;0),(AZ$7&gt;0)),(AZ44/AZ$7*100),"")</f>
        <v/>
      </c>
      <c r="BB44" s="149"/>
      <c r="BC44" s="150" t="str">
        <f>IF(AND((BB44&gt;0),(BB$7&gt;0)),(BB44/BB$7*100),"")</f>
        <v/>
      </c>
      <c r="BD44" s="149"/>
      <c r="BE44" s="150" t="str">
        <f>IF(AND((BD44&gt;0),(BD$7&gt;0)),(BD44/BD$7*100),"")</f>
        <v/>
      </c>
      <c r="BF44" s="149"/>
      <c r="BG44" s="150" t="str">
        <f>IF(AND((BF44&gt;0),(BF$7&gt;0)),(BF44/BF$7*100),"")</f>
        <v/>
      </c>
      <c r="BH44" s="149"/>
      <c r="BI44" s="150" t="str">
        <f>IF(AND((BH44&gt;0),(BH$7&gt;0)),(BH44/BH$7*100),"")</f>
        <v/>
      </c>
      <c r="BJ44" s="12"/>
      <c r="BK44" s="14" t="str">
        <f t="shared" si="0"/>
        <v xml:space="preserve">     Anterior spur</v>
      </c>
      <c r="BL44" s="11">
        <f t="shared" si="1"/>
        <v>8</v>
      </c>
      <c r="BM44" s="4">
        <f t="shared" si="2"/>
        <v>5.59</v>
      </c>
      <c r="BN44" s="24" t="str">
        <f t="shared" si="3"/>
        <v>–</v>
      </c>
      <c r="BO44" s="6">
        <f t="shared" si="4"/>
        <v>7.65</v>
      </c>
      <c r="BP44" s="32">
        <f t="shared" si="5"/>
        <v>11.506792918896664</v>
      </c>
      <c r="BQ44" s="7" t="str">
        <f t="shared" si="6"/>
        <v>–</v>
      </c>
      <c r="BR44" s="33">
        <f t="shared" si="7"/>
        <v>15.035377358490564</v>
      </c>
      <c r="BS44" s="28">
        <f t="shared" si="8"/>
        <v>6.5737500000000004</v>
      </c>
      <c r="BT44" s="8">
        <f t="shared" si="8"/>
        <v>13.238874746326864</v>
      </c>
      <c r="BU44" s="5">
        <f t="shared" si="9"/>
        <v>0.69999872448863387</v>
      </c>
      <c r="BV44" s="9">
        <f t="shared" si="9"/>
        <v>1.1845154642507112</v>
      </c>
      <c r="BW44" s="5" t="str">
        <f t="shared" si="10"/>
        <v>?</v>
      </c>
      <c r="BX44" s="7" t="str">
        <f t="shared" si="10"/>
        <v>?</v>
      </c>
    </row>
    <row r="45" spans="1:76" ht="13.5">
      <c r="A45" s="154" t="s">
        <v>82</v>
      </c>
      <c r="B45" s="164" t="str">
        <f>IF(AND((B43&gt;0),(B42&gt;0)),(B43/B42),"")</f>
        <v/>
      </c>
      <c r="C45" s="150" t="s">
        <v>5</v>
      </c>
      <c r="D45" s="155">
        <f>IF(AND((D43&gt;0),(D42&gt;0)),(D43/D42),"")</f>
        <v>0.7463884430176565</v>
      </c>
      <c r="E45" s="150" t="s">
        <v>5</v>
      </c>
      <c r="F45" s="155">
        <f>IF(AND((F43&gt;0),(F42&gt;0)),(F43/F42),"")</f>
        <v>0.83127962085308049</v>
      </c>
      <c r="G45" s="150" t="s">
        <v>5</v>
      </c>
      <c r="H45" s="155">
        <f>IF(AND((H43&gt;0),(H42&gt;0)),(H43/H42),"")</f>
        <v>0.70235198702351986</v>
      </c>
      <c r="I45" s="150" t="s">
        <v>5</v>
      </c>
      <c r="J45" s="155">
        <f>IF(AND((J43&gt;0),(J42&gt;0)),(J43/J42),"")</f>
        <v>0.63441279750292634</v>
      </c>
      <c r="K45" s="150" t="s">
        <v>5</v>
      </c>
      <c r="L45" s="155">
        <f>IF(AND((L43&gt;0),(L42&gt;0)),(L43/L42),"")</f>
        <v>0.6687349189934505</v>
      </c>
      <c r="M45" s="150" t="s">
        <v>5</v>
      </c>
      <c r="N45" s="155">
        <f>IF(AND((N43&gt;0),(N42&gt;0)),(N43/N42),"")</f>
        <v>0.74298315958299921</v>
      </c>
      <c r="O45" s="150" t="s">
        <v>5</v>
      </c>
      <c r="P45" s="155">
        <f>IF(AND((P43&gt;0),(P42&gt;0)),(P43/P42),"")</f>
        <v>0.60386819484240684</v>
      </c>
      <c r="Q45" s="150" t="s">
        <v>5</v>
      </c>
      <c r="R45" s="155">
        <f>IF(AND((R43&gt;0),(R42&gt;0)),(R43/R42),"")</f>
        <v>0.68688460023631359</v>
      </c>
      <c r="S45" s="150" t="s">
        <v>5</v>
      </c>
      <c r="T45" s="155" t="str">
        <f>IF(AND((T43&gt;0),(T42&gt;0)),(T43/T42),"")</f>
        <v/>
      </c>
      <c r="U45" s="150" t="s">
        <v>5</v>
      </c>
      <c r="V45" s="155" t="str">
        <f>IF(AND((V43&gt;0),(V42&gt;0)),(V43/V42),"")</f>
        <v/>
      </c>
      <c r="W45" s="150" t="s">
        <v>5</v>
      </c>
      <c r="X45" s="155" t="str">
        <f>IF(AND((X43&gt;0),(X42&gt;0)),(X43/X42),"")</f>
        <v/>
      </c>
      <c r="Y45" s="150" t="s">
        <v>5</v>
      </c>
      <c r="Z45" s="155" t="str">
        <f>IF(AND((Z43&gt;0),(Z42&gt;0)),(Z43/Z42),"")</f>
        <v/>
      </c>
      <c r="AA45" s="150" t="s">
        <v>5</v>
      </c>
      <c r="AB45" s="155" t="str">
        <f>IF(AND((AB43&gt;0),(AB42&gt;0)),(AB43/AB42),"")</f>
        <v/>
      </c>
      <c r="AC45" s="150" t="s">
        <v>5</v>
      </c>
      <c r="AD45" s="155" t="str">
        <f>IF(AND((AD43&gt;0),(AD42&gt;0)),(AD43/AD42),"")</f>
        <v/>
      </c>
      <c r="AE45" s="150" t="s">
        <v>5</v>
      </c>
      <c r="AF45" s="155" t="str">
        <f>IF(AND((AF43&gt;0),(AF42&gt;0)),(AF43/AF42),"")</f>
        <v/>
      </c>
      <c r="AG45" s="150" t="s">
        <v>5</v>
      </c>
      <c r="AH45" s="155" t="str">
        <f>IF(AND((AH43&gt;0),(AH42&gt;0)),(AH43/AH42),"")</f>
        <v/>
      </c>
      <c r="AI45" s="150" t="s">
        <v>5</v>
      </c>
      <c r="AJ45" s="155" t="str">
        <f>IF(AND((AJ43&gt;0),(AJ42&gt;0)),(AJ43/AJ42),"")</f>
        <v/>
      </c>
      <c r="AK45" s="150" t="s">
        <v>5</v>
      </c>
      <c r="AL45" s="155" t="str">
        <f>IF(AND((AL43&gt;0),(AL42&gt;0)),(AL43/AL42),"")</f>
        <v/>
      </c>
      <c r="AM45" s="150" t="s">
        <v>5</v>
      </c>
      <c r="AN45" s="155" t="str">
        <f>IF(AND((AN43&gt;0),(AN42&gt;0)),(AN43/AN42),"")</f>
        <v/>
      </c>
      <c r="AO45" s="150" t="s">
        <v>5</v>
      </c>
      <c r="AP45" s="155" t="str">
        <f>IF(AND((AP43&gt;0),(AP42&gt;0)),(AP43/AP42),"")</f>
        <v/>
      </c>
      <c r="AQ45" s="150" t="s">
        <v>5</v>
      </c>
      <c r="AR45" s="155" t="str">
        <f>IF(AND((AR43&gt;0),(AR42&gt;0)),(AR43/AR42),"")</f>
        <v/>
      </c>
      <c r="AS45" s="150" t="s">
        <v>5</v>
      </c>
      <c r="AT45" s="155" t="str">
        <f>IF(AND((AT43&gt;0),(AT42&gt;0)),(AT43/AT42),"")</f>
        <v/>
      </c>
      <c r="AU45" s="150" t="s">
        <v>5</v>
      </c>
      <c r="AV45" s="155" t="str">
        <f>IF(AND((AV43&gt;0),(AV42&gt;0)),(AV43/AV42),"")</f>
        <v/>
      </c>
      <c r="AW45" s="150" t="s">
        <v>5</v>
      </c>
      <c r="AX45" s="155" t="str">
        <f>IF(AND((AX43&gt;0),(AX42&gt;0)),(AX43/AX42),"")</f>
        <v/>
      </c>
      <c r="AY45" s="150" t="s">
        <v>5</v>
      </c>
      <c r="AZ45" s="155" t="str">
        <f>IF(AND((AZ43&gt;0),(AZ42&gt;0)),(AZ43/AZ42),"")</f>
        <v/>
      </c>
      <c r="BA45" s="150" t="s">
        <v>5</v>
      </c>
      <c r="BB45" s="155" t="str">
        <f>IF(AND((BB43&gt;0),(BB42&gt;0)),(BB43/BB42),"")</f>
        <v/>
      </c>
      <c r="BC45" s="150" t="s">
        <v>5</v>
      </c>
      <c r="BD45" s="155" t="str">
        <f>IF(AND((BD43&gt;0),(BD42&gt;0)),(BD43/BD42),"")</f>
        <v/>
      </c>
      <c r="BE45" s="150" t="s">
        <v>5</v>
      </c>
      <c r="BF45" s="155" t="str">
        <f>IF(AND((BF43&gt;0),(BF42&gt;0)),(BF43/BF42),"")</f>
        <v/>
      </c>
      <c r="BG45" s="150" t="s">
        <v>5</v>
      </c>
      <c r="BH45" s="155" t="str">
        <f>IF(AND((BH43&gt;0),(BH42&gt;0)),(BH43/BH42),"")</f>
        <v/>
      </c>
      <c r="BI45" s="150" t="s">
        <v>5</v>
      </c>
      <c r="BJ45" s="12"/>
      <c r="BK45" s="14" t="str">
        <f t="shared" si="0"/>
        <v xml:space="preserve">     Anterior branches length ratio</v>
      </c>
      <c r="BL45" s="11">
        <f t="shared" si="1"/>
        <v>8</v>
      </c>
      <c r="BM45" s="91">
        <f t="shared" si="2"/>
        <v>0.60386819484240684</v>
      </c>
      <c r="BN45" s="99" t="str">
        <f t="shared" si="3"/>
        <v>–</v>
      </c>
      <c r="BO45" s="93">
        <f t="shared" si="4"/>
        <v>0.83127962085308049</v>
      </c>
      <c r="BP45" s="101" t="str">
        <f t="shared" si="5"/>
        <v/>
      </c>
      <c r="BQ45" s="102" t="s">
        <v>5</v>
      </c>
      <c r="BR45" s="103" t="str">
        <f t="shared" si="7"/>
        <v/>
      </c>
      <c r="BS45" s="97">
        <f t="shared" si="8"/>
        <v>0.7021129652565441</v>
      </c>
      <c r="BT45" s="104" t="s">
        <v>5</v>
      </c>
      <c r="BU45" s="99">
        <f t="shared" si="9"/>
        <v>7.161017232786078E-2</v>
      </c>
      <c r="BV45" s="105" t="s">
        <v>5</v>
      </c>
      <c r="BW45" s="19" t="str">
        <f t="shared" si="10"/>
        <v>?</v>
      </c>
      <c r="BX45" s="81" t="s">
        <v>5</v>
      </c>
    </row>
    <row r="46" spans="1:76" ht="13.5">
      <c r="A46" s="154" t="s">
        <v>34</v>
      </c>
      <c r="B46" s="163"/>
      <c r="C46" s="150" t="str">
        <f>IF(AND((B46&gt;0),(B$7&gt;0)),(B46/B$7*100),"")</f>
        <v/>
      </c>
      <c r="D46" s="149">
        <v>27.13</v>
      </c>
      <c r="E46" s="150">
        <f>IF(AND((D46&gt;0),(D$7&gt;0)),(D46/D$7*100),"")</f>
        <v>52.905616224648988</v>
      </c>
      <c r="F46" s="149">
        <v>22.7</v>
      </c>
      <c r="G46" s="150">
        <f>IF(AND((F46&gt;0),(F$7&gt;0)),(F46/F$7*100),"")</f>
        <v>48.985757444971938</v>
      </c>
      <c r="H46" s="149">
        <v>25.48</v>
      </c>
      <c r="I46" s="150">
        <f>IF(AND((H46&gt;0),(H$7&gt;0)),(H46/H$7*100),"")</f>
        <v>50.625869262865095</v>
      </c>
      <c r="J46" s="149">
        <v>26.11</v>
      </c>
      <c r="K46" s="150">
        <f>IF(AND((J46&gt;0),(J$7&gt;0)),(J46/J$7*100),"")</f>
        <v>55.69539249146758</v>
      </c>
      <c r="L46" s="149">
        <v>30.37</v>
      </c>
      <c r="M46" s="150">
        <f>IF(AND((L46&gt;0),(L$7&gt;0)),(L46/L$7*100),"")</f>
        <v>57.836602551894877</v>
      </c>
      <c r="N46" s="149">
        <v>25.93</v>
      </c>
      <c r="O46" s="150">
        <f>IF(AND((N46&gt;0),(N$7&gt;0)),(N46/N$7*100),"")</f>
        <v>50.963050314465406</v>
      </c>
      <c r="P46" s="149">
        <v>27.69</v>
      </c>
      <c r="Q46" s="150">
        <f>IF(AND((P46&gt;0),(P$7&gt;0)),(P46/P$7*100),"")</f>
        <v>55.159362549800797</v>
      </c>
      <c r="R46" s="149">
        <v>26.12</v>
      </c>
      <c r="S46" s="150">
        <f>IF(AND((R46&gt;0),(R$7&gt;0)),(R46/R$7*100),"")</f>
        <v>53.766982297241675</v>
      </c>
      <c r="T46" s="149"/>
      <c r="U46" s="150" t="str">
        <f>IF(AND((T46&gt;0),(T$7&gt;0)),(T46/T$7*100),"")</f>
        <v/>
      </c>
      <c r="V46" s="149"/>
      <c r="W46" s="150" t="str">
        <f>IF(AND((V46&gt;0),(V$7&gt;0)),(V46/V$7*100),"")</f>
        <v/>
      </c>
      <c r="X46" s="149"/>
      <c r="Y46" s="150" t="str">
        <f>IF(AND((X46&gt;0),(X$7&gt;0)),(X46/X$7*100),"")</f>
        <v/>
      </c>
      <c r="Z46" s="149"/>
      <c r="AA46" s="150" t="str">
        <f>IF(AND((Z46&gt;0),(Z$7&gt;0)),(Z46/Z$7*100),"")</f>
        <v/>
      </c>
      <c r="AB46" s="149"/>
      <c r="AC46" s="150" t="str">
        <f>IF(AND((AB46&gt;0),(AB$7&gt;0)),(AB46/AB$7*100),"")</f>
        <v/>
      </c>
      <c r="AD46" s="149"/>
      <c r="AE46" s="150" t="str">
        <f>IF(AND((AD46&gt;0),(AD$7&gt;0)),(AD46/AD$7*100),"")</f>
        <v/>
      </c>
      <c r="AF46" s="149"/>
      <c r="AG46" s="150" t="str">
        <f>IF(AND((AF46&gt;0),(AF$7&gt;0)),(AF46/AF$7*100),"")</f>
        <v/>
      </c>
      <c r="AH46" s="149"/>
      <c r="AI46" s="150" t="str">
        <f>IF(AND((AH46&gt;0),(AH$7&gt;0)),(AH46/AH$7*100),"")</f>
        <v/>
      </c>
      <c r="AJ46" s="149"/>
      <c r="AK46" s="150" t="str">
        <f>IF(AND((AJ46&gt;0),(AJ$7&gt;0)),(AJ46/AJ$7*100),"")</f>
        <v/>
      </c>
      <c r="AL46" s="149"/>
      <c r="AM46" s="150" t="str">
        <f>IF(AND((AL46&gt;0),(AL$7&gt;0)),(AL46/AL$7*100),"")</f>
        <v/>
      </c>
      <c r="AN46" s="149"/>
      <c r="AO46" s="150" t="str">
        <f>IF(AND((AN46&gt;0),(AN$7&gt;0)),(AN46/AN$7*100),"")</f>
        <v/>
      </c>
      <c r="AP46" s="149"/>
      <c r="AQ46" s="150" t="str">
        <f>IF(AND((AP46&gt;0),(AP$7&gt;0)),(AP46/AP$7*100),"")</f>
        <v/>
      </c>
      <c r="AR46" s="149"/>
      <c r="AS46" s="150" t="str">
        <f>IF(AND((AR46&gt;0),(AR$7&gt;0)),(AR46/AR$7*100),"")</f>
        <v/>
      </c>
      <c r="AT46" s="149"/>
      <c r="AU46" s="150" t="str">
        <f>IF(AND((AT46&gt;0),(AT$7&gt;0)),(AT46/AT$7*100),"")</f>
        <v/>
      </c>
      <c r="AV46" s="149"/>
      <c r="AW46" s="150" t="str">
        <f>IF(AND((AV46&gt;0),(AV$7&gt;0)),(AV46/AV$7*100),"")</f>
        <v/>
      </c>
      <c r="AX46" s="149"/>
      <c r="AY46" s="150" t="str">
        <f>IF(AND((AX46&gt;0),(AX$7&gt;0)),(AX46/AX$7*100),"")</f>
        <v/>
      </c>
      <c r="AZ46" s="149"/>
      <c r="BA46" s="150" t="str">
        <f>IF(AND((AZ46&gt;0),(AZ$7&gt;0)),(AZ46/AZ$7*100),"")</f>
        <v/>
      </c>
      <c r="BB46" s="149"/>
      <c r="BC46" s="150" t="str">
        <f>IF(AND((BB46&gt;0),(BB$7&gt;0)),(BB46/BB$7*100),"")</f>
        <v/>
      </c>
      <c r="BD46" s="149"/>
      <c r="BE46" s="150" t="str">
        <f>IF(AND((BD46&gt;0),(BD$7&gt;0)),(BD46/BD$7*100),"")</f>
        <v/>
      </c>
      <c r="BF46" s="149"/>
      <c r="BG46" s="150" t="str">
        <f>IF(AND((BF46&gt;0),(BF$7&gt;0)),(BF46/BF$7*100),"")</f>
        <v/>
      </c>
      <c r="BH46" s="149"/>
      <c r="BI46" s="150" t="str">
        <f>IF(AND((BH46&gt;0),(BH$7&gt;0)),(BH46/BH$7*100),"")</f>
        <v/>
      </c>
      <c r="BJ46" s="12"/>
      <c r="BK46" s="14" t="str">
        <f t="shared" si="0"/>
        <v xml:space="preserve">     Posterior primary branch</v>
      </c>
      <c r="BL46" s="11">
        <f t="shared" si="1"/>
        <v>8</v>
      </c>
      <c r="BM46" s="4">
        <f t="shared" si="2"/>
        <v>22.7</v>
      </c>
      <c r="BN46" s="24" t="str">
        <f t="shared" si="3"/>
        <v>–</v>
      </c>
      <c r="BO46" s="6">
        <f t="shared" si="4"/>
        <v>30.37</v>
      </c>
      <c r="BP46" s="32">
        <f t="shared" si="5"/>
        <v>48.985757444971938</v>
      </c>
      <c r="BQ46" s="7" t="str">
        <f t="shared" si="6"/>
        <v>–</v>
      </c>
      <c r="BR46" s="33">
        <f t="shared" si="7"/>
        <v>57.836602551894877</v>
      </c>
      <c r="BS46" s="28">
        <f t="shared" si="8"/>
        <v>26.44125</v>
      </c>
      <c r="BT46" s="8">
        <f t="shared" si="8"/>
        <v>53.242329142169538</v>
      </c>
      <c r="BU46" s="5">
        <f t="shared" si="9"/>
        <v>2.1667647871555289</v>
      </c>
      <c r="BV46" s="9">
        <f t="shared" si="9"/>
        <v>2.9604029275643038</v>
      </c>
      <c r="BW46" s="5" t="str">
        <f t="shared" si="10"/>
        <v>?</v>
      </c>
      <c r="BX46" s="7" t="str">
        <f t="shared" si="10"/>
        <v>?</v>
      </c>
    </row>
    <row r="47" spans="1:76" ht="13.5">
      <c r="A47" s="154" t="s">
        <v>35</v>
      </c>
      <c r="B47" s="163"/>
      <c r="C47" s="150" t="str">
        <f>IF(AND((B47&gt;0),(B$7&gt;0)),(B47/B$7*100),"")</f>
        <v/>
      </c>
      <c r="D47" s="149">
        <v>20.99</v>
      </c>
      <c r="E47" s="150">
        <f>IF(AND((D47&gt;0),(D$7&gt;0)),(D47/D$7*100),"")</f>
        <v>40.932137285491415</v>
      </c>
      <c r="F47" s="149">
        <v>17.940000000000001</v>
      </c>
      <c r="G47" s="150">
        <f>IF(AND((F47&gt;0),(F$7&gt;0)),(F47/F$7*100),"")</f>
        <v>38.713854121709105</v>
      </c>
      <c r="H47" s="149">
        <v>17.940000000000001</v>
      </c>
      <c r="I47" s="150">
        <f>IF(AND((H47&gt;0),(H$7&gt;0)),(H47/H$7*100),"")</f>
        <v>35.644744685078486</v>
      </c>
      <c r="J47" s="149">
        <v>18.03</v>
      </c>
      <c r="K47" s="150">
        <f>IF(AND((J47&gt;0),(J$7&gt;0)),(J47/J$7*100),"")</f>
        <v>38.459897610921502</v>
      </c>
      <c r="L47" s="149">
        <v>21.64</v>
      </c>
      <c r="M47" s="150">
        <f>IF(AND((L47&gt;0),(L$7&gt;0)),(L47/L$7*100),"")</f>
        <v>41.21119786707294</v>
      </c>
      <c r="N47" s="149">
        <v>21.98</v>
      </c>
      <c r="O47" s="150">
        <f>IF(AND((N47&gt;0),(N$7&gt;0)),(N47/N$7*100),"")</f>
        <v>43.19968553459119</v>
      </c>
      <c r="P47" s="149">
        <v>19.46</v>
      </c>
      <c r="Q47" s="150">
        <f>IF(AND((P47&gt;0),(P$7&gt;0)),(P47/P$7*100),"")</f>
        <v>38.764940239043824</v>
      </c>
      <c r="R47" s="149">
        <v>18.690000000000001</v>
      </c>
      <c r="S47" s="150">
        <f>IF(AND((R47&gt;0),(R$7&gt;0)),(R47/R$7*100),"")</f>
        <v>38.472622478386171</v>
      </c>
      <c r="T47" s="149"/>
      <c r="U47" s="150" t="str">
        <f>IF(AND((T47&gt;0),(T$7&gt;0)),(T47/T$7*100),"")</f>
        <v/>
      </c>
      <c r="V47" s="149"/>
      <c r="W47" s="150" t="str">
        <f>IF(AND((V47&gt;0),(V$7&gt;0)),(V47/V$7*100),"")</f>
        <v/>
      </c>
      <c r="X47" s="149"/>
      <c r="Y47" s="150" t="str">
        <f>IF(AND((X47&gt;0),(X$7&gt;0)),(X47/X$7*100),"")</f>
        <v/>
      </c>
      <c r="Z47" s="149"/>
      <c r="AA47" s="150" t="str">
        <f>IF(AND((Z47&gt;0),(Z$7&gt;0)),(Z47/Z$7*100),"")</f>
        <v/>
      </c>
      <c r="AB47" s="149"/>
      <c r="AC47" s="150" t="str">
        <f>IF(AND((AB47&gt;0),(AB$7&gt;0)),(AB47/AB$7*100),"")</f>
        <v/>
      </c>
      <c r="AD47" s="149"/>
      <c r="AE47" s="150" t="str">
        <f>IF(AND((AD47&gt;0),(AD$7&gt;0)),(AD47/AD$7*100),"")</f>
        <v/>
      </c>
      <c r="AF47" s="149"/>
      <c r="AG47" s="150" t="str">
        <f>IF(AND((AF47&gt;0),(AF$7&gt;0)),(AF47/AF$7*100),"")</f>
        <v/>
      </c>
      <c r="AH47" s="149"/>
      <c r="AI47" s="150" t="str">
        <f>IF(AND((AH47&gt;0),(AH$7&gt;0)),(AH47/AH$7*100),"")</f>
        <v/>
      </c>
      <c r="AJ47" s="149"/>
      <c r="AK47" s="150" t="str">
        <f>IF(AND((AJ47&gt;0),(AJ$7&gt;0)),(AJ47/AJ$7*100),"")</f>
        <v/>
      </c>
      <c r="AL47" s="149"/>
      <c r="AM47" s="150" t="str">
        <f>IF(AND((AL47&gt;0),(AL$7&gt;0)),(AL47/AL$7*100),"")</f>
        <v/>
      </c>
      <c r="AN47" s="149"/>
      <c r="AO47" s="150" t="str">
        <f>IF(AND((AN47&gt;0),(AN$7&gt;0)),(AN47/AN$7*100),"")</f>
        <v/>
      </c>
      <c r="AP47" s="149"/>
      <c r="AQ47" s="150" t="str">
        <f>IF(AND((AP47&gt;0),(AP$7&gt;0)),(AP47/AP$7*100),"")</f>
        <v/>
      </c>
      <c r="AR47" s="149"/>
      <c r="AS47" s="150" t="str">
        <f>IF(AND((AR47&gt;0),(AR$7&gt;0)),(AR47/AR$7*100),"")</f>
        <v/>
      </c>
      <c r="AT47" s="149"/>
      <c r="AU47" s="150" t="str">
        <f>IF(AND((AT47&gt;0),(AT$7&gt;0)),(AT47/AT$7*100),"")</f>
        <v/>
      </c>
      <c r="AV47" s="149"/>
      <c r="AW47" s="150" t="str">
        <f>IF(AND((AV47&gt;0),(AV$7&gt;0)),(AV47/AV$7*100),"")</f>
        <v/>
      </c>
      <c r="AX47" s="149"/>
      <c r="AY47" s="150" t="str">
        <f>IF(AND((AX47&gt;0),(AX$7&gt;0)),(AX47/AX$7*100),"")</f>
        <v/>
      </c>
      <c r="AZ47" s="149"/>
      <c r="BA47" s="150" t="str">
        <f>IF(AND((AZ47&gt;0),(AZ$7&gt;0)),(AZ47/AZ$7*100),"")</f>
        <v/>
      </c>
      <c r="BB47" s="149"/>
      <c r="BC47" s="150" t="str">
        <f>IF(AND((BB47&gt;0),(BB$7&gt;0)),(BB47/BB$7*100),"")</f>
        <v/>
      </c>
      <c r="BD47" s="149"/>
      <c r="BE47" s="150" t="str">
        <f>IF(AND((BD47&gt;0),(BD$7&gt;0)),(BD47/BD$7*100),"")</f>
        <v/>
      </c>
      <c r="BF47" s="149"/>
      <c r="BG47" s="150" t="str">
        <f>IF(AND((BF47&gt;0),(BF$7&gt;0)),(BF47/BF$7*100),"")</f>
        <v/>
      </c>
      <c r="BH47" s="149"/>
      <c r="BI47" s="150" t="str">
        <f>IF(AND((BH47&gt;0),(BH$7&gt;0)),(BH47/BH$7*100),"")</f>
        <v/>
      </c>
      <c r="BJ47" s="12"/>
      <c r="BK47" s="14" t="str">
        <f t="shared" si="0"/>
        <v xml:space="preserve">     Posterior base + secondary branch</v>
      </c>
      <c r="BL47" s="11">
        <f t="shared" si="1"/>
        <v>8</v>
      </c>
      <c r="BM47" s="4">
        <f t="shared" si="2"/>
        <v>17.940000000000001</v>
      </c>
      <c r="BN47" s="24" t="str">
        <f t="shared" si="3"/>
        <v>–</v>
      </c>
      <c r="BO47" s="6">
        <f t="shared" si="4"/>
        <v>21.98</v>
      </c>
      <c r="BP47" s="32">
        <f t="shared" si="5"/>
        <v>35.644744685078486</v>
      </c>
      <c r="BQ47" s="7" t="str">
        <f t="shared" si="6"/>
        <v>–</v>
      </c>
      <c r="BR47" s="33">
        <f t="shared" si="7"/>
        <v>43.19968553459119</v>
      </c>
      <c r="BS47" s="28">
        <f t="shared" si="8"/>
        <v>19.583750000000002</v>
      </c>
      <c r="BT47" s="8">
        <f t="shared" si="8"/>
        <v>39.424884977786832</v>
      </c>
      <c r="BU47" s="5">
        <f t="shared" si="9"/>
        <v>1.7146339676027478</v>
      </c>
      <c r="BV47" s="9">
        <f t="shared" si="9"/>
        <v>2.2922353268676963</v>
      </c>
      <c r="BW47" s="5" t="str">
        <f t="shared" si="10"/>
        <v>?</v>
      </c>
      <c r="BX47" s="7" t="str">
        <f t="shared" si="10"/>
        <v>?</v>
      </c>
    </row>
    <row r="48" spans="1:76" ht="13.5">
      <c r="A48" s="154" t="s">
        <v>36</v>
      </c>
      <c r="B48" s="163"/>
      <c r="C48" s="150" t="str">
        <f>IF(AND((B48&gt;0),(B$7&gt;0)),(B48/B$7*100),"")</f>
        <v/>
      </c>
      <c r="D48" s="149">
        <v>6.39</v>
      </c>
      <c r="E48" s="150">
        <f>IF(AND((D48&gt;0),(D$7&gt;0)),(D48/D$7*100),"")</f>
        <v>12.460998439937597</v>
      </c>
      <c r="F48" s="149">
        <v>6.07</v>
      </c>
      <c r="G48" s="150">
        <f>IF(AND((F48&gt;0),(F$7&gt;0)),(F48/F$7*100),"")</f>
        <v>13.098834700043158</v>
      </c>
      <c r="H48" s="149">
        <v>6.83</v>
      </c>
      <c r="I48" s="150">
        <f>IF(AND((H48&gt;0),(H$7&gt;0)),(H48/H$7*100),"")</f>
        <v>13.570435128154182</v>
      </c>
      <c r="J48" s="149">
        <v>5.9</v>
      </c>
      <c r="K48" s="150">
        <f>IF(AND((J48&gt;0),(J$7&gt;0)),(J48/J$7*100),"")</f>
        <v>12.585324232081913</v>
      </c>
      <c r="L48" s="149">
        <v>6.43</v>
      </c>
      <c r="M48" s="150">
        <f>IF(AND((L48&gt;0),(L$7&gt;0)),(L48/L$7*100),"")</f>
        <v>12.24528661207389</v>
      </c>
      <c r="N48" s="149">
        <v>8.43</v>
      </c>
      <c r="O48" s="150">
        <f>IF(AND((N48&gt;0),(N$7&gt;0)),(N48/N$7*100),"")</f>
        <v>16.568396226415093</v>
      </c>
      <c r="P48" s="149">
        <v>6.41</v>
      </c>
      <c r="Q48" s="150">
        <f>IF(AND((P48&gt;0),(P$7&gt;0)),(P48/P$7*100),"")</f>
        <v>12.768924302788845</v>
      </c>
      <c r="R48" s="149">
        <v>5.24</v>
      </c>
      <c r="S48" s="150">
        <f>IF(AND((R48&gt;0),(R$7&gt;0)),(R48/R$7*100),"")</f>
        <v>10.786331823795802</v>
      </c>
      <c r="T48" s="149"/>
      <c r="U48" s="150" t="str">
        <f>IF(AND((T48&gt;0),(T$7&gt;0)),(T48/T$7*100),"")</f>
        <v/>
      </c>
      <c r="V48" s="149"/>
      <c r="W48" s="150" t="str">
        <f>IF(AND((V48&gt;0),(V$7&gt;0)),(V48/V$7*100),"")</f>
        <v/>
      </c>
      <c r="X48" s="149"/>
      <c r="Y48" s="150" t="str">
        <f>IF(AND((X48&gt;0),(X$7&gt;0)),(X48/X$7*100),"")</f>
        <v/>
      </c>
      <c r="Z48" s="149"/>
      <c r="AA48" s="150" t="str">
        <f>IF(AND((Z48&gt;0),(Z$7&gt;0)),(Z48/Z$7*100),"")</f>
        <v/>
      </c>
      <c r="AB48" s="149"/>
      <c r="AC48" s="150" t="str">
        <f>IF(AND((AB48&gt;0),(AB$7&gt;0)),(AB48/AB$7*100),"")</f>
        <v/>
      </c>
      <c r="AD48" s="149"/>
      <c r="AE48" s="150" t="str">
        <f>IF(AND((AD48&gt;0),(AD$7&gt;0)),(AD48/AD$7*100),"")</f>
        <v/>
      </c>
      <c r="AF48" s="149"/>
      <c r="AG48" s="150" t="str">
        <f>IF(AND((AF48&gt;0),(AF$7&gt;0)),(AF48/AF$7*100),"")</f>
        <v/>
      </c>
      <c r="AH48" s="149"/>
      <c r="AI48" s="150" t="str">
        <f>IF(AND((AH48&gt;0),(AH$7&gt;0)),(AH48/AH$7*100),"")</f>
        <v/>
      </c>
      <c r="AJ48" s="149"/>
      <c r="AK48" s="150" t="str">
        <f>IF(AND((AJ48&gt;0),(AJ$7&gt;0)),(AJ48/AJ$7*100),"")</f>
        <v/>
      </c>
      <c r="AL48" s="149"/>
      <c r="AM48" s="150" t="str">
        <f>IF(AND((AL48&gt;0),(AL$7&gt;0)),(AL48/AL$7*100),"")</f>
        <v/>
      </c>
      <c r="AN48" s="149"/>
      <c r="AO48" s="150" t="str">
        <f>IF(AND((AN48&gt;0),(AN$7&gt;0)),(AN48/AN$7*100),"")</f>
        <v/>
      </c>
      <c r="AP48" s="149"/>
      <c r="AQ48" s="150" t="str">
        <f>IF(AND((AP48&gt;0),(AP$7&gt;0)),(AP48/AP$7*100),"")</f>
        <v/>
      </c>
      <c r="AR48" s="149"/>
      <c r="AS48" s="150" t="str">
        <f>IF(AND((AR48&gt;0),(AR$7&gt;0)),(AR48/AR$7*100),"")</f>
        <v/>
      </c>
      <c r="AT48" s="149"/>
      <c r="AU48" s="150" t="str">
        <f>IF(AND((AT48&gt;0),(AT$7&gt;0)),(AT48/AT$7*100),"")</f>
        <v/>
      </c>
      <c r="AV48" s="149"/>
      <c r="AW48" s="150" t="str">
        <f>IF(AND((AV48&gt;0),(AV$7&gt;0)),(AV48/AV$7*100),"")</f>
        <v/>
      </c>
      <c r="AX48" s="149"/>
      <c r="AY48" s="150" t="str">
        <f>IF(AND((AX48&gt;0),(AX$7&gt;0)),(AX48/AX$7*100),"")</f>
        <v/>
      </c>
      <c r="AZ48" s="149"/>
      <c r="BA48" s="150" t="str">
        <f>IF(AND((AZ48&gt;0),(AZ$7&gt;0)),(AZ48/AZ$7*100),"")</f>
        <v/>
      </c>
      <c r="BB48" s="149"/>
      <c r="BC48" s="150" t="str">
        <f>IF(AND((BB48&gt;0),(BB$7&gt;0)),(BB48/BB$7*100),"")</f>
        <v/>
      </c>
      <c r="BD48" s="149"/>
      <c r="BE48" s="150" t="str">
        <f>IF(AND((BD48&gt;0),(BD$7&gt;0)),(BD48/BD$7*100),"")</f>
        <v/>
      </c>
      <c r="BF48" s="149"/>
      <c r="BG48" s="150" t="str">
        <f>IF(AND((BF48&gt;0),(BF$7&gt;0)),(BF48/BF$7*100),"")</f>
        <v/>
      </c>
      <c r="BH48" s="149"/>
      <c r="BI48" s="150" t="str">
        <f>IF(AND((BH48&gt;0),(BH$7&gt;0)),(BH48/BH$7*100),"")</f>
        <v/>
      </c>
      <c r="BJ48" s="12"/>
      <c r="BK48" s="14" t="str">
        <f t="shared" si="0"/>
        <v xml:space="preserve">     Posterior spur</v>
      </c>
      <c r="BL48" s="11">
        <f t="shared" si="1"/>
        <v>8</v>
      </c>
      <c r="BM48" s="4">
        <f t="shared" si="2"/>
        <v>5.24</v>
      </c>
      <c r="BN48" s="24" t="str">
        <f t="shared" si="3"/>
        <v>–</v>
      </c>
      <c r="BO48" s="6">
        <f t="shared" si="4"/>
        <v>8.43</v>
      </c>
      <c r="BP48" s="32">
        <f t="shared" si="5"/>
        <v>10.786331823795802</v>
      </c>
      <c r="BQ48" s="7" t="str">
        <f t="shared" si="6"/>
        <v>–</v>
      </c>
      <c r="BR48" s="33">
        <f t="shared" si="7"/>
        <v>16.568396226415093</v>
      </c>
      <c r="BS48" s="28">
        <f t="shared" si="8"/>
        <v>6.4624999999999995</v>
      </c>
      <c r="BT48" s="8">
        <f t="shared" si="8"/>
        <v>13.01056643316131</v>
      </c>
      <c r="BU48" s="5">
        <f t="shared" si="9"/>
        <v>0.92428737027893892</v>
      </c>
      <c r="BV48" s="9">
        <f t="shared" si="9"/>
        <v>1.6498275542061174</v>
      </c>
      <c r="BW48" s="5" t="str">
        <f t="shared" si="10"/>
        <v>?</v>
      </c>
      <c r="BX48" s="7" t="str">
        <f t="shared" si="10"/>
        <v>?</v>
      </c>
    </row>
    <row r="49" spans="1:76" ht="14.25" thickBot="1">
      <c r="A49" s="154" t="s">
        <v>81</v>
      </c>
      <c r="B49" s="164" t="str">
        <f>IF(AND((B47&gt;0),(B46&gt;0)),(B47/B46),"")</f>
        <v/>
      </c>
      <c r="C49" s="150" t="s">
        <v>5</v>
      </c>
      <c r="D49" s="155">
        <f>IF(AND((D47&gt;0),(D46&gt;0)),(D47/D46),"")</f>
        <v>0.77368227054920746</v>
      </c>
      <c r="E49" s="150" t="s">
        <v>5</v>
      </c>
      <c r="F49" s="155">
        <f>IF(AND((F47&gt;0),(F46&gt;0)),(F47/F46),"")</f>
        <v>0.79030837004405297</v>
      </c>
      <c r="G49" s="150" t="s">
        <v>5</v>
      </c>
      <c r="H49" s="155">
        <f>IF(AND((H47&gt;0),(H46&gt;0)),(H47/H46),"")</f>
        <v>0.70408163265306123</v>
      </c>
      <c r="I49" s="150" t="s">
        <v>5</v>
      </c>
      <c r="J49" s="155">
        <f>IF(AND((J47&gt;0),(J46&gt;0)),(J47/J46),"")</f>
        <v>0.6905400229797013</v>
      </c>
      <c r="K49" s="150" t="s">
        <v>5</v>
      </c>
      <c r="L49" s="155">
        <f>IF(AND((L47&gt;0),(L46&gt;0)),(L47/L46),"")</f>
        <v>0.71254527494237729</v>
      </c>
      <c r="M49" s="150" t="s">
        <v>5</v>
      </c>
      <c r="N49" s="155">
        <f>IF(AND((N47&gt;0),(N46&gt;0)),(N47/N46),"")</f>
        <v>0.84766679521789434</v>
      </c>
      <c r="O49" s="150" t="s">
        <v>5</v>
      </c>
      <c r="P49" s="155">
        <f>IF(AND((P47&gt;0),(P46&gt;0)),(P47/P46),"")</f>
        <v>0.70278078728782956</v>
      </c>
      <c r="Q49" s="150" t="s">
        <v>5</v>
      </c>
      <c r="R49" s="155">
        <f>IF(AND((R47&gt;0),(R46&gt;0)),(R47/R46),"")</f>
        <v>0.71554364471669218</v>
      </c>
      <c r="S49" s="150" t="s">
        <v>5</v>
      </c>
      <c r="T49" s="155" t="str">
        <f>IF(AND((T47&gt;0),(T46&gt;0)),(T47/T46),"")</f>
        <v/>
      </c>
      <c r="U49" s="150" t="s">
        <v>5</v>
      </c>
      <c r="V49" s="155" t="str">
        <f>IF(AND((V47&gt;0),(V46&gt;0)),(V47/V46),"")</f>
        <v/>
      </c>
      <c r="W49" s="150" t="s">
        <v>5</v>
      </c>
      <c r="X49" s="155" t="str">
        <f>IF(AND((X47&gt;0),(X46&gt;0)),(X47/X46),"")</f>
        <v/>
      </c>
      <c r="Y49" s="150" t="s">
        <v>5</v>
      </c>
      <c r="Z49" s="155" t="str">
        <f>IF(AND((Z47&gt;0),(Z46&gt;0)),(Z47/Z46),"")</f>
        <v/>
      </c>
      <c r="AA49" s="150" t="s">
        <v>5</v>
      </c>
      <c r="AB49" s="155" t="str">
        <f>IF(AND((AB47&gt;0),(AB46&gt;0)),(AB47/AB46),"")</f>
        <v/>
      </c>
      <c r="AC49" s="150" t="s">
        <v>5</v>
      </c>
      <c r="AD49" s="155" t="str">
        <f>IF(AND((AD47&gt;0),(AD46&gt;0)),(AD47/AD46),"")</f>
        <v/>
      </c>
      <c r="AE49" s="150" t="s">
        <v>5</v>
      </c>
      <c r="AF49" s="155" t="str">
        <f>IF(AND((AF47&gt;0),(AF46&gt;0)),(AF47/AF46),"")</f>
        <v/>
      </c>
      <c r="AG49" s="150" t="s">
        <v>5</v>
      </c>
      <c r="AH49" s="155" t="str">
        <f>IF(AND((AH47&gt;0),(AH46&gt;0)),(AH47/AH46),"")</f>
        <v/>
      </c>
      <c r="AI49" s="150" t="s">
        <v>5</v>
      </c>
      <c r="AJ49" s="155" t="str">
        <f>IF(AND((AJ47&gt;0),(AJ46&gt;0)),(AJ47/AJ46),"")</f>
        <v/>
      </c>
      <c r="AK49" s="150" t="s">
        <v>5</v>
      </c>
      <c r="AL49" s="155" t="str">
        <f>IF(AND((AL47&gt;0),(AL46&gt;0)),(AL47/AL46),"")</f>
        <v/>
      </c>
      <c r="AM49" s="150" t="s">
        <v>5</v>
      </c>
      <c r="AN49" s="155" t="str">
        <f>IF(AND((AN47&gt;0),(AN46&gt;0)),(AN47/AN46),"")</f>
        <v/>
      </c>
      <c r="AO49" s="150" t="s">
        <v>5</v>
      </c>
      <c r="AP49" s="155" t="str">
        <f>IF(AND((AP47&gt;0),(AP46&gt;0)),(AP47/AP46),"")</f>
        <v/>
      </c>
      <c r="AQ49" s="150" t="s">
        <v>5</v>
      </c>
      <c r="AR49" s="155" t="str">
        <f>IF(AND((AR47&gt;0),(AR46&gt;0)),(AR47/AR46),"")</f>
        <v/>
      </c>
      <c r="AS49" s="150" t="s">
        <v>5</v>
      </c>
      <c r="AT49" s="155" t="str">
        <f>IF(AND((AT47&gt;0),(AT46&gt;0)),(AT47/AT46),"")</f>
        <v/>
      </c>
      <c r="AU49" s="150" t="s">
        <v>5</v>
      </c>
      <c r="AV49" s="155" t="str">
        <f>IF(AND((AV47&gt;0),(AV46&gt;0)),(AV47/AV46),"")</f>
        <v/>
      </c>
      <c r="AW49" s="150" t="s">
        <v>5</v>
      </c>
      <c r="AX49" s="155" t="str">
        <f>IF(AND((AX47&gt;0),(AX46&gt;0)),(AX47/AX46),"")</f>
        <v/>
      </c>
      <c r="AY49" s="150" t="s">
        <v>5</v>
      </c>
      <c r="AZ49" s="155" t="str">
        <f>IF(AND((AZ47&gt;0),(AZ46&gt;0)),(AZ47/AZ46),"")</f>
        <v/>
      </c>
      <c r="BA49" s="150" t="s">
        <v>5</v>
      </c>
      <c r="BB49" s="155" t="str">
        <f>IF(AND((BB47&gt;0),(BB46&gt;0)),(BB47/BB46),"")</f>
        <v/>
      </c>
      <c r="BC49" s="150" t="s">
        <v>5</v>
      </c>
      <c r="BD49" s="155" t="str">
        <f>IF(AND((BD47&gt;0),(BD46&gt;0)),(BD47/BD46),"")</f>
        <v/>
      </c>
      <c r="BE49" s="150" t="s">
        <v>5</v>
      </c>
      <c r="BF49" s="155" t="str">
        <f>IF(AND((BF47&gt;0),(BF46&gt;0)),(BF47/BF46),"")</f>
        <v/>
      </c>
      <c r="BG49" s="150" t="s">
        <v>5</v>
      </c>
      <c r="BH49" s="155" t="str">
        <f>IF(AND((BH47&gt;0),(BH46&gt;0)),(BH47/BH46),"")</f>
        <v/>
      </c>
      <c r="BI49" s="150" t="s">
        <v>5</v>
      </c>
      <c r="BJ49" s="12"/>
      <c r="BK49" s="16" t="str">
        <f t="shared" si="0"/>
        <v xml:space="preserve">     Posterior branches length ratio</v>
      </c>
      <c r="BL49" s="17">
        <f t="shared" si="1"/>
        <v>8</v>
      </c>
      <c r="BM49" s="106">
        <f t="shared" si="2"/>
        <v>0.6905400229797013</v>
      </c>
      <c r="BN49" s="107" t="str">
        <f t="shared" si="3"/>
        <v>–</v>
      </c>
      <c r="BO49" s="108">
        <f t="shared" si="4"/>
        <v>0.84766679521789434</v>
      </c>
      <c r="BP49" s="109" t="str">
        <f t="shared" si="5"/>
        <v/>
      </c>
      <c r="BQ49" s="110" t="s">
        <v>5</v>
      </c>
      <c r="BR49" s="111" t="str">
        <f t="shared" si="7"/>
        <v/>
      </c>
      <c r="BS49" s="112">
        <f t="shared" si="8"/>
        <v>0.74214359979885192</v>
      </c>
      <c r="BT49" s="113" t="s">
        <v>5</v>
      </c>
      <c r="BU49" s="107">
        <f t="shared" si="9"/>
        <v>5.5670419888476812E-2</v>
      </c>
      <c r="BV49" s="114" t="s">
        <v>5</v>
      </c>
      <c r="BW49" s="82" t="str">
        <f t="shared" si="10"/>
        <v>?</v>
      </c>
      <c r="BX49" s="83" t="s">
        <v>5</v>
      </c>
    </row>
    <row r="50" spans="1:76" ht="13.5">
      <c r="A50" s="119"/>
      <c r="B50" s="117"/>
      <c r="C50" s="118"/>
      <c r="D50" s="117"/>
      <c r="E50" s="118"/>
      <c r="F50" s="117"/>
      <c r="G50" s="118"/>
      <c r="H50" s="117"/>
      <c r="I50" s="118"/>
      <c r="J50" s="117"/>
      <c r="K50" s="118"/>
      <c r="L50" s="117"/>
      <c r="M50" s="118"/>
      <c r="N50" s="117"/>
      <c r="O50" s="118"/>
      <c r="P50" s="117"/>
      <c r="Q50" s="118"/>
      <c r="R50" s="117"/>
      <c r="S50" s="67"/>
      <c r="T50" s="66"/>
      <c r="U50" s="67"/>
      <c r="V50" s="66"/>
      <c r="W50" s="67"/>
      <c r="X50" s="66"/>
      <c r="Y50" s="67"/>
      <c r="Z50" s="66"/>
      <c r="AA50" s="67"/>
      <c r="AB50" s="66"/>
      <c r="AC50" s="67"/>
      <c r="AD50" s="66"/>
      <c r="AE50" s="67"/>
      <c r="AF50" s="66"/>
      <c r="AG50" s="67"/>
      <c r="AH50" s="66"/>
      <c r="AI50" s="67"/>
      <c r="AJ50" s="66"/>
      <c r="AK50" s="67"/>
      <c r="AL50" s="66"/>
      <c r="AM50" s="67"/>
      <c r="AN50" s="66"/>
      <c r="AO50" s="67"/>
      <c r="AP50" s="66"/>
      <c r="AQ50" s="67"/>
      <c r="AR50" s="66"/>
      <c r="AS50" s="67"/>
      <c r="AT50" s="66"/>
      <c r="AU50" s="67"/>
      <c r="AV50" s="66"/>
      <c r="AW50" s="67"/>
      <c r="AX50" s="66"/>
      <c r="AY50" s="67"/>
      <c r="AZ50" s="66"/>
      <c r="BA50" s="67"/>
      <c r="BB50" s="66"/>
      <c r="BC50" s="67"/>
      <c r="BD50" s="66"/>
      <c r="BE50" s="67"/>
      <c r="BF50" s="66"/>
      <c r="BG50" s="67"/>
      <c r="BH50" s="66"/>
      <c r="BI50" s="67"/>
      <c r="BJ50" s="12"/>
      <c r="BK50" s="18"/>
      <c r="BL50" s="10"/>
      <c r="BM50" s="4"/>
      <c r="BN50" s="24"/>
      <c r="BO50" s="6"/>
      <c r="BP50" s="32"/>
      <c r="BQ50" s="7"/>
      <c r="BR50" s="57"/>
      <c r="BS50" s="5"/>
      <c r="BT50" s="7"/>
      <c r="BU50" s="5"/>
      <c r="BV50" s="7"/>
      <c r="BW50" s="5"/>
      <c r="BX50" s="7"/>
    </row>
    <row r="51" spans="1:76" ht="13.5">
      <c r="A51" s="58" t="s">
        <v>84</v>
      </c>
      <c r="B51" s="134"/>
      <c r="C51" s="134"/>
      <c r="D51" s="90"/>
      <c r="E51" s="90"/>
      <c r="F51" s="90"/>
      <c r="G51" s="90"/>
      <c r="H51" s="90"/>
      <c r="I51" s="90"/>
      <c r="J51" s="90"/>
      <c r="K51" s="90"/>
      <c r="L51" s="90"/>
      <c r="M51" s="90"/>
      <c r="N51" s="90"/>
      <c r="O51" s="90"/>
      <c r="P51" s="90"/>
      <c r="Q51" s="90"/>
      <c r="R51" s="90"/>
      <c r="S51" s="90"/>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2"/>
      <c r="BK51" s="12"/>
      <c r="BL51" s="59">
        <f>COUNT(B51:BI51)</f>
        <v>0</v>
      </c>
      <c r="BM51" s="5"/>
      <c r="BN51" s="5"/>
      <c r="BO51" s="5"/>
      <c r="BP51" s="7"/>
      <c r="BQ51" s="7"/>
      <c r="BR51" s="7"/>
      <c r="BS51" s="125" t="str">
        <f>IF(COUNT(B51:BI51)&gt;0,AVERAGE(B51:BI51),"?")</f>
        <v>?</v>
      </c>
      <c r="BT51" s="125"/>
      <c r="BU51" s="5"/>
      <c r="BV51" s="7"/>
      <c r="BW51" s="5"/>
      <c r="BX51" s="7"/>
    </row>
    <row r="52" spans="1:76" ht="13.5">
      <c r="A52" s="58" t="s">
        <v>86</v>
      </c>
      <c r="B52" s="134"/>
      <c r="C52" s="134"/>
      <c r="D52" s="90"/>
      <c r="E52" s="90"/>
      <c r="F52" s="90"/>
      <c r="G52" s="90"/>
      <c r="H52" s="90"/>
      <c r="I52" s="90"/>
      <c r="J52" s="90"/>
      <c r="K52" s="90"/>
      <c r="L52" s="90"/>
      <c r="M52" s="90"/>
      <c r="N52" s="90"/>
      <c r="O52" s="90"/>
      <c r="P52" s="90"/>
      <c r="Q52" s="90"/>
      <c r="R52" s="90"/>
      <c r="S52" s="90"/>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2"/>
      <c r="BK52" s="12"/>
      <c r="BL52" s="59">
        <f>COUNT(B52:BI52)</f>
        <v>0</v>
      </c>
      <c r="BM52" s="5"/>
      <c r="BN52" s="5"/>
      <c r="BO52" s="5"/>
      <c r="BP52" s="7"/>
      <c r="BQ52" s="7"/>
      <c r="BR52" s="7"/>
      <c r="BS52" s="125" t="str">
        <f>IF(COUNT(B52:BI52)&gt;0,AVERAGE(B52:BI52),"?")</f>
        <v>?</v>
      </c>
      <c r="BT52" s="125"/>
      <c r="BU52" s="5"/>
      <c r="BV52" s="7"/>
      <c r="BW52" s="5"/>
      <c r="BX52" s="7"/>
    </row>
    <row r="53" spans="1:76" ht="13.5">
      <c r="A53" s="58" t="s">
        <v>87</v>
      </c>
      <c r="B53" s="134"/>
      <c r="C53" s="134"/>
      <c r="D53" s="90"/>
      <c r="E53" s="90"/>
      <c r="F53" s="90"/>
      <c r="G53" s="90"/>
      <c r="H53" s="90"/>
      <c r="I53" s="90"/>
      <c r="J53" s="90"/>
      <c r="K53" s="90"/>
      <c r="L53" s="90"/>
      <c r="M53" s="90"/>
      <c r="N53" s="90"/>
      <c r="O53" s="90"/>
      <c r="P53" s="90"/>
      <c r="Q53" s="90"/>
      <c r="R53" s="90"/>
      <c r="S53" s="90"/>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2"/>
      <c r="BK53" s="12"/>
      <c r="BL53" s="59">
        <f>COUNT(B53:BI53)</f>
        <v>0</v>
      </c>
      <c r="BM53" s="5"/>
      <c r="BN53" s="5"/>
      <c r="BO53" s="5"/>
      <c r="BP53" s="7"/>
      <c r="BQ53" s="7"/>
      <c r="BR53" s="7"/>
      <c r="BS53" s="125" t="str">
        <f>IF(COUNT(B53:BI53)&gt;0,AVERAGE(B53:BI53),"?")</f>
        <v>?</v>
      </c>
      <c r="BT53" s="125"/>
      <c r="BU53" s="5"/>
      <c r="BV53" s="7"/>
      <c r="BW53" s="5"/>
      <c r="BX53" s="7"/>
    </row>
    <row r="54" spans="1:76" ht="13.5">
      <c r="A54" s="58" t="s">
        <v>88</v>
      </c>
      <c r="B54" s="134"/>
      <c r="C54" s="134"/>
      <c r="D54" s="90"/>
      <c r="E54" s="90"/>
      <c r="F54" s="90"/>
      <c r="G54" s="90"/>
      <c r="H54" s="90"/>
      <c r="I54" s="90"/>
      <c r="J54" s="90"/>
      <c r="K54" s="90"/>
      <c r="L54" s="90"/>
      <c r="M54" s="90"/>
      <c r="N54" s="90"/>
      <c r="O54" s="90"/>
      <c r="P54" s="90"/>
      <c r="Q54" s="90"/>
      <c r="R54" s="90"/>
      <c r="S54" s="90"/>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2"/>
      <c r="BK54" s="12"/>
      <c r="BL54" s="59">
        <f>COUNT(B54:BI54)</f>
        <v>0</v>
      </c>
      <c r="BM54" s="5"/>
      <c r="BN54" s="5"/>
      <c r="BO54" s="5"/>
      <c r="BP54" s="7"/>
      <c r="BQ54" s="7"/>
      <c r="BR54" s="7"/>
      <c r="BS54" s="125" t="str">
        <f>IF(COUNT(B54:BI54)&gt;0,AVERAGE(B54:BI54),"?")</f>
        <v>?</v>
      </c>
      <c r="BT54" s="125"/>
      <c r="BU54" s="5"/>
      <c r="BV54" s="7"/>
      <c r="BW54" s="5"/>
      <c r="BX54" s="7"/>
    </row>
  </sheetData>
  <mergeCells count="130">
    <mergeCell ref="N1:O1"/>
    <mergeCell ref="P1:Q1"/>
    <mergeCell ref="R1:S1"/>
    <mergeCell ref="T1:U1"/>
    <mergeCell ref="V1:W1"/>
    <mergeCell ref="X1:Y1"/>
    <mergeCell ref="B1:C1"/>
    <mergeCell ref="D1:E1"/>
    <mergeCell ref="F1:G1"/>
    <mergeCell ref="H1:I1"/>
    <mergeCell ref="J1:K1"/>
    <mergeCell ref="L1:M1"/>
    <mergeCell ref="AL1:AM1"/>
    <mergeCell ref="AN1:AO1"/>
    <mergeCell ref="AP1:AQ1"/>
    <mergeCell ref="AR1:AS1"/>
    <mergeCell ref="AT1:AU1"/>
    <mergeCell ref="AV1:AW1"/>
    <mergeCell ref="Z1:AA1"/>
    <mergeCell ref="AB1:AC1"/>
    <mergeCell ref="AD1:AE1"/>
    <mergeCell ref="AF1:AG1"/>
    <mergeCell ref="AH1:AI1"/>
    <mergeCell ref="AJ1:AK1"/>
    <mergeCell ref="BK1:BK2"/>
    <mergeCell ref="BL1:BL2"/>
    <mergeCell ref="BM1:BR1"/>
    <mergeCell ref="BS1:BT1"/>
    <mergeCell ref="BU1:BV1"/>
    <mergeCell ref="BW1:BX1"/>
    <mergeCell ref="BM2:BO2"/>
    <mergeCell ref="BP2:BR2"/>
    <mergeCell ref="AX1:AY1"/>
    <mergeCell ref="AZ1:BA1"/>
    <mergeCell ref="BB1:BC1"/>
    <mergeCell ref="BD1:BE1"/>
    <mergeCell ref="BF1:BG1"/>
    <mergeCell ref="BH1:BI1"/>
    <mergeCell ref="BS51:BT51"/>
    <mergeCell ref="B52:C52"/>
    <mergeCell ref="T52:U52"/>
    <mergeCell ref="V52:W52"/>
    <mergeCell ref="X52:Y52"/>
    <mergeCell ref="Z52:AA52"/>
    <mergeCell ref="AP51:AQ51"/>
    <mergeCell ref="AR51:AS51"/>
    <mergeCell ref="AT51:AU51"/>
    <mergeCell ref="AV51:AW51"/>
    <mergeCell ref="AX51:AY51"/>
    <mergeCell ref="AZ51:BA51"/>
    <mergeCell ref="AD51:AE51"/>
    <mergeCell ref="AF51:AG51"/>
    <mergeCell ref="AH51:AI51"/>
    <mergeCell ref="AJ51:AK51"/>
    <mergeCell ref="AL51:AM51"/>
    <mergeCell ref="AN51:AO51"/>
    <mergeCell ref="B51:C51"/>
    <mergeCell ref="T51:U51"/>
    <mergeCell ref="V51:W51"/>
    <mergeCell ref="X51:Y51"/>
    <mergeCell ref="Z51:AA51"/>
    <mergeCell ref="BB51:BC51"/>
    <mergeCell ref="BD51:BE51"/>
    <mergeCell ref="BF51:BG51"/>
    <mergeCell ref="AB51:AC51"/>
    <mergeCell ref="AZ52:BA52"/>
    <mergeCell ref="BB52:BC52"/>
    <mergeCell ref="BD52:BE52"/>
    <mergeCell ref="BF52:BG52"/>
    <mergeCell ref="BH51:BI51"/>
    <mergeCell ref="BS52:BT52"/>
    <mergeCell ref="AN52:AO52"/>
    <mergeCell ref="AP52:AQ52"/>
    <mergeCell ref="AR52:AS52"/>
    <mergeCell ref="AT52:AU52"/>
    <mergeCell ref="AV52:AW52"/>
    <mergeCell ref="AX52:AY52"/>
    <mergeCell ref="BH53:BI53"/>
    <mergeCell ref="BS53:BT53"/>
    <mergeCell ref="AX53:AY53"/>
    <mergeCell ref="AZ53:BA53"/>
    <mergeCell ref="T53:U53"/>
    <mergeCell ref="V53:W53"/>
    <mergeCell ref="X53:Y53"/>
    <mergeCell ref="Z53:AA53"/>
    <mergeCell ref="AB54:AC54"/>
    <mergeCell ref="AD54:AE54"/>
    <mergeCell ref="AF54:AG54"/>
    <mergeCell ref="AH54:AI54"/>
    <mergeCell ref="BH52:BI52"/>
    <mergeCell ref="AB52:AC52"/>
    <mergeCell ref="AD52:AE52"/>
    <mergeCell ref="AF52:AG52"/>
    <mergeCell ref="AH52:AI52"/>
    <mergeCell ref="AJ52:AK52"/>
    <mergeCell ref="AL52:AM52"/>
    <mergeCell ref="BB53:BC53"/>
    <mergeCell ref="BD53:BE53"/>
    <mergeCell ref="BF53:BG53"/>
    <mergeCell ref="AB53:AC53"/>
    <mergeCell ref="AZ54:BA54"/>
    <mergeCell ref="BB54:BC54"/>
    <mergeCell ref="BD54:BE54"/>
    <mergeCell ref="BF54:BG54"/>
    <mergeCell ref="B54:C54"/>
    <mergeCell ref="T54:U54"/>
    <mergeCell ref="V54:W54"/>
    <mergeCell ref="X54:Y54"/>
    <mergeCell ref="Z54:AA54"/>
    <mergeCell ref="AP53:AQ53"/>
    <mergeCell ref="AR53:AS53"/>
    <mergeCell ref="AT53:AU53"/>
    <mergeCell ref="AV53:AW53"/>
    <mergeCell ref="AD53:AE53"/>
    <mergeCell ref="AF53:AG53"/>
    <mergeCell ref="AH53:AI53"/>
    <mergeCell ref="AJ53:AK53"/>
    <mergeCell ref="AL53:AM53"/>
    <mergeCell ref="AN53:AO53"/>
    <mergeCell ref="B53:C53"/>
    <mergeCell ref="BH54:BI54"/>
    <mergeCell ref="BS54:BT54"/>
    <mergeCell ref="AN54:AO54"/>
    <mergeCell ref="AP54:AQ54"/>
    <mergeCell ref="AR54:AS54"/>
    <mergeCell ref="AT54:AU54"/>
    <mergeCell ref="AV54:AW54"/>
    <mergeCell ref="AX54:AY54"/>
    <mergeCell ref="AJ54:AK54"/>
    <mergeCell ref="AL54:AM54"/>
  </mergeCells>
  <phoneticPr fontId="2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037FD-D0FE-4127-88DB-BB5B9698CBCD}">
  <sheetPr>
    <tabColor theme="0" tint="-0.249977111117893"/>
  </sheetPr>
  <dimension ref="A1:BX54"/>
  <sheetViews>
    <sheetView workbookViewId="0">
      <selection activeCell="C28" sqref="C28"/>
    </sheetView>
  </sheetViews>
  <sheetFormatPr defaultRowHeight="12.75"/>
  <cols>
    <col min="1" max="1" width="38.85546875" bestFit="1" customWidth="1"/>
    <col min="63" max="63" width="38.85546875" bestFit="1" customWidth="1"/>
  </cols>
  <sheetData>
    <row r="1" spans="1:76" ht="13.5">
      <c r="A1" s="13" t="s">
        <v>6</v>
      </c>
      <c r="B1" s="159" t="s">
        <v>107</v>
      </c>
      <c r="C1" s="159"/>
      <c r="D1" s="159" t="s">
        <v>108</v>
      </c>
      <c r="E1" s="159"/>
      <c r="F1" s="159" t="s">
        <v>109</v>
      </c>
      <c r="G1" s="159"/>
      <c r="H1" s="159" t="s">
        <v>110</v>
      </c>
      <c r="I1" s="159"/>
      <c r="J1" s="159" t="s">
        <v>111</v>
      </c>
      <c r="K1" s="159"/>
      <c r="L1" s="159" t="s">
        <v>112</v>
      </c>
      <c r="M1" s="159"/>
      <c r="N1" s="159" t="s">
        <v>113</v>
      </c>
      <c r="O1" s="159"/>
      <c r="P1" s="159" t="s">
        <v>114</v>
      </c>
      <c r="Q1" s="159"/>
      <c r="R1" s="159" t="s">
        <v>115</v>
      </c>
      <c r="S1" s="159"/>
      <c r="T1" s="159" t="s">
        <v>116</v>
      </c>
      <c r="U1" s="159"/>
      <c r="V1" s="159" t="s">
        <v>117</v>
      </c>
      <c r="W1" s="159"/>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2"/>
      <c r="BK1" s="135" t="s">
        <v>7</v>
      </c>
      <c r="BL1" s="137" t="s">
        <v>2</v>
      </c>
      <c r="BM1" s="126" t="s">
        <v>8</v>
      </c>
      <c r="BN1" s="126"/>
      <c r="BO1" s="126"/>
      <c r="BP1" s="126"/>
      <c r="BQ1" s="126"/>
      <c r="BR1" s="131"/>
      <c r="BS1" s="132" t="s">
        <v>0</v>
      </c>
      <c r="BT1" s="133"/>
      <c r="BU1" s="126" t="s">
        <v>1</v>
      </c>
      <c r="BV1" s="127"/>
      <c r="BW1" s="126" t="s">
        <v>9</v>
      </c>
      <c r="BX1" s="126"/>
    </row>
    <row r="2" spans="1:76" ht="13.5">
      <c r="A2" s="143" t="s">
        <v>7</v>
      </c>
      <c r="B2" s="165" t="s">
        <v>4</v>
      </c>
      <c r="C2" s="166" t="s">
        <v>3</v>
      </c>
      <c r="D2" s="144" t="s">
        <v>4</v>
      </c>
      <c r="E2" s="145" t="s">
        <v>3</v>
      </c>
      <c r="F2" s="144" t="s">
        <v>4</v>
      </c>
      <c r="G2" s="145" t="s">
        <v>3</v>
      </c>
      <c r="H2" s="144" t="s">
        <v>4</v>
      </c>
      <c r="I2" s="145" t="s">
        <v>3</v>
      </c>
      <c r="J2" s="144" t="s">
        <v>4</v>
      </c>
      <c r="K2" s="145" t="s">
        <v>3</v>
      </c>
      <c r="L2" s="144" t="s">
        <v>4</v>
      </c>
      <c r="M2" s="145" t="s">
        <v>3</v>
      </c>
      <c r="N2" s="144" t="s">
        <v>4</v>
      </c>
      <c r="O2" s="145" t="s">
        <v>3</v>
      </c>
      <c r="P2" s="144" t="s">
        <v>4</v>
      </c>
      <c r="Q2" s="145" t="s">
        <v>3</v>
      </c>
      <c r="R2" s="144" t="s">
        <v>4</v>
      </c>
      <c r="S2" s="145" t="s">
        <v>3</v>
      </c>
      <c r="T2" s="144" t="s">
        <v>4</v>
      </c>
      <c r="U2" s="145" t="s">
        <v>3</v>
      </c>
      <c r="V2" s="144" t="s">
        <v>4</v>
      </c>
      <c r="W2" s="145" t="s">
        <v>3</v>
      </c>
      <c r="X2" s="144" t="s">
        <v>4</v>
      </c>
      <c r="Y2" s="145" t="s">
        <v>3</v>
      </c>
      <c r="Z2" s="144" t="s">
        <v>4</v>
      </c>
      <c r="AA2" s="145" t="s">
        <v>3</v>
      </c>
      <c r="AB2" s="144" t="s">
        <v>4</v>
      </c>
      <c r="AC2" s="145" t="s">
        <v>3</v>
      </c>
      <c r="AD2" s="144" t="s">
        <v>4</v>
      </c>
      <c r="AE2" s="145" t="s">
        <v>3</v>
      </c>
      <c r="AF2" s="144" t="s">
        <v>4</v>
      </c>
      <c r="AG2" s="145" t="s">
        <v>3</v>
      </c>
      <c r="AH2" s="144" t="s">
        <v>4</v>
      </c>
      <c r="AI2" s="145" t="s">
        <v>3</v>
      </c>
      <c r="AJ2" s="144" t="s">
        <v>4</v>
      </c>
      <c r="AK2" s="145" t="s">
        <v>3</v>
      </c>
      <c r="AL2" s="144" t="s">
        <v>4</v>
      </c>
      <c r="AM2" s="145" t="s">
        <v>3</v>
      </c>
      <c r="AN2" s="144" t="s">
        <v>4</v>
      </c>
      <c r="AO2" s="145" t="s">
        <v>3</v>
      </c>
      <c r="AP2" s="144" t="s">
        <v>4</v>
      </c>
      <c r="AQ2" s="145" t="s">
        <v>3</v>
      </c>
      <c r="AR2" s="144" t="s">
        <v>4</v>
      </c>
      <c r="AS2" s="145" t="s">
        <v>3</v>
      </c>
      <c r="AT2" s="144" t="s">
        <v>4</v>
      </c>
      <c r="AU2" s="145" t="s">
        <v>3</v>
      </c>
      <c r="AV2" s="144" t="s">
        <v>4</v>
      </c>
      <c r="AW2" s="145" t="s">
        <v>3</v>
      </c>
      <c r="AX2" s="144" t="s">
        <v>4</v>
      </c>
      <c r="AY2" s="145" t="s">
        <v>3</v>
      </c>
      <c r="AZ2" s="144" t="s">
        <v>4</v>
      </c>
      <c r="BA2" s="145" t="s">
        <v>3</v>
      </c>
      <c r="BB2" s="144" t="s">
        <v>4</v>
      </c>
      <c r="BC2" s="145" t="s">
        <v>3</v>
      </c>
      <c r="BD2" s="144" t="s">
        <v>4</v>
      </c>
      <c r="BE2" s="145" t="s">
        <v>3</v>
      </c>
      <c r="BF2" s="144" t="s">
        <v>4</v>
      </c>
      <c r="BG2" s="145" t="s">
        <v>3</v>
      </c>
      <c r="BH2" s="144" t="s">
        <v>4</v>
      </c>
      <c r="BI2" s="145" t="s">
        <v>3</v>
      </c>
      <c r="BJ2" s="12"/>
      <c r="BK2" s="136"/>
      <c r="BL2" s="138"/>
      <c r="BM2" s="128" t="s">
        <v>4</v>
      </c>
      <c r="BN2" s="128"/>
      <c r="BO2" s="128"/>
      <c r="BP2" s="129" t="s">
        <v>3</v>
      </c>
      <c r="BQ2" s="129"/>
      <c r="BR2" s="130"/>
      <c r="BS2" s="27" t="s">
        <v>4</v>
      </c>
      <c r="BT2" s="89" t="s">
        <v>3</v>
      </c>
      <c r="BU2" s="87" t="s">
        <v>4</v>
      </c>
      <c r="BV2" s="2" t="s">
        <v>3</v>
      </c>
      <c r="BW2" s="87" t="s">
        <v>4</v>
      </c>
      <c r="BX2" s="88" t="s">
        <v>3</v>
      </c>
    </row>
    <row r="3" spans="1:76" ht="13.5">
      <c r="A3" s="146" t="s">
        <v>10</v>
      </c>
      <c r="B3" s="167">
        <v>370.08</v>
      </c>
      <c r="C3" s="168">
        <f>IF(AND((B3&gt;0),(B$7&gt;0)),(B3/B$7*100),"")</f>
        <v>1175.6035578144854</v>
      </c>
      <c r="D3" s="147">
        <v>380.49</v>
      </c>
      <c r="E3" s="148">
        <f>IF(AND((D3&gt;0),(D$7&gt;0)),(D3/D$7*100),"")</f>
        <v>1208.6721728081322</v>
      </c>
      <c r="F3" s="147">
        <v>362.54</v>
      </c>
      <c r="G3" s="148">
        <f>IF(AND((F3&gt;0),(F$7&gt;0)),(F3/F$7*100),"")</f>
        <v>1138.6306532663318</v>
      </c>
      <c r="H3" s="147">
        <v>362.9</v>
      </c>
      <c r="I3" s="148">
        <f>IF(AND((H3&gt;0),(H$7&gt;0)),(H3/H$7*100),"")</f>
        <v>1101.0315533980581</v>
      </c>
      <c r="J3" s="147">
        <v>363.55</v>
      </c>
      <c r="K3" s="148">
        <f>IF(AND((J3&gt;0),(J$7&gt;0)),(J3/J$7*100),"")</f>
        <v>1122.0679012345681</v>
      </c>
      <c r="L3" s="147">
        <v>373.67</v>
      </c>
      <c r="M3" s="148">
        <f>IF(AND((L3&gt;0),(L$7&gt;0)),(L3/L$7*100),"")</f>
        <v>1156.5150108325595</v>
      </c>
      <c r="N3" s="147">
        <v>383.51</v>
      </c>
      <c r="O3" s="148">
        <f>IF(AND((N3&gt;0),(N$7&gt;0)),(N3/N$7*100),"")</f>
        <v>1124.6627565982403</v>
      </c>
      <c r="P3" s="147">
        <v>342.09</v>
      </c>
      <c r="Q3" s="148">
        <f>IF(AND((P3&gt;0),(P$7&gt;0)),(P3/P$7*100),"")</f>
        <v>984.71502590673572</v>
      </c>
      <c r="R3" s="147">
        <v>337.35</v>
      </c>
      <c r="S3" s="148">
        <f>IF(AND((R3&gt;0),(R$7&gt;0)),(R3/R$7*100),"")</f>
        <v>992.20588235294122</v>
      </c>
      <c r="T3" s="147">
        <v>354.22</v>
      </c>
      <c r="U3" s="148">
        <f>IF(AND((T3&gt;0),(T$7&gt;0)),(T3/T$7*100),"")</f>
        <v>1115.3022670025189</v>
      </c>
      <c r="V3" s="147">
        <v>346.91</v>
      </c>
      <c r="W3" s="148">
        <f>IF(AND((V3&gt;0),(V$7&gt;0)),(V3/V$7*100),"")</f>
        <v>1028.4909576045065</v>
      </c>
      <c r="X3" s="147"/>
      <c r="Y3" s="148" t="str">
        <f>IF(AND((X3&gt;0),(X$7&gt;0)),(X3/X$7*100),"")</f>
        <v/>
      </c>
      <c r="Z3" s="147"/>
      <c r="AA3" s="148" t="str">
        <f>IF(AND((Z3&gt;0),(Z$7&gt;0)),(Z3/Z$7*100),"")</f>
        <v/>
      </c>
      <c r="AB3" s="147"/>
      <c r="AC3" s="148" t="str">
        <f>IF(AND((AB3&gt;0),(AB$7&gt;0)),(AB3/AB$7*100),"")</f>
        <v/>
      </c>
      <c r="AD3" s="147"/>
      <c r="AE3" s="148" t="str">
        <f>IF(AND((AD3&gt;0),(AD$7&gt;0)),(AD3/AD$7*100),"")</f>
        <v/>
      </c>
      <c r="AF3" s="147"/>
      <c r="AG3" s="148" t="str">
        <f>IF(AND((AF3&gt;0),(AF$7&gt;0)),(AF3/AF$7*100),"")</f>
        <v/>
      </c>
      <c r="AH3" s="147"/>
      <c r="AI3" s="148" t="str">
        <f>IF(AND((AH3&gt;0),(AH$7&gt;0)),(AH3/AH$7*100),"")</f>
        <v/>
      </c>
      <c r="AJ3" s="147"/>
      <c r="AK3" s="148" t="str">
        <f>IF(AND((AJ3&gt;0),(AJ$7&gt;0)),(AJ3/AJ$7*100),"")</f>
        <v/>
      </c>
      <c r="AL3" s="147"/>
      <c r="AM3" s="148" t="str">
        <f>IF(AND((AL3&gt;0),(AL$7&gt;0)),(AL3/AL$7*100),"")</f>
        <v/>
      </c>
      <c r="AN3" s="147"/>
      <c r="AO3" s="148" t="str">
        <f>IF(AND((AN3&gt;0),(AN$7&gt;0)),(AN3/AN$7*100),"")</f>
        <v/>
      </c>
      <c r="AP3" s="147"/>
      <c r="AQ3" s="148" t="str">
        <f>IF(AND((AP3&gt;0),(AP$7&gt;0)),(AP3/AP$7*100),"")</f>
        <v/>
      </c>
      <c r="AR3" s="147"/>
      <c r="AS3" s="148" t="str">
        <f>IF(AND((AR3&gt;0),(AR$7&gt;0)),(AR3/AR$7*100),"")</f>
        <v/>
      </c>
      <c r="AT3" s="147"/>
      <c r="AU3" s="148" t="str">
        <f>IF(AND((AT3&gt;0),(AT$7&gt;0)),(AT3/AT$7*100),"")</f>
        <v/>
      </c>
      <c r="AV3" s="147"/>
      <c r="AW3" s="148" t="str">
        <f>IF(AND((AV3&gt;0),(AV$7&gt;0)),(AV3/AV$7*100),"")</f>
        <v/>
      </c>
      <c r="AX3" s="147"/>
      <c r="AY3" s="148" t="str">
        <f>IF(AND((AX3&gt;0),(AX$7&gt;0)),(AX3/AX$7*100),"")</f>
        <v/>
      </c>
      <c r="AZ3" s="147"/>
      <c r="BA3" s="148" t="str">
        <f>IF(AND((AZ3&gt;0),(AZ$7&gt;0)),(AZ3/AZ$7*100),"")</f>
        <v/>
      </c>
      <c r="BB3" s="147"/>
      <c r="BC3" s="148" t="str">
        <f>IF(AND((BB3&gt;0),(BB$7&gt;0)),(BB3/BB$7*100),"")</f>
        <v/>
      </c>
      <c r="BD3" s="147"/>
      <c r="BE3" s="148" t="str">
        <f>IF(AND((BD3&gt;0),(BD$7&gt;0)),(BD3/BD$7*100),"")</f>
        <v/>
      </c>
      <c r="BF3" s="147"/>
      <c r="BG3" s="148" t="str">
        <f>IF(AND((BF3&gt;0),(BF$7&gt;0)),(BF3/BF$7*100),"")</f>
        <v/>
      </c>
      <c r="BH3" s="147"/>
      <c r="BI3" s="148" t="str">
        <f>IF(AND((BH3&gt;0),(BH$7&gt;0)),(BH3/BH$7*100),"")</f>
        <v/>
      </c>
      <c r="BJ3" s="21"/>
      <c r="BK3" s="22" t="str">
        <f>A3</f>
        <v>Body length</v>
      </c>
      <c r="BL3" s="23">
        <f>COUNT(B3,D3,F3,H3,J3,L3,N3,P3,R3,T3,V3,X3,Z3,AB3,AD3,AF3,AH3,AJ3,AL3,AN3,AP3,AR3,AT3,AV3,AX3,AZ3,BB3,BD3,BF3,BH3)</f>
        <v>11</v>
      </c>
      <c r="BM3" s="4">
        <f>IF(SUM(B3,D3,F3,H3,J3,L3,N3,P3,R3,T3,V3,X3,Z3,AB3,AD3,AF3,AH3,AJ3,AL3,AN3,AP3,AR3,AT3,AV3,AX3,AZ3,BB3,BD3,BF3,BH3)&gt;0,MIN(B3,D3,F3,H3,J3,L3,N3,P3,R3,T3,V3,X3,Z3,AB3,AD3,AF3,AH3,AJ3,AL3,AN3,AP3,AR3,AT3,AV3,AX3,AZ3,BB3,BD3,BF3,BH3),"")</f>
        <v>337.35</v>
      </c>
      <c r="BN3" s="5" t="str">
        <f>IF(COUNT(BM3)&gt;0,"–","?")</f>
        <v>–</v>
      </c>
      <c r="BO3" s="6">
        <f>IF(SUM(B3,D3,F3,H3,J3,L3,N3,P3,R3,T3,V3,X3,Z3,AB3,AD3,AF3,AH3,AJ3,AL3,AN3,AP3,AR3,AT3,AV3,AX3,AZ3,BB3,BD3,BF3,BH3)&gt;0,MAX(B3,D3,F3,H3,J3,L3,N3,P3,R3,T3,V3,X3,Z3,AB3,AD3,AF3,AH3,AJ3,AL3,AN3,AP3,AR3,AT3,AV3,AX3,AZ3,BB3,BD3,BF3,BH3),"")</f>
        <v>383.51</v>
      </c>
      <c r="BP3" s="32">
        <f>IF(SUM(C3,E3,G3,I3,K3,M3,O3,Q3,S3,U3,W3,Y3,AA3,AC3,AE3,AG3,AI3,AK3,AM3,AO3,AQ3,AS3,AU3,AW3,AY3,BA3,BC3,BE3,BG3,BI3)&gt;0,MIN(C3,E3,G3,I3,K3,M3,O3,Q3,S3,U3,W3,Y3,AA3,AC3,AE3,AG3,AI3,AK3,AM3,AO3,AQ3,AS3,AU3,AW3,AY3,BA3,BC3,BE3,BG3,BI3),"")</f>
        <v>984.71502590673572</v>
      </c>
      <c r="BQ3" s="7" t="str">
        <f>IF(COUNT(BP3)&gt;0,"–","?")</f>
        <v>–</v>
      </c>
      <c r="BR3" s="33">
        <f>IF(SUM(C3,E3,G3,I3,K3,M3,O3,Q3,S3,U3,W3,Y3,AA3,AC3,AE3,AG3,AI3,AK3,AM3,AO3,AQ3,AS3,AU3,AW3,AY3,BA3,BC3,BE3,BG3,BI3)&gt;0,MAX(C3,E3,G3,I3,K3,M3,O3,Q3,S3,U3,W3,Y3,AA3,AC3,AE3,AG3,AI3,AK3,AM3,AO3,AQ3,AS3,AU3,AW3,AY3,BA3,BC3,BE3,BG3,BI3),"")</f>
        <v>1208.6721728081322</v>
      </c>
      <c r="BS3" s="28">
        <f>IF(SUM(B3,D3,F3,H3,J3,L3,N3,P3,R3,T3,V3,X3,Z3,AB3,AD3,AF3,AH3,AJ3,AL3,AN3,AP3,AR3,AT3,AV3,AX3,AZ3,BB3,BD3,BF3,BH3)&gt;0,AVERAGE(B3,D3,F3,H3,J3,L3,N3,P3,R3,T3,V3,X3,Z3,AB3,AD3,AF3,AH3,AJ3,AL3,AN3,AP3,AR3,AT3,AV3,AX3,AZ3,BB3,BD3,BF3,BH3),"?")</f>
        <v>361.5736363636363</v>
      </c>
      <c r="BT3" s="8">
        <f>IF(SUM(C3,E3,G3,I3,K3,M3,O3,Q3,S3,U3,W3,Y3,AA3,AC3,AE3,AG3,AI3,AK3,AM3,AO3,AQ3,AS3,AU3,AW3,AY3,BA3,BC3,BE3,BG3,BI3)&gt;0,AVERAGE(C3,E3,G3,I3,K3,M3,O3,Q3,S3,U3,W3,Y3,AA3,AC3,AE3,AG3,AI3,AK3,AM3,AO3,AQ3,AS3,AU3,AW3,AY3,BA3,BC3,BE3,BG3,BI3),"?")</f>
        <v>1104.3543398926433</v>
      </c>
      <c r="BU3" s="5">
        <f>IF(COUNT(B3,D3,F3,H3,J3,L3,N3,P3,R3,T3,V3,X3,Z3,AB3,AD3,AF3,AH3,AJ3,AL3,AN3,AP3,AR3,AT3,AV3,AX3,AZ3,BB3,BD3,BF3,BH3)&gt;1,STDEV(B3,D3,F3,H3,J3,L3,N3,P3,R3,T3,V3,X3,Z3,AB3,AD3,AF3,AH3,AJ3,AL3,AN3,AP3,AR3,AT3,AV3,AX3,AZ3,BB3,BD3,BF3,BH3),"?")</f>
        <v>15.16511475243578</v>
      </c>
      <c r="BV3" s="9">
        <f>IF(COUNT(C3,E3,G3,I3,K3,M3,O3,Q3,S3,U3,W3,Y3,AA3,AC3,AE3,AG3,AI3,AK3,AM3,AO3,AQ3,AS3,AU3,AW3,AY3,BA3,BC3,BE3,BG3,BI3)&gt;1,STDEV(C3,E3,G3,I3,K3,M3,O3,Q3,S3,U3,W3,Y3,AA3,AC3,AE3,AG3,AI3,AK3,AM3,AO3,AQ3,AS3,AU3,AW3,AY3,BA3,BC3,BE3,BG3,BI3),"?")</f>
        <v>73.046189075402495</v>
      </c>
      <c r="BW3" s="24">
        <f>IF(COUNT(B3)&gt;0,B3,"?")</f>
        <v>370.08</v>
      </c>
      <c r="BX3" s="20">
        <f>IF(COUNT(C3)&gt;0,C3,"?")</f>
        <v>1175.6035578144854</v>
      </c>
    </row>
    <row r="4" spans="1:76" ht="13.5">
      <c r="A4" s="146" t="s">
        <v>11</v>
      </c>
      <c r="B4" s="169">
        <v>5.67</v>
      </c>
      <c r="C4" s="170">
        <f>IF(AND((B4&gt;0),(B$7&gt;0)),(B4/B$7*100),"")</f>
        <v>18.011435832274458</v>
      </c>
      <c r="D4" s="149">
        <v>6.26</v>
      </c>
      <c r="E4" s="150">
        <f>IF(AND((D4&gt;0),(D$7&gt;0)),(D4/D$7*100),"")</f>
        <v>19.8856416772554</v>
      </c>
      <c r="F4" s="149"/>
      <c r="G4" s="150" t="str">
        <f>IF(AND((F4&gt;0),(F$7&gt;0)),(F4/F$7*100),"")</f>
        <v/>
      </c>
      <c r="H4" s="149"/>
      <c r="I4" s="150" t="str">
        <f>IF(AND((H4&gt;0),(H$7&gt;0)),(H4/H$7*100),"")</f>
        <v/>
      </c>
      <c r="J4" s="149"/>
      <c r="K4" s="150" t="str">
        <f>IF(AND((J4&gt;0),(J$7&gt;0)),(J4/J$7*100),"")</f>
        <v/>
      </c>
      <c r="L4" s="149"/>
      <c r="M4" s="150" t="str">
        <f>IF(AND((L4&gt;0),(L$7&gt;0)),(L4/L$7*100),"")</f>
        <v/>
      </c>
      <c r="N4" s="149"/>
      <c r="O4" s="150" t="str">
        <f>IF(AND((N4&gt;0),(N$7&gt;0)),(N4/N$7*100),"")</f>
        <v/>
      </c>
      <c r="P4" s="149"/>
      <c r="Q4" s="150" t="str">
        <f>IF(AND((P4&gt;0),(P$7&gt;0)),(P4/P$7*100),"")</f>
        <v/>
      </c>
      <c r="R4" s="149">
        <v>5.25</v>
      </c>
      <c r="S4" s="150">
        <f>IF(AND((R4&gt;0),(R$7&gt;0)),(R4/R$7*100),"")</f>
        <v>15.441176470588236</v>
      </c>
      <c r="T4" s="149"/>
      <c r="U4" s="150" t="str">
        <f>IF(AND((T4&gt;0),(T$7&gt;0)),(T4/T$7*100),"")</f>
        <v/>
      </c>
      <c r="V4" s="149">
        <v>5.44</v>
      </c>
      <c r="W4" s="150">
        <f>IF(AND((V4&gt;0),(V$7&gt;0)),(V4/V$7*100),"")</f>
        <v>16.128075896827752</v>
      </c>
      <c r="X4" s="149"/>
      <c r="Y4" s="150" t="str">
        <f>IF(AND((X4&gt;0),(X$7&gt;0)),(X4/X$7*100),"")</f>
        <v/>
      </c>
      <c r="Z4" s="149"/>
      <c r="AA4" s="150" t="str">
        <f>IF(AND((Z4&gt;0),(Z$7&gt;0)),(Z4/Z$7*100),"")</f>
        <v/>
      </c>
      <c r="AB4" s="149"/>
      <c r="AC4" s="150" t="str">
        <f>IF(AND((AB4&gt;0),(AB$7&gt;0)),(AB4/AB$7*100),"")</f>
        <v/>
      </c>
      <c r="AD4" s="149"/>
      <c r="AE4" s="150" t="str">
        <f>IF(AND((AD4&gt;0),(AD$7&gt;0)),(AD4/AD$7*100),"")</f>
        <v/>
      </c>
      <c r="AF4" s="149"/>
      <c r="AG4" s="150" t="str">
        <f>IF(AND((AF4&gt;0),(AF$7&gt;0)),(AF4/AF$7*100),"")</f>
        <v/>
      </c>
      <c r="AH4" s="149"/>
      <c r="AI4" s="150" t="str">
        <f>IF(AND((AH4&gt;0),(AH$7&gt;0)),(AH4/AH$7*100),"")</f>
        <v/>
      </c>
      <c r="AJ4" s="149"/>
      <c r="AK4" s="150" t="str">
        <f>IF(AND((AJ4&gt;0),(AJ$7&gt;0)),(AJ4/AJ$7*100),"")</f>
        <v/>
      </c>
      <c r="AL4" s="149"/>
      <c r="AM4" s="150" t="str">
        <f>IF(AND((AL4&gt;0),(AL$7&gt;0)),(AL4/AL$7*100),"")</f>
        <v/>
      </c>
      <c r="AN4" s="149"/>
      <c r="AO4" s="150" t="str">
        <f>IF(AND((AN4&gt;0),(AN$7&gt;0)),(AN4/AN$7*100),"")</f>
        <v/>
      </c>
      <c r="AP4" s="149"/>
      <c r="AQ4" s="150" t="str">
        <f>IF(AND((AP4&gt;0),(AP$7&gt;0)),(AP4/AP$7*100),"")</f>
        <v/>
      </c>
      <c r="AR4" s="149"/>
      <c r="AS4" s="150" t="str">
        <f>IF(AND((AR4&gt;0),(AR$7&gt;0)),(AR4/AR$7*100),"")</f>
        <v/>
      </c>
      <c r="AT4" s="149"/>
      <c r="AU4" s="150" t="str">
        <f>IF(AND((AT4&gt;0),(AT$7&gt;0)),(AT4/AT$7*100),"")</f>
        <v/>
      </c>
      <c r="AV4" s="149"/>
      <c r="AW4" s="150" t="str">
        <f>IF(AND((AV4&gt;0),(AV$7&gt;0)),(AV4/AV$7*100),"")</f>
        <v/>
      </c>
      <c r="AX4" s="149"/>
      <c r="AY4" s="150" t="str">
        <f>IF(AND((AX4&gt;0),(AX$7&gt;0)),(AX4/AX$7*100),"")</f>
        <v/>
      </c>
      <c r="AZ4" s="149"/>
      <c r="BA4" s="150" t="str">
        <f>IF(AND((AZ4&gt;0),(AZ$7&gt;0)),(AZ4/AZ$7*100),"")</f>
        <v/>
      </c>
      <c r="BB4" s="149"/>
      <c r="BC4" s="150" t="str">
        <f>IF(AND((BB4&gt;0),(BB$7&gt;0)),(BB4/BB$7*100),"")</f>
        <v/>
      </c>
      <c r="BD4" s="149"/>
      <c r="BE4" s="150" t="str">
        <f>IF(AND((BD4&gt;0),(BD$7&gt;0)),(BD4/BD$7*100),"")</f>
        <v/>
      </c>
      <c r="BF4" s="149"/>
      <c r="BG4" s="150" t="str">
        <f>IF(AND((BF4&gt;0),(BF$7&gt;0)),(BF4/BF$7*100),"")</f>
        <v/>
      </c>
      <c r="BH4" s="149"/>
      <c r="BI4" s="150" t="str">
        <f>IF(AND((BH4&gt;0),(BH$7&gt;0)),(BH4/BH$7*100),"")</f>
        <v/>
      </c>
      <c r="BJ4" s="12"/>
      <c r="BK4" s="14" t="str">
        <f t="shared" ref="BK4:BK46" si="0">A4</f>
        <v>Peribuccal papillae length</v>
      </c>
      <c r="BL4" s="11">
        <f t="shared" ref="BL4:BL49" si="1">COUNT(B4,D4,F4,H4,J4,L4,N4,P4,R4,T4,V4,X4,Z4,AB4,AD4,AF4,AH4,AJ4,AL4,AN4,AP4,AR4,AT4,AV4,AX4,AZ4,BB4,BD4,BF4,BH4)</f>
        <v>4</v>
      </c>
      <c r="BM4" s="4">
        <f t="shared" ref="BM4:BM49" si="2">IF(SUM(B4,D4,F4,H4,J4,L4,N4,P4,R4,T4,V4,X4,Z4,AB4,AD4,AF4,AH4,AJ4,AL4,AN4,AP4,AR4,AT4,AV4,AX4,AZ4,BB4,BD4,BF4,BH4)&gt;0,MIN(B4,D4,F4,H4,J4,L4,N4,P4,R4,T4,V4,X4,Z4,AB4,AD4,AF4,AH4,AJ4,AL4,AN4,AP4,AR4,AT4,AV4,AX4,AZ4,BB4,BD4,BF4,BH4),"")</f>
        <v>5.25</v>
      </c>
      <c r="BN4" s="24" t="str">
        <f t="shared" ref="BN4:BN49" si="3">IF(COUNT(BM4)&gt;0,"–","?")</f>
        <v>–</v>
      </c>
      <c r="BO4" s="6">
        <f t="shared" ref="BO4:BO49" si="4">IF(SUM(B4,D4,F4,H4,J4,L4,N4,P4,R4,T4,V4,X4,Z4,AB4,AD4,AF4,AH4,AJ4,AL4,AN4,AP4,AR4,AT4,AV4,AX4,AZ4,BB4,BD4,BF4,BH4)&gt;0,MAX(B4,D4,F4,H4,J4,L4,N4,P4,R4,T4,V4,X4,Z4,AB4,AD4,AF4,AH4,AJ4,AL4,AN4,AP4,AR4,AT4,AV4,AX4,AZ4,BB4,BD4,BF4,BH4),"")</f>
        <v>6.26</v>
      </c>
      <c r="BP4" s="32">
        <f t="shared" ref="BP4:BP49" si="5">IF(SUM(C4,E4,G4,I4,K4,M4,O4,Q4,S4,U4,W4,Y4,AA4,AC4,AE4,AG4,AI4,AK4,AM4,AO4,AQ4,AS4,AU4,AW4,AY4,BA4,BC4,BE4,BG4,BI4)&gt;0,MIN(C4,E4,G4,I4,K4,M4,O4,Q4,S4,U4,W4,Y4,AA4,AC4,AE4,AG4,AI4,AK4,AM4,AO4,AQ4,AS4,AU4,AW4,AY4,BA4,BC4,BE4,BG4,BI4),"")</f>
        <v>15.441176470588236</v>
      </c>
      <c r="BQ4" s="7" t="str">
        <f t="shared" ref="BQ4:BQ48" si="6">IF(COUNT(BP4)&gt;0,"–","?")</f>
        <v>–</v>
      </c>
      <c r="BR4" s="33">
        <f t="shared" ref="BR4:BR49" si="7">IF(SUM(C4,E4,G4,I4,K4,M4,O4,Q4,S4,U4,W4,Y4,AA4,AC4,AE4,AG4,AI4,AK4,AM4,AO4,AQ4,AS4,AU4,AW4,AY4,BA4,BC4,BE4,BG4,BI4)&gt;0,MAX(C4,E4,G4,I4,K4,M4,O4,Q4,S4,U4,W4,Y4,AA4,AC4,AE4,AG4,AI4,AK4,AM4,AO4,AQ4,AS4,AU4,AW4,AY4,BA4,BC4,BE4,BG4,BI4),"")</f>
        <v>19.8856416772554</v>
      </c>
      <c r="BS4" s="28">
        <f t="shared" ref="BS4:BT49" si="8">IF(SUM(B4,D4,F4,H4,J4,L4,N4,P4,R4,T4,V4,X4,Z4,AB4,AD4,AF4,AH4,AJ4,AL4,AN4,AP4,AR4,AT4,AV4,AX4,AZ4,BB4,BD4,BF4,BH4)&gt;0,AVERAGE(B4,D4,F4,H4,J4,L4,N4,P4,R4,T4,V4,X4,Z4,AB4,AD4,AF4,AH4,AJ4,AL4,AN4,AP4,AR4,AT4,AV4,AX4,AZ4,BB4,BD4,BF4,BH4),"?")</f>
        <v>5.6550000000000002</v>
      </c>
      <c r="BT4" s="8">
        <f t="shared" si="8"/>
        <v>17.366582469236462</v>
      </c>
      <c r="BU4" s="5">
        <f t="shared" ref="BU4:BV49" si="9">IF(COUNT(B4,D4,F4,H4,J4,L4,N4,P4,R4,T4,V4,X4,Z4,AB4,AD4,AF4,AH4,AJ4,AL4,AN4,AP4,AR4,AT4,AV4,AX4,AZ4,BB4,BD4,BF4,BH4)&gt;1,STDEV(B4,D4,F4,H4,J4,L4,N4,P4,R4,T4,V4,X4,Z4,AB4,AD4,AF4,AH4,AJ4,AL4,AN4,AP4,AR4,AT4,AV4,AX4,AZ4,BB4,BD4,BF4,BH4),"?")</f>
        <v>0.43836818619359974</v>
      </c>
      <c r="BV4" s="9">
        <f t="shared" si="9"/>
        <v>2.0002151503322962</v>
      </c>
      <c r="BW4" s="5">
        <f t="shared" ref="BW4:BX49" si="10">IF(COUNT(B4)&gt;0,B4,"?")</f>
        <v>5.67</v>
      </c>
      <c r="BX4" s="7">
        <f t="shared" si="10"/>
        <v>18.011435832274458</v>
      </c>
    </row>
    <row r="5" spans="1:76" ht="13.5">
      <c r="A5" s="146" t="s">
        <v>12</v>
      </c>
      <c r="B5" s="169">
        <v>5.98</v>
      </c>
      <c r="C5" s="170">
        <f>IF(AND((B5&gt;0),(B$7&gt;0)),(B5/B$7*100),"")</f>
        <v>18.996188055908515</v>
      </c>
      <c r="D5" s="149">
        <v>5.79</v>
      </c>
      <c r="E5" s="150">
        <f>IF(AND((D5&gt;0),(D$7&gt;0)),(D5/D$7*100),"")</f>
        <v>18.392630241423124</v>
      </c>
      <c r="F5" s="149"/>
      <c r="G5" s="150" t="str">
        <f>IF(AND((F5&gt;0),(F$7&gt;0)),(F5/F$7*100),"")</f>
        <v/>
      </c>
      <c r="H5" s="149">
        <v>7.19</v>
      </c>
      <c r="I5" s="150">
        <f>IF(AND((H5&gt;0),(H$7&gt;0)),(H5/H$7*100),"")</f>
        <v>21.814320388349515</v>
      </c>
      <c r="J5" s="149">
        <v>5.0599999999999996</v>
      </c>
      <c r="K5" s="150">
        <f>IF(AND((J5&gt;0),(J$7&gt;0)),(J5/J$7*100),"")</f>
        <v>15.617283950617283</v>
      </c>
      <c r="L5" s="149">
        <v>5.7</v>
      </c>
      <c r="M5" s="150">
        <f>IF(AND((L5&gt;0),(L$7&gt;0)),(L5/L$7*100),"")</f>
        <v>17.641597028783657</v>
      </c>
      <c r="N5" s="149">
        <v>5.82</v>
      </c>
      <c r="O5" s="150">
        <f>IF(AND((N5&gt;0),(N$7&gt;0)),(N5/N$7*100),"")</f>
        <v>17.067448680351909</v>
      </c>
      <c r="P5" s="149"/>
      <c r="Q5" s="150" t="str">
        <f>IF(AND((P5&gt;0),(P$7&gt;0)),(P5/P$7*100),"")</f>
        <v/>
      </c>
      <c r="R5" s="149">
        <v>4.59</v>
      </c>
      <c r="S5" s="150">
        <f>IF(AND((R5&gt;0),(R$7&gt;0)),(R5/R$7*100),"")</f>
        <v>13.5</v>
      </c>
      <c r="T5" s="149"/>
      <c r="U5" s="150" t="str">
        <f>IF(AND((T5&gt;0),(T$7&gt;0)),(T5/T$7*100),"")</f>
        <v/>
      </c>
      <c r="V5" s="149">
        <v>6.15</v>
      </c>
      <c r="W5" s="150">
        <f>IF(AND((V5&gt;0),(V$7&gt;0)),(V5/V$7*100),"")</f>
        <v>18.233026978950491</v>
      </c>
      <c r="X5" s="149"/>
      <c r="Y5" s="150" t="str">
        <f>IF(AND((X5&gt;0),(X$7&gt;0)),(X5/X$7*100),"")</f>
        <v/>
      </c>
      <c r="Z5" s="149"/>
      <c r="AA5" s="150" t="str">
        <f>IF(AND((Z5&gt;0),(Z$7&gt;0)),(Z5/Z$7*100),"")</f>
        <v/>
      </c>
      <c r="AB5" s="149"/>
      <c r="AC5" s="150" t="str">
        <f>IF(AND((AB5&gt;0),(AB$7&gt;0)),(AB5/AB$7*100),"")</f>
        <v/>
      </c>
      <c r="AD5" s="149"/>
      <c r="AE5" s="150" t="str">
        <f>IF(AND((AD5&gt;0),(AD$7&gt;0)),(AD5/AD$7*100),"")</f>
        <v/>
      </c>
      <c r="AF5" s="149"/>
      <c r="AG5" s="150" t="str">
        <f>IF(AND((AF5&gt;0),(AF$7&gt;0)),(AF5/AF$7*100),"")</f>
        <v/>
      </c>
      <c r="AH5" s="149"/>
      <c r="AI5" s="150" t="str">
        <f>IF(AND((AH5&gt;0),(AH$7&gt;0)),(AH5/AH$7*100),"")</f>
        <v/>
      </c>
      <c r="AJ5" s="149"/>
      <c r="AK5" s="150" t="str">
        <f>IF(AND((AJ5&gt;0),(AJ$7&gt;0)),(AJ5/AJ$7*100),"")</f>
        <v/>
      </c>
      <c r="AL5" s="149"/>
      <c r="AM5" s="150" t="str">
        <f>IF(AND((AL5&gt;0),(AL$7&gt;0)),(AL5/AL$7*100),"")</f>
        <v/>
      </c>
      <c r="AN5" s="149"/>
      <c r="AO5" s="150" t="str">
        <f>IF(AND((AN5&gt;0),(AN$7&gt;0)),(AN5/AN$7*100),"")</f>
        <v/>
      </c>
      <c r="AP5" s="149"/>
      <c r="AQ5" s="150" t="str">
        <f>IF(AND((AP5&gt;0),(AP$7&gt;0)),(AP5/AP$7*100),"")</f>
        <v/>
      </c>
      <c r="AR5" s="149"/>
      <c r="AS5" s="150" t="str">
        <f>IF(AND((AR5&gt;0),(AR$7&gt;0)),(AR5/AR$7*100),"")</f>
        <v/>
      </c>
      <c r="AT5" s="149"/>
      <c r="AU5" s="150" t="str">
        <f>IF(AND((AT5&gt;0),(AT$7&gt;0)),(AT5/AT$7*100),"")</f>
        <v/>
      </c>
      <c r="AV5" s="149"/>
      <c r="AW5" s="150" t="str">
        <f>IF(AND((AV5&gt;0),(AV$7&gt;0)),(AV5/AV$7*100),"")</f>
        <v/>
      </c>
      <c r="AX5" s="149"/>
      <c r="AY5" s="150" t="str">
        <f>IF(AND((AX5&gt;0),(AX$7&gt;0)),(AX5/AX$7*100),"")</f>
        <v/>
      </c>
      <c r="AZ5" s="149"/>
      <c r="BA5" s="150" t="str">
        <f>IF(AND((AZ5&gt;0),(AZ$7&gt;0)),(AZ5/AZ$7*100),"")</f>
        <v/>
      </c>
      <c r="BB5" s="149"/>
      <c r="BC5" s="150" t="str">
        <f>IF(AND((BB5&gt;0),(BB$7&gt;0)),(BB5/BB$7*100),"")</f>
        <v/>
      </c>
      <c r="BD5" s="149"/>
      <c r="BE5" s="150" t="str">
        <f>IF(AND((BD5&gt;0),(BD$7&gt;0)),(BD5/BD$7*100),"")</f>
        <v/>
      </c>
      <c r="BF5" s="149"/>
      <c r="BG5" s="150" t="str">
        <f>IF(AND((BF5&gt;0),(BF$7&gt;0)),(BF5/BF$7*100),"")</f>
        <v/>
      </c>
      <c r="BH5" s="149"/>
      <c r="BI5" s="150" t="str">
        <f>IF(AND((BH5&gt;0),(BH$7&gt;0)),(BH5/BH$7*100),"")</f>
        <v/>
      </c>
      <c r="BJ5" s="12"/>
      <c r="BK5" s="14" t="str">
        <f t="shared" si="0"/>
        <v>Lateral papillae length</v>
      </c>
      <c r="BL5" s="11">
        <f t="shared" si="1"/>
        <v>8</v>
      </c>
      <c r="BM5" s="4">
        <f t="shared" si="2"/>
        <v>4.59</v>
      </c>
      <c r="BN5" s="24" t="str">
        <f t="shared" si="3"/>
        <v>–</v>
      </c>
      <c r="BO5" s="6">
        <f t="shared" si="4"/>
        <v>7.19</v>
      </c>
      <c r="BP5" s="32">
        <f t="shared" si="5"/>
        <v>13.5</v>
      </c>
      <c r="BQ5" s="7" t="str">
        <f t="shared" si="6"/>
        <v>–</v>
      </c>
      <c r="BR5" s="33">
        <f t="shared" si="7"/>
        <v>21.814320388349515</v>
      </c>
      <c r="BS5" s="28">
        <f t="shared" si="8"/>
        <v>5.7849999999999993</v>
      </c>
      <c r="BT5" s="8">
        <f t="shared" si="8"/>
        <v>17.657811915548059</v>
      </c>
      <c r="BU5" s="5">
        <f t="shared" si="9"/>
        <v>0.76601007080288075</v>
      </c>
      <c r="BV5" s="9">
        <f t="shared" si="9"/>
        <v>2.4418549650251595</v>
      </c>
      <c r="BW5" s="5">
        <f t="shared" si="10"/>
        <v>5.98</v>
      </c>
      <c r="BX5" s="7">
        <f t="shared" si="10"/>
        <v>18.996188055908515</v>
      </c>
    </row>
    <row r="6" spans="1:76" ht="13.5">
      <c r="A6" s="146" t="s">
        <v>13</v>
      </c>
      <c r="B6" s="171"/>
      <c r="C6" s="172"/>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3"/>
      <c r="AF6" s="152"/>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3"/>
      <c r="BJ6" s="12"/>
      <c r="BK6" s="14" t="str">
        <f t="shared" si="0"/>
        <v>Buccal tube</v>
      </c>
      <c r="BL6" s="11"/>
      <c r="BM6" s="4"/>
      <c r="BN6" s="24"/>
      <c r="BO6" s="6"/>
      <c r="BP6" s="32"/>
      <c r="BQ6" s="7"/>
      <c r="BR6" s="33"/>
      <c r="BS6" s="28"/>
      <c r="BT6" s="8"/>
      <c r="BU6" s="5"/>
      <c r="BV6" s="9"/>
      <c r="BW6" s="5"/>
      <c r="BX6" s="7"/>
    </row>
    <row r="7" spans="1:76" ht="13.5">
      <c r="A7" s="154" t="s">
        <v>14</v>
      </c>
      <c r="B7" s="169">
        <v>31.48</v>
      </c>
      <c r="C7" s="170" t="s">
        <v>5</v>
      </c>
      <c r="D7" s="149">
        <v>31.48</v>
      </c>
      <c r="E7" s="150" t="s">
        <v>5</v>
      </c>
      <c r="F7" s="149">
        <v>31.84</v>
      </c>
      <c r="G7" s="150" t="s">
        <v>5</v>
      </c>
      <c r="H7" s="149">
        <v>32.96</v>
      </c>
      <c r="I7" s="150" t="s">
        <v>5</v>
      </c>
      <c r="J7" s="149">
        <v>32.4</v>
      </c>
      <c r="K7" s="150" t="s">
        <v>5</v>
      </c>
      <c r="L7" s="149">
        <v>32.31</v>
      </c>
      <c r="M7" s="150" t="s">
        <v>5</v>
      </c>
      <c r="N7" s="149">
        <v>34.1</v>
      </c>
      <c r="O7" s="150" t="s">
        <v>5</v>
      </c>
      <c r="P7" s="149">
        <v>34.74</v>
      </c>
      <c r="Q7" s="150" t="s">
        <v>5</v>
      </c>
      <c r="R7" s="149">
        <v>34</v>
      </c>
      <c r="S7" s="150" t="s">
        <v>5</v>
      </c>
      <c r="T7" s="149">
        <v>31.76</v>
      </c>
      <c r="U7" s="150" t="s">
        <v>5</v>
      </c>
      <c r="V7" s="149">
        <v>33.729999999999997</v>
      </c>
      <c r="W7" s="150" t="s">
        <v>5</v>
      </c>
      <c r="X7" s="149"/>
      <c r="Y7" s="150" t="s">
        <v>5</v>
      </c>
      <c r="Z7" s="149"/>
      <c r="AA7" s="150" t="s">
        <v>5</v>
      </c>
      <c r="AB7" s="149"/>
      <c r="AC7" s="150" t="s">
        <v>5</v>
      </c>
      <c r="AD7" s="149"/>
      <c r="AE7" s="150" t="s">
        <v>5</v>
      </c>
      <c r="AF7" s="149"/>
      <c r="AG7" s="150" t="s">
        <v>5</v>
      </c>
      <c r="AH7" s="149"/>
      <c r="AI7" s="150" t="s">
        <v>5</v>
      </c>
      <c r="AJ7" s="149"/>
      <c r="AK7" s="150" t="s">
        <v>5</v>
      </c>
      <c r="AL7" s="149"/>
      <c r="AM7" s="150" t="s">
        <v>5</v>
      </c>
      <c r="AN7" s="149"/>
      <c r="AO7" s="150" t="s">
        <v>5</v>
      </c>
      <c r="AP7" s="149"/>
      <c r="AQ7" s="150" t="s">
        <v>5</v>
      </c>
      <c r="AR7" s="149"/>
      <c r="AS7" s="150" t="s">
        <v>5</v>
      </c>
      <c r="AT7" s="149"/>
      <c r="AU7" s="150" t="s">
        <v>5</v>
      </c>
      <c r="AV7" s="149"/>
      <c r="AW7" s="150" t="s">
        <v>5</v>
      </c>
      <c r="AX7" s="149"/>
      <c r="AY7" s="150" t="s">
        <v>5</v>
      </c>
      <c r="AZ7" s="149"/>
      <c r="BA7" s="150" t="s">
        <v>5</v>
      </c>
      <c r="BB7" s="149"/>
      <c r="BC7" s="150" t="s">
        <v>5</v>
      </c>
      <c r="BD7" s="149"/>
      <c r="BE7" s="150" t="s">
        <v>5</v>
      </c>
      <c r="BF7" s="149"/>
      <c r="BG7" s="150" t="s">
        <v>5</v>
      </c>
      <c r="BH7" s="149"/>
      <c r="BI7" s="150" t="s">
        <v>5</v>
      </c>
      <c r="BJ7" s="12"/>
      <c r="BK7" s="14" t="str">
        <f t="shared" si="0"/>
        <v xml:space="preserve">     Length</v>
      </c>
      <c r="BL7" s="11">
        <f t="shared" si="1"/>
        <v>11</v>
      </c>
      <c r="BM7" s="4">
        <f t="shared" si="2"/>
        <v>31.48</v>
      </c>
      <c r="BN7" s="24" t="str">
        <f t="shared" si="3"/>
        <v>–</v>
      </c>
      <c r="BO7" s="6">
        <f t="shared" si="4"/>
        <v>34.74</v>
      </c>
      <c r="BP7" s="32" t="str">
        <f t="shared" si="5"/>
        <v/>
      </c>
      <c r="BQ7" s="7" t="s">
        <v>5</v>
      </c>
      <c r="BR7" s="33" t="str">
        <f t="shared" si="7"/>
        <v/>
      </c>
      <c r="BS7" s="28">
        <f t="shared" si="8"/>
        <v>32.800000000000004</v>
      </c>
      <c r="BT7" s="8" t="s">
        <v>5</v>
      </c>
      <c r="BU7" s="5">
        <f t="shared" si="9"/>
        <v>1.1692818308688457</v>
      </c>
      <c r="BV7" s="9" t="s">
        <v>5</v>
      </c>
      <c r="BW7" s="5">
        <f t="shared" si="10"/>
        <v>31.48</v>
      </c>
      <c r="BX7" s="7" t="s">
        <v>5</v>
      </c>
    </row>
    <row r="8" spans="1:76" ht="13.5">
      <c r="A8" s="154" t="s">
        <v>15</v>
      </c>
      <c r="B8" s="169">
        <v>22.38</v>
      </c>
      <c r="C8" s="170">
        <f>IF(AND((B8&gt;0),(B$7&gt;0)),(B8/B$7*100),"")</f>
        <v>71.092757306226176</v>
      </c>
      <c r="D8" s="149">
        <v>22.14</v>
      </c>
      <c r="E8" s="150">
        <f>IF(AND((D8&gt;0),(D$7&gt;0)),(D8/D$7*100),"")</f>
        <v>70.330368487928837</v>
      </c>
      <c r="F8" s="149">
        <v>22.88</v>
      </c>
      <c r="G8" s="150">
        <f>IF(AND((F8&gt;0),(F$7&gt;0)),(F8/F$7*100),"")</f>
        <v>71.859296482412063</v>
      </c>
      <c r="H8" s="149">
        <v>22.76</v>
      </c>
      <c r="I8" s="150">
        <f>IF(AND((H8&gt;0),(H$7&gt;0)),(H8/H$7*100),"")</f>
        <v>69.053398058252441</v>
      </c>
      <c r="J8" s="149">
        <v>22.92</v>
      </c>
      <c r="K8" s="150">
        <f>IF(AND((J8&gt;0),(J$7&gt;0)),(J8/J$7*100),"")</f>
        <v>70.740740740740748</v>
      </c>
      <c r="L8" s="149">
        <v>23.69</v>
      </c>
      <c r="M8" s="150">
        <f>IF(AND((L8&gt;0),(L$7&gt;0)),(L8/L$7*100),"")</f>
        <v>73.320953265242963</v>
      </c>
      <c r="N8" s="149">
        <v>23.47</v>
      </c>
      <c r="O8" s="150">
        <f>IF(AND((N8&gt;0),(N$7&gt;0)),(N8/N$7*100),"")</f>
        <v>68.826979472140764</v>
      </c>
      <c r="P8" s="149"/>
      <c r="Q8" s="150" t="str">
        <f>IF(AND((P8&gt;0),(P$7&gt;0)),(P8/P$7*100),"")</f>
        <v/>
      </c>
      <c r="R8" s="149">
        <v>23.19</v>
      </c>
      <c r="S8" s="150">
        <f>IF(AND((R8&gt;0),(R$7&gt;0)),(R8/R$7*100),"")</f>
        <v>68.205882352941188</v>
      </c>
      <c r="T8" s="149">
        <v>22.51</v>
      </c>
      <c r="U8" s="150">
        <f>IF(AND((T8&gt;0),(T$7&gt;0)),(T8/T$7*100),"")</f>
        <v>70.875314861460964</v>
      </c>
      <c r="V8" s="149">
        <v>24.03</v>
      </c>
      <c r="W8" s="150">
        <f>IF(AND((V8&gt;0),(V$7&gt;0)),(V8/V$7*100),"")</f>
        <v>71.242217610435816</v>
      </c>
      <c r="X8" s="149"/>
      <c r="Y8" s="150" t="str">
        <f>IF(AND((X8&gt;0),(X$7&gt;0)),(X8/X$7*100),"")</f>
        <v/>
      </c>
      <c r="Z8" s="149"/>
      <c r="AA8" s="150" t="str">
        <f>IF(AND((Z8&gt;0),(Z$7&gt;0)),(Z8/Z$7*100),"")</f>
        <v/>
      </c>
      <c r="AB8" s="149"/>
      <c r="AC8" s="150" t="str">
        <f>IF(AND((AB8&gt;0),(AB$7&gt;0)),(AB8/AB$7*100),"")</f>
        <v/>
      </c>
      <c r="AD8" s="149"/>
      <c r="AE8" s="150" t="str">
        <f>IF(AND((AD8&gt;0),(AD$7&gt;0)),(AD8/AD$7*100),"")</f>
        <v/>
      </c>
      <c r="AF8" s="149"/>
      <c r="AG8" s="150" t="str">
        <f>IF(AND((AF8&gt;0),(AF$7&gt;0)),(AF8/AF$7*100),"")</f>
        <v/>
      </c>
      <c r="AH8" s="149"/>
      <c r="AI8" s="150" t="str">
        <f>IF(AND((AH8&gt;0),(AH$7&gt;0)),(AH8/AH$7*100),"")</f>
        <v/>
      </c>
      <c r="AJ8" s="149"/>
      <c r="AK8" s="150" t="str">
        <f>IF(AND((AJ8&gt;0),(AJ$7&gt;0)),(AJ8/AJ$7*100),"")</f>
        <v/>
      </c>
      <c r="AL8" s="149"/>
      <c r="AM8" s="150" t="str">
        <f>IF(AND((AL8&gt;0),(AL$7&gt;0)),(AL8/AL$7*100),"")</f>
        <v/>
      </c>
      <c r="AN8" s="149"/>
      <c r="AO8" s="150" t="str">
        <f>IF(AND((AN8&gt;0),(AN$7&gt;0)),(AN8/AN$7*100),"")</f>
        <v/>
      </c>
      <c r="AP8" s="149"/>
      <c r="AQ8" s="150" t="str">
        <f>IF(AND((AP8&gt;0),(AP$7&gt;0)),(AP8/AP$7*100),"")</f>
        <v/>
      </c>
      <c r="AR8" s="149"/>
      <c r="AS8" s="150" t="str">
        <f>IF(AND((AR8&gt;0),(AR$7&gt;0)),(AR8/AR$7*100),"")</f>
        <v/>
      </c>
      <c r="AT8" s="149"/>
      <c r="AU8" s="150" t="str">
        <f>IF(AND((AT8&gt;0),(AT$7&gt;0)),(AT8/AT$7*100),"")</f>
        <v/>
      </c>
      <c r="AV8" s="149"/>
      <c r="AW8" s="150" t="str">
        <f>IF(AND((AV8&gt;0),(AV$7&gt;0)),(AV8/AV$7*100),"")</f>
        <v/>
      </c>
      <c r="AX8" s="149"/>
      <c r="AY8" s="150" t="str">
        <f>IF(AND((AX8&gt;0),(AX$7&gt;0)),(AX8/AX$7*100),"")</f>
        <v/>
      </c>
      <c r="AZ8" s="149"/>
      <c r="BA8" s="150" t="str">
        <f>IF(AND((AZ8&gt;0),(AZ$7&gt;0)),(AZ8/AZ$7*100),"")</f>
        <v/>
      </c>
      <c r="BB8" s="149"/>
      <c r="BC8" s="150" t="str">
        <f>IF(AND((BB8&gt;0),(BB$7&gt;0)),(BB8/BB$7*100),"")</f>
        <v/>
      </c>
      <c r="BD8" s="149"/>
      <c r="BE8" s="150" t="str">
        <f>IF(AND((BD8&gt;0),(BD$7&gt;0)),(BD8/BD$7*100),"")</f>
        <v/>
      </c>
      <c r="BF8" s="149"/>
      <c r="BG8" s="150" t="str">
        <f>IF(AND((BF8&gt;0),(BF$7&gt;0)),(BF8/BF$7*100),"")</f>
        <v/>
      </c>
      <c r="BH8" s="149"/>
      <c r="BI8" s="150" t="str">
        <f>IF(AND((BH8&gt;0),(BH$7&gt;0)),(BH8/BH$7*100),"")</f>
        <v/>
      </c>
      <c r="BJ8" s="12"/>
      <c r="BK8" s="14" t="str">
        <f t="shared" si="0"/>
        <v xml:space="preserve">     Stylet support insertion point</v>
      </c>
      <c r="BL8" s="11">
        <f t="shared" si="1"/>
        <v>10</v>
      </c>
      <c r="BM8" s="4">
        <f t="shared" si="2"/>
        <v>22.14</v>
      </c>
      <c r="BN8" s="24" t="str">
        <f t="shared" si="3"/>
        <v>–</v>
      </c>
      <c r="BO8" s="6">
        <f t="shared" si="4"/>
        <v>24.03</v>
      </c>
      <c r="BP8" s="32">
        <f t="shared" si="5"/>
        <v>68.205882352941188</v>
      </c>
      <c r="BQ8" s="7" t="str">
        <f t="shared" si="6"/>
        <v>–</v>
      </c>
      <c r="BR8" s="33">
        <f t="shared" si="7"/>
        <v>73.320953265242963</v>
      </c>
      <c r="BS8" s="28">
        <f t="shared" si="8"/>
        <v>22.997</v>
      </c>
      <c r="BT8" s="8">
        <f t="shared" si="8"/>
        <v>70.554790863778194</v>
      </c>
      <c r="BU8" s="5">
        <f t="shared" si="9"/>
        <v>0.59966750046264072</v>
      </c>
      <c r="BV8" s="9">
        <f t="shared" si="9"/>
        <v>1.5297027638654721</v>
      </c>
      <c r="BW8" s="5">
        <f t="shared" si="10"/>
        <v>22.38</v>
      </c>
      <c r="BX8" s="7">
        <f t="shared" si="10"/>
        <v>71.092757306226176</v>
      </c>
    </row>
    <row r="9" spans="1:76" ht="13.5">
      <c r="A9" s="154" t="s">
        <v>16</v>
      </c>
      <c r="B9" s="169">
        <v>15.19</v>
      </c>
      <c r="C9" s="170">
        <f>IF(AND((B9&gt;0),(B$7&gt;0)),(B9/B$7*100),"")</f>
        <v>48.252858958068614</v>
      </c>
      <c r="D9" s="149">
        <v>15.96</v>
      </c>
      <c r="E9" s="150">
        <f>IF(AND((D9&gt;0),(D$7&gt;0)),(D9/D$7*100),"")</f>
        <v>50.69885641677255</v>
      </c>
      <c r="F9" s="149">
        <v>14.39</v>
      </c>
      <c r="G9" s="150">
        <f>IF(AND((F9&gt;0),(F$7&gt;0)),(F9/F$7*100),"")</f>
        <v>45.194723618090457</v>
      </c>
      <c r="H9" s="149">
        <v>13.76</v>
      </c>
      <c r="I9" s="150">
        <f>IF(AND((H9&gt;0),(H$7&gt;0)),(H9/H$7*100),"")</f>
        <v>41.747572815533978</v>
      </c>
      <c r="J9" s="149">
        <v>14.4</v>
      </c>
      <c r="K9" s="150">
        <f>IF(AND((J9&gt;0),(J$7&gt;0)),(J9/J$7*100),"")</f>
        <v>44.44444444444445</v>
      </c>
      <c r="L9" s="149">
        <v>15.32</v>
      </c>
      <c r="M9" s="150">
        <f>IF(AND((L9&gt;0),(L$7&gt;0)),(L9/L$7*100),"")</f>
        <v>47.415660786134325</v>
      </c>
      <c r="N9" s="149">
        <v>14.53</v>
      </c>
      <c r="O9" s="150">
        <f>IF(AND((N9&gt;0),(N$7&gt;0)),(N9/N$7*100),"")</f>
        <v>42.609970674486803</v>
      </c>
      <c r="P9" s="149">
        <v>14.88</v>
      </c>
      <c r="Q9" s="150">
        <f>IF(AND((P9&gt;0),(P$7&gt;0)),(P9/P$7*100),"")</f>
        <v>42.832469775474955</v>
      </c>
      <c r="R9" s="149">
        <v>15.73</v>
      </c>
      <c r="S9" s="150">
        <f>IF(AND((R9&gt;0),(R$7&gt;0)),(R9/R$7*100),"")</f>
        <v>46.264705882352942</v>
      </c>
      <c r="T9" s="149">
        <v>14.39</v>
      </c>
      <c r="U9" s="150">
        <f>IF(AND((T9&gt;0),(T$7&gt;0)),(T9/T$7*100),"")</f>
        <v>45.308564231738032</v>
      </c>
      <c r="V9" s="149">
        <v>16.149999999999999</v>
      </c>
      <c r="W9" s="150">
        <f>IF(AND((V9&gt;0),(V$7&gt;0)),(V9/V$7*100),"")</f>
        <v>47.880225318707382</v>
      </c>
      <c r="X9" s="149"/>
      <c r="Y9" s="150" t="str">
        <f>IF(AND((X9&gt;0),(X$7&gt;0)),(X9/X$7*100),"")</f>
        <v/>
      </c>
      <c r="Z9" s="149"/>
      <c r="AA9" s="150" t="str">
        <f>IF(AND((Z9&gt;0),(Z$7&gt;0)),(Z9/Z$7*100),"")</f>
        <v/>
      </c>
      <c r="AB9" s="149"/>
      <c r="AC9" s="150" t="str">
        <f>IF(AND((AB9&gt;0),(AB$7&gt;0)),(AB9/AB$7*100),"")</f>
        <v/>
      </c>
      <c r="AD9" s="149"/>
      <c r="AE9" s="150" t="str">
        <f>IF(AND((AD9&gt;0),(AD$7&gt;0)),(AD9/AD$7*100),"")</f>
        <v/>
      </c>
      <c r="AF9" s="149"/>
      <c r="AG9" s="150" t="str">
        <f>IF(AND((AF9&gt;0),(AF$7&gt;0)),(AF9/AF$7*100),"")</f>
        <v/>
      </c>
      <c r="AH9" s="149"/>
      <c r="AI9" s="150" t="str">
        <f>IF(AND((AH9&gt;0),(AH$7&gt;0)),(AH9/AH$7*100),"")</f>
        <v/>
      </c>
      <c r="AJ9" s="149"/>
      <c r="AK9" s="150" t="str">
        <f>IF(AND((AJ9&gt;0),(AJ$7&gt;0)),(AJ9/AJ$7*100),"")</f>
        <v/>
      </c>
      <c r="AL9" s="149"/>
      <c r="AM9" s="150" t="str">
        <f>IF(AND((AL9&gt;0),(AL$7&gt;0)),(AL9/AL$7*100),"")</f>
        <v/>
      </c>
      <c r="AN9" s="149"/>
      <c r="AO9" s="150" t="str">
        <f>IF(AND((AN9&gt;0),(AN$7&gt;0)),(AN9/AN$7*100),"")</f>
        <v/>
      </c>
      <c r="AP9" s="149"/>
      <c r="AQ9" s="150" t="str">
        <f>IF(AND((AP9&gt;0),(AP$7&gt;0)),(AP9/AP$7*100),"")</f>
        <v/>
      </c>
      <c r="AR9" s="149"/>
      <c r="AS9" s="150" t="str">
        <f>IF(AND((AR9&gt;0),(AR$7&gt;0)),(AR9/AR$7*100),"")</f>
        <v/>
      </c>
      <c r="AT9" s="149"/>
      <c r="AU9" s="150" t="str">
        <f>IF(AND((AT9&gt;0),(AT$7&gt;0)),(AT9/AT$7*100),"")</f>
        <v/>
      </c>
      <c r="AV9" s="149"/>
      <c r="AW9" s="150" t="str">
        <f>IF(AND((AV9&gt;0),(AV$7&gt;0)),(AV9/AV$7*100),"")</f>
        <v/>
      </c>
      <c r="AX9" s="149"/>
      <c r="AY9" s="150" t="str">
        <f>IF(AND((AX9&gt;0),(AX$7&gt;0)),(AX9/AX$7*100),"")</f>
        <v/>
      </c>
      <c r="AZ9" s="149"/>
      <c r="BA9" s="150" t="str">
        <f>IF(AND((AZ9&gt;0),(AZ$7&gt;0)),(AZ9/AZ$7*100),"")</f>
        <v/>
      </c>
      <c r="BB9" s="149"/>
      <c r="BC9" s="150" t="str">
        <f>IF(AND((BB9&gt;0),(BB$7&gt;0)),(BB9/BB$7*100),"")</f>
        <v/>
      </c>
      <c r="BD9" s="149"/>
      <c r="BE9" s="150" t="str">
        <f>IF(AND((BD9&gt;0),(BD$7&gt;0)),(BD9/BD$7*100),"")</f>
        <v/>
      </c>
      <c r="BF9" s="149"/>
      <c r="BG9" s="150" t="str">
        <f>IF(AND((BF9&gt;0),(BF$7&gt;0)),(BF9/BF$7*100),"")</f>
        <v/>
      </c>
      <c r="BH9" s="149"/>
      <c r="BI9" s="150" t="str">
        <f>IF(AND((BH9&gt;0),(BH$7&gt;0)),(BH9/BH$7*100),"")</f>
        <v/>
      </c>
      <c r="BJ9" s="12"/>
      <c r="BK9" s="14" t="str">
        <f t="shared" si="0"/>
        <v xml:space="preserve">     Anterior width</v>
      </c>
      <c r="BL9" s="11">
        <f t="shared" si="1"/>
        <v>11</v>
      </c>
      <c r="BM9" s="4">
        <f t="shared" si="2"/>
        <v>13.76</v>
      </c>
      <c r="BN9" s="24" t="str">
        <f t="shared" si="3"/>
        <v>–</v>
      </c>
      <c r="BO9" s="6">
        <f t="shared" si="4"/>
        <v>16.149999999999999</v>
      </c>
      <c r="BP9" s="32">
        <f t="shared" si="5"/>
        <v>41.747572815533978</v>
      </c>
      <c r="BQ9" s="7" t="str">
        <f t="shared" si="6"/>
        <v>–</v>
      </c>
      <c r="BR9" s="33">
        <f t="shared" si="7"/>
        <v>50.69885641677255</v>
      </c>
      <c r="BS9" s="28">
        <f t="shared" si="8"/>
        <v>14.972727272727274</v>
      </c>
      <c r="BT9" s="8">
        <f t="shared" si="8"/>
        <v>45.695459356527685</v>
      </c>
      <c r="BU9" s="5">
        <f t="shared" si="9"/>
        <v>0.76055362610523258</v>
      </c>
      <c r="BV9" s="9">
        <f t="shared" si="9"/>
        <v>2.7367650987229339</v>
      </c>
      <c r="BW9" s="5">
        <f t="shared" si="10"/>
        <v>15.19</v>
      </c>
      <c r="BX9" s="7">
        <f t="shared" si="10"/>
        <v>48.252858958068614</v>
      </c>
    </row>
    <row r="10" spans="1:76" ht="13.5">
      <c r="A10" s="154" t="s">
        <v>17</v>
      </c>
      <c r="B10" s="169">
        <v>14.49</v>
      </c>
      <c r="C10" s="170">
        <f>IF(AND((B10&gt;0),(B$7&gt;0)),(B10/B$7*100),"")</f>
        <v>46.029224904701401</v>
      </c>
      <c r="D10" s="149">
        <v>14.41</v>
      </c>
      <c r="E10" s="150">
        <f>IF(AND((D10&gt;0),(D$7&gt;0)),(D10/D$7*100),"")</f>
        <v>45.775095298602288</v>
      </c>
      <c r="F10" s="149">
        <v>13.04</v>
      </c>
      <c r="G10" s="150">
        <f>IF(AND((F10&gt;0),(F$7&gt;0)),(F10/F$7*100),"")</f>
        <v>40.954773869346731</v>
      </c>
      <c r="H10" s="149">
        <v>13.04</v>
      </c>
      <c r="I10" s="150">
        <f>IF(AND((H10&gt;0),(H$7&gt;0)),(H10/H$7*100),"")</f>
        <v>39.563106796116507</v>
      </c>
      <c r="J10" s="149">
        <v>13.52</v>
      </c>
      <c r="K10" s="150">
        <f>IF(AND((J10&gt;0),(J$7&gt;0)),(J10/J$7*100),"")</f>
        <v>41.728395061728399</v>
      </c>
      <c r="L10" s="149">
        <v>13.39</v>
      </c>
      <c r="M10" s="150">
        <f>IF(AND((L10&gt;0),(L$7&gt;0)),(L10/L$7*100),"")</f>
        <v>41.442277932528626</v>
      </c>
      <c r="N10" s="149">
        <v>13.32</v>
      </c>
      <c r="O10" s="150">
        <f>IF(AND((N10&gt;0),(N$7&gt;0)),(N10/N$7*100),"")</f>
        <v>39.061583577712611</v>
      </c>
      <c r="P10" s="149">
        <v>13.66</v>
      </c>
      <c r="Q10" s="150">
        <f>IF(AND((P10&gt;0),(P$7&gt;0)),(P10/P$7*100),"")</f>
        <v>39.320667818077141</v>
      </c>
      <c r="R10" s="149">
        <v>14.35</v>
      </c>
      <c r="S10" s="150">
        <f>IF(AND((R10&gt;0),(R$7&gt;0)),(R10/R$7*100),"")</f>
        <v>42.205882352941174</v>
      </c>
      <c r="T10" s="149">
        <v>14.05</v>
      </c>
      <c r="U10" s="150">
        <f>IF(AND((T10&gt;0),(T$7&gt;0)),(T10/T$7*100),"")</f>
        <v>44.238035264483628</v>
      </c>
      <c r="V10" s="149">
        <v>14.69</v>
      </c>
      <c r="W10" s="150">
        <f>IF(AND((V10&gt;0),(V$7&gt;0)),(V10/V$7*100),"")</f>
        <v>43.551734361102881</v>
      </c>
      <c r="X10" s="149"/>
      <c r="Y10" s="150" t="str">
        <f>IF(AND((X10&gt;0),(X$7&gt;0)),(X10/X$7*100),"")</f>
        <v/>
      </c>
      <c r="Z10" s="149"/>
      <c r="AA10" s="150" t="str">
        <f>IF(AND((Z10&gt;0),(Z$7&gt;0)),(Z10/Z$7*100),"")</f>
        <v/>
      </c>
      <c r="AB10" s="149"/>
      <c r="AC10" s="150" t="str">
        <f>IF(AND((AB10&gt;0),(AB$7&gt;0)),(AB10/AB$7*100),"")</f>
        <v/>
      </c>
      <c r="AD10" s="149"/>
      <c r="AE10" s="150" t="str">
        <f>IF(AND((AD10&gt;0),(AD$7&gt;0)),(AD10/AD$7*100),"")</f>
        <v/>
      </c>
      <c r="AF10" s="149"/>
      <c r="AG10" s="150" t="str">
        <f>IF(AND((AF10&gt;0),(AF$7&gt;0)),(AF10/AF$7*100),"")</f>
        <v/>
      </c>
      <c r="AH10" s="149"/>
      <c r="AI10" s="150" t="str">
        <f>IF(AND((AH10&gt;0),(AH$7&gt;0)),(AH10/AH$7*100),"")</f>
        <v/>
      </c>
      <c r="AJ10" s="149"/>
      <c r="AK10" s="150" t="str">
        <f>IF(AND((AJ10&gt;0),(AJ$7&gt;0)),(AJ10/AJ$7*100),"")</f>
        <v/>
      </c>
      <c r="AL10" s="149"/>
      <c r="AM10" s="150" t="str">
        <f>IF(AND((AL10&gt;0),(AL$7&gt;0)),(AL10/AL$7*100),"")</f>
        <v/>
      </c>
      <c r="AN10" s="149"/>
      <c r="AO10" s="150" t="str">
        <f>IF(AND((AN10&gt;0),(AN$7&gt;0)),(AN10/AN$7*100),"")</f>
        <v/>
      </c>
      <c r="AP10" s="149"/>
      <c r="AQ10" s="150" t="str">
        <f>IF(AND((AP10&gt;0),(AP$7&gt;0)),(AP10/AP$7*100),"")</f>
        <v/>
      </c>
      <c r="AR10" s="149"/>
      <c r="AS10" s="150" t="str">
        <f>IF(AND((AR10&gt;0),(AR$7&gt;0)),(AR10/AR$7*100),"")</f>
        <v/>
      </c>
      <c r="AT10" s="149"/>
      <c r="AU10" s="150" t="str">
        <f>IF(AND((AT10&gt;0),(AT$7&gt;0)),(AT10/AT$7*100),"")</f>
        <v/>
      </c>
      <c r="AV10" s="149"/>
      <c r="AW10" s="150" t="str">
        <f>IF(AND((AV10&gt;0),(AV$7&gt;0)),(AV10/AV$7*100),"")</f>
        <v/>
      </c>
      <c r="AX10" s="149"/>
      <c r="AY10" s="150" t="str">
        <f>IF(AND((AX10&gt;0),(AX$7&gt;0)),(AX10/AX$7*100),"")</f>
        <v/>
      </c>
      <c r="AZ10" s="149"/>
      <c r="BA10" s="150" t="str">
        <f>IF(AND((AZ10&gt;0),(AZ$7&gt;0)),(AZ10/AZ$7*100),"")</f>
        <v/>
      </c>
      <c r="BB10" s="149"/>
      <c r="BC10" s="150" t="str">
        <f>IF(AND((BB10&gt;0),(BB$7&gt;0)),(BB10/BB$7*100),"")</f>
        <v/>
      </c>
      <c r="BD10" s="149"/>
      <c r="BE10" s="150" t="str">
        <f>IF(AND((BD10&gt;0),(BD$7&gt;0)),(BD10/BD$7*100),"")</f>
        <v/>
      </c>
      <c r="BF10" s="149"/>
      <c r="BG10" s="150" t="str">
        <f>IF(AND((BF10&gt;0),(BF$7&gt;0)),(BF10/BF$7*100),"")</f>
        <v/>
      </c>
      <c r="BH10" s="149"/>
      <c r="BI10" s="150" t="str">
        <f>IF(AND((BH10&gt;0),(BH$7&gt;0)),(BH10/BH$7*100),"")</f>
        <v/>
      </c>
      <c r="BJ10" s="12"/>
      <c r="BK10" s="14" t="str">
        <f t="shared" si="0"/>
        <v xml:space="preserve">     Standard width</v>
      </c>
      <c r="BL10" s="11">
        <f t="shared" si="1"/>
        <v>11</v>
      </c>
      <c r="BM10" s="4">
        <f t="shared" si="2"/>
        <v>13.04</v>
      </c>
      <c r="BN10" s="24" t="str">
        <f t="shared" si="3"/>
        <v>–</v>
      </c>
      <c r="BO10" s="6">
        <f t="shared" si="4"/>
        <v>14.69</v>
      </c>
      <c r="BP10" s="32">
        <f t="shared" si="5"/>
        <v>39.061583577712611</v>
      </c>
      <c r="BQ10" s="7" t="str">
        <f t="shared" si="6"/>
        <v>–</v>
      </c>
      <c r="BR10" s="33">
        <f t="shared" si="7"/>
        <v>46.029224904701401</v>
      </c>
      <c r="BS10" s="28">
        <f t="shared" si="8"/>
        <v>13.814545454545454</v>
      </c>
      <c r="BT10" s="8">
        <f t="shared" si="8"/>
        <v>42.170070657940123</v>
      </c>
      <c r="BU10" s="5">
        <f t="shared" si="9"/>
        <v>0.60453889265064908</v>
      </c>
      <c r="BV10" s="9">
        <f t="shared" si="9"/>
        <v>2.4668965068798703</v>
      </c>
      <c r="BW10" s="5">
        <f t="shared" si="10"/>
        <v>14.49</v>
      </c>
      <c r="BX10" s="7">
        <f t="shared" si="10"/>
        <v>46.029224904701401</v>
      </c>
    </row>
    <row r="11" spans="1:76" ht="13.5">
      <c r="A11" s="154" t="s">
        <v>18</v>
      </c>
      <c r="B11" s="169">
        <v>14.1</v>
      </c>
      <c r="C11" s="170">
        <f>IF(AND((B11&gt;0),(B$7&gt;0)),(B11/B$7*100),"")</f>
        <v>44.790343074968234</v>
      </c>
      <c r="D11" s="149">
        <v>14.27</v>
      </c>
      <c r="E11" s="150">
        <f>IF(AND((D11&gt;0),(D$7&gt;0)),(D11/D$7*100),"")</f>
        <v>45.330368487928837</v>
      </c>
      <c r="F11" s="149">
        <v>12.66</v>
      </c>
      <c r="G11" s="150">
        <f>IF(AND((F11&gt;0),(F$7&gt;0)),(F11/F$7*100),"")</f>
        <v>39.761306532663312</v>
      </c>
      <c r="H11" s="149">
        <v>12.82</v>
      </c>
      <c r="I11" s="150">
        <f>IF(AND((H11&gt;0),(H$7&gt;0)),(H11/H$7*100),"")</f>
        <v>38.895631067961169</v>
      </c>
      <c r="J11" s="149">
        <v>12.81</v>
      </c>
      <c r="K11" s="150">
        <f>IF(AND((J11&gt;0),(J$7&gt;0)),(J11/J$7*100),"")</f>
        <v>39.537037037037045</v>
      </c>
      <c r="L11" s="149">
        <v>13.88</v>
      </c>
      <c r="M11" s="150">
        <f>IF(AND((L11&gt;0),(L$7&gt;0)),(L11/L$7*100),"")</f>
        <v>42.958836273599502</v>
      </c>
      <c r="N11" s="149">
        <v>12.29</v>
      </c>
      <c r="O11" s="150">
        <f>IF(AND((N11&gt;0),(N$7&gt;0)),(N11/N$7*100),"")</f>
        <v>36.041055718475064</v>
      </c>
      <c r="P11" s="149">
        <v>12.47</v>
      </c>
      <c r="Q11" s="150">
        <f>IF(AND((P11&gt;0),(P$7&gt;0)),(P11/P$7*100),"")</f>
        <v>35.895221646516987</v>
      </c>
      <c r="R11" s="149">
        <v>13.41</v>
      </c>
      <c r="S11" s="150">
        <f>IF(AND((R11&gt;0),(R$7&gt;0)),(R11/R$7*100),"")</f>
        <v>39.441176470588232</v>
      </c>
      <c r="T11" s="149">
        <v>12.97</v>
      </c>
      <c r="U11" s="150">
        <f>IF(AND((T11&gt;0),(T$7&gt;0)),(T11/T$7*100),"")</f>
        <v>40.837531486146098</v>
      </c>
      <c r="V11" s="149">
        <v>14.24</v>
      </c>
      <c r="W11" s="150">
        <f>IF(AND((V11&gt;0),(V$7&gt;0)),(V11/V$7*100),"")</f>
        <v>42.217610435813818</v>
      </c>
      <c r="X11" s="149"/>
      <c r="Y11" s="150" t="str">
        <f>IF(AND((X11&gt;0),(X$7&gt;0)),(X11/X$7*100),"")</f>
        <v/>
      </c>
      <c r="Z11" s="149"/>
      <c r="AA11" s="150" t="str">
        <f>IF(AND((Z11&gt;0),(Z$7&gt;0)),(Z11/Z$7*100),"")</f>
        <v/>
      </c>
      <c r="AB11" s="149"/>
      <c r="AC11" s="150" t="str">
        <f>IF(AND((AB11&gt;0),(AB$7&gt;0)),(AB11/AB$7*100),"")</f>
        <v/>
      </c>
      <c r="AD11" s="149"/>
      <c r="AE11" s="150" t="str">
        <f>IF(AND((AD11&gt;0),(AD$7&gt;0)),(AD11/AD$7*100),"")</f>
        <v/>
      </c>
      <c r="AF11" s="149"/>
      <c r="AG11" s="150" t="str">
        <f>IF(AND((AF11&gt;0),(AF$7&gt;0)),(AF11/AF$7*100),"")</f>
        <v/>
      </c>
      <c r="AH11" s="149"/>
      <c r="AI11" s="150" t="str">
        <f>IF(AND((AH11&gt;0),(AH$7&gt;0)),(AH11/AH$7*100),"")</f>
        <v/>
      </c>
      <c r="AJ11" s="149"/>
      <c r="AK11" s="150" t="str">
        <f>IF(AND((AJ11&gt;0),(AJ$7&gt;0)),(AJ11/AJ$7*100),"")</f>
        <v/>
      </c>
      <c r="AL11" s="149"/>
      <c r="AM11" s="150" t="str">
        <f>IF(AND((AL11&gt;0),(AL$7&gt;0)),(AL11/AL$7*100),"")</f>
        <v/>
      </c>
      <c r="AN11" s="149"/>
      <c r="AO11" s="150" t="str">
        <f>IF(AND((AN11&gt;0),(AN$7&gt;0)),(AN11/AN$7*100),"")</f>
        <v/>
      </c>
      <c r="AP11" s="149"/>
      <c r="AQ11" s="150" t="str">
        <f>IF(AND((AP11&gt;0),(AP$7&gt;0)),(AP11/AP$7*100),"")</f>
        <v/>
      </c>
      <c r="AR11" s="149"/>
      <c r="AS11" s="150" t="str">
        <f>IF(AND((AR11&gt;0),(AR$7&gt;0)),(AR11/AR$7*100),"")</f>
        <v/>
      </c>
      <c r="AT11" s="149"/>
      <c r="AU11" s="150" t="str">
        <f>IF(AND((AT11&gt;0),(AT$7&gt;0)),(AT11/AT$7*100),"")</f>
        <v/>
      </c>
      <c r="AV11" s="149"/>
      <c r="AW11" s="150" t="str">
        <f>IF(AND((AV11&gt;0),(AV$7&gt;0)),(AV11/AV$7*100),"")</f>
        <v/>
      </c>
      <c r="AX11" s="149"/>
      <c r="AY11" s="150" t="str">
        <f>IF(AND((AX11&gt;0),(AX$7&gt;0)),(AX11/AX$7*100),"")</f>
        <v/>
      </c>
      <c r="AZ11" s="149"/>
      <c r="BA11" s="150" t="str">
        <f>IF(AND((AZ11&gt;0),(AZ$7&gt;0)),(AZ11/AZ$7*100),"")</f>
        <v/>
      </c>
      <c r="BB11" s="149"/>
      <c r="BC11" s="150" t="str">
        <f>IF(AND((BB11&gt;0),(BB$7&gt;0)),(BB11/BB$7*100),"")</f>
        <v/>
      </c>
      <c r="BD11" s="149"/>
      <c r="BE11" s="150" t="str">
        <f>IF(AND((BD11&gt;0),(BD$7&gt;0)),(BD11/BD$7*100),"")</f>
        <v/>
      </c>
      <c r="BF11" s="149"/>
      <c r="BG11" s="150" t="str">
        <f>IF(AND((BF11&gt;0),(BF$7&gt;0)),(BF11/BF$7*100),"")</f>
        <v/>
      </c>
      <c r="BH11" s="149"/>
      <c r="BI11" s="150" t="str">
        <f>IF(AND((BH11&gt;0),(BH$7&gt;0)),(BH11/BH$7*100),"")</f>
        <v/>
      </c>
      <c r="BJ11" s="12"/>
      <c r="BK11" s="14" t="str">
        <f t="shared" si="0"/>
        <v xml:space="preserve">     Posterior width</v>
      </c>
      <c r="BL11" s="11">
        <f t="shared" si="1"/>
        <v>11</v>
      </c>
      <c r="BM11" s="4">
        <f t="shared" si="2"/>
        <v>12.29</v>
      </c>
      <c r="BN11" s="24" t="str">
        <f t="shared" si="3"/>
        <v>–</v>
      </c>
      <c r="BO11" s="6">
        <f t="shared" si="4"/>
        <v>14.27</v>
      </c>
      <c r="BP11" s="32">
        <f t="shared" si="5"/>
        <v>35.895221646516987</v>
      </c>
      <c r="BQ11" s="7" t="str">
        <f t="shared" si="6"/>
        <v>–</v>
      </c>
      <c r="BR11" s="33">
        <f t="shared" si="7"/>
        <v>45.330368487928837</v>
      </c>
      <c r="BS11" s="28">
        <f t="shared" si="8"/>
        <v>13.265454545454544</v>
      </c>
      <c r="BT11" s="8">
        <f t="shared" si="8"/>
        <v>40.518738021063477</v>
      </c>
      <c r="BU11" s="5">
        <f t="shared" si="9"/>
        <v>0.74147641414091692</v>
      </c>
      <c r="BV11" s="9">
        <f t="shared" si="9"/>
        <v>3.1160852130479886</v>
      </c>
      <c r="BW11" s="5">
        <f t="shared" si="10"/>
        <v>14.1</v>
      </c>
      <c r="BX11" s="7">
        <f t="shared" si="10"/>
        <v>44.790343074968234</v>
      </c>
    </row>
    <row r="12" spans="1:76" ht="13.5">
      <c r="A12" s="154" t="s">
        <v>19</v>
      </c>
      <c r="B12" s="173">
        <f>IF(AND((B10&gt;0),(B7&gt;0)),(B10/B7),"")</f>
        <v>0.46029224904701399</v>
      </c>
      <c r="C12" s="170" t="s">
        <v>5</v>
      </c>
      <c r="D12" s="155">
        <f>IF(AND((D10&gt;0),(D7&gt;0)),(D10/D7),"")</f>
        <v>0.45775095298602286</v>
      </c>
      <c r="E12" s="150" t="s">
        <v>5</v>
      </c>
      <c r="F12" s="155">
        <f>IF(AND((F10&gt;0),(F7&gt;0)),(F10/F7),"")</f>
        <v>0.40954773869346733</v>
      </c>
      <c r="G12" s="150" t="s">
        <v>5</v>
      </c>
      <c r="H12" s="155">
        <f>IF(AND((H10&gt;0),(H7&gt;0)),(H10/H7),"")</f>
        <v>0.39563106796116504</v>
      </c>
      <c r="I12" s="150" t="s">
        <v>5</v>
      </c>
      <c r="J12" s="155">
        <f>IF(AND((J10&gt;0),(J7&gt;0)),(J10/J7),"")</f>
        <v>0.41728395061728396</v>
      </c>
      <c r="K12" s="150" t="s">
        <v>5</v>
      </c>
      <c r="L12" s="155">
        <f>IF(AND((L10&gt;0),(L7&gt;0)),(L10/L7),"")</f>
        <v>0.41442277932528626</v>
      </c>
      <c r="M12" s="150" t="s">
        <v>5</v>
      </c>
      <c r="N12" s="155">
        <f>IF(AND((N10&gt;0),(N7&gt;0)),(N10/N7),"")</f>
        <v>0.39061583577712611</v>
      </c>
      <c r="O12" s="150" t="s">
        <v>5</v>
      </c>
      <c r="P12" s="155">
        <f>IF(AND((P10&gt;0),(P7&gt;0)),(P10/P7),"")</f>
        <v>0.39320667818077143</v>
      </c>
      <c r="Q12" s="150" t="s">
        <v>5</v>
      </c>
      <c r="R12" s="155">
        <f>IF(AND((R10&gt;0),(R7&gt;0)),(R10/R7),"")</f>
        <v>0.42205882352941176</v>
      </c>
      <c r="S12" s="150" t="s">
        <v>5</v>
      </c>
      <c r="T12" s="155">
        <f>IF(AND((T10&gt;0),(T7&gt;0)),(T10/T7),"")</f>
        <v>0.44238035264483627</v>
      </c>
      <c r="U12" s="150" t="s">
        <v>5</v>
      </c>
      <c r="V12" s="155">
        <f>IF(AND((V10&gt;0),(V7&gt;0)),(V10/V7),"")</f>
        <v>0.43551734361102878</v>
      </c>
      <c r="W12" s="150" t="s">
        <v>5</v>
      </c>
      <c r="X12" s="155" t="str">
        <f>IF(AND((X10&gt;0),(X7&gt;0)),(X10/X7),"")</f>
        <v/>
      </c>
      <c r="Y12" s="150" t="s">
        <v>5</v>
      </c>
      <c r="Z12" s="155" t="str">
        <f>IF(AND((Z10&gt;0),(Z7&gt;0)),(Z10/Z7),"")</f>
        <v/>
      </c>
      <c r="AA12" s="150" t="s">
        <v>5</v>
      </c>
      <c r="AB12" s="155" t="str">
        <f>IF(AND((AB10&gt;0),(AB7&gt;0)),(AB10/AB7),"")</f>
        <v/>
      </c>
      <c r="AC12" s="150" t="s">
        <v>5</v>
      </c>
      <c r="AD12" s="155" t="str">
        <f>IF(AND((AD10&gt;0),(AD7&gt;0)),(AD10/AD7),"")</f>
        <v/>
      </c>
      <c r="AE12" s="150" t="s">
        <v>5</v>
      </c>
      <c r="AF12" s="155" t="str">
        <f>IF(AND((AF10&gt;0),(AF7&gt;0)),(AF10/AF7),"")</f>
        <v/>
      </c>
      <c r="AG12" s="150" t="s">
        <v>5</v>
      </c>
      <c r="AH12" s="155" t="str">
        <f>IF(AND((AH10&gt;0),(AH7&gt;0)),(AH10/AH7),"")</f>
        <v/>
      </c>
      <c r="AI12" s="150" t="s">
        <v>5</v>
      </c>
      <c r="AJ12" s="155" t="str">
        <f>IF(AND((AJ10&gt;0),(AJ7&gt;0)),(AJ10/AJ7),"")</f>
        <v/>
      </c>
      <c r="AK12" s="150" t="s">
        <v>5</v>
      </c>
      <c r="AL12" s="155" t="str">
        <f>IF(AND((AL10&gt;0),(AL7&gt;0)),(AL10/AL7),"")</f>
        <v/>
      </c>
      <c r="AM12" s="150" t="s">
        <v>5</v>
      </c>
      <c r="AN12" s="155" t="str">
        <f>IF(AND((AN10&gt;0),(AN7&gt;0)),(AN10/AN7),"")</f>
        <v/>
      </c>
      <c r="AO12" s="150" t="s">
        <v>5</v>
      </c>
      <c r="AP12" s="155" t="str">
        <f>IF(AND((AP10&gt;0),(AP7&gt;0)),(AP10/AP7),"")</f>
        <v/>
      </c>
      <c r="AQ12" s="150" t="s">
        <v>5</v>
      </c>
      <c r="AR12" s="155" t="str">
        <f>IF(AND((AR10&gt;0),(AR7&gt;0)),(AR10/AR7),"")</f>
        <v/>
      </c>
      <c r="AS12" s="150" t="s">
        <v>5</v>
      </c>
      <c r="AT12" s="155" t="str">
        <f>IF(AND((AT10&gt;0),(AT7&gt;0)),(AT10/AT7),"")</f>
        <v/>
      </c>
      <c r="AU12" s="150" t="s">
        <v>5</v>
      </c>
      <c r="AV12" s="155" t="str">
        <f>IF(AND((AV10&gt;0),(AV7&gt;0)),(AV10/AV7),"")</f>
        <v/>
      </c>
      <c r="AW12" s="150" t="s">
        <v>5</v>
      </c>
      <c r="AX12" s="155" t="str">
        <f>IF(AND((AX10&gt;0),(AX7&gt;0)),(AX10/AX7),"")</f>
        <v/>
      </c>
      <c r="AY12" s="150" t="s">
        <v>5</v>
      </c>
      <c r="AZ12" s="155" t="str">
        <f>IF(AND((AZ10&gt;0),(AZ7&gt;0)),(AZ10/AZ7),"")</f>
        <v/>
      </c>
      <c r="BA12" s="150" t="s">
        <v>5</v>
      </c>
      <c r="BB12" s="155" t="str">
        <f>IF(AND((BB10&gt;0),(BB7&gt;0)),(BB10/BB7),"")</f>
        <v/>
      </c>
      <c r="BC12" s="150" t="s">
        <v>5</v>
      </c>
      <c r="BD12" s="155" t="str">
        <f>IF(AND((BD10&gt;0),(BD7&gt;0)),(BD10/BD7),"")</f>
        <v/>
      </c>
      <c r="BE12" s="150" t="s">
        <v>5</v>
      </c>
      <c r="BF12" s="155" t="str">
        <f>IF(AND((BF10&gt;0),(BF7&gt;0)),(BF10/BF7),"")</f>
        <v/>
      </c>
      <c r="BG12" s="150" t="s">
        <v>5</v>
      </c>
      <c r="BH12" s="155" t="str">
        <f>IF(AND((BH10&gt;0),(BH7&gt;0)),(BH10/BH7),"")</f>
        <v/>
      </c>
      <c r="BI12" s="150" t="s">
        <v>5</v>
      </c>
      <c r="BJ12" s="12"/>
      <c r="BK12" s="14" t="str">
        <f t="shared" si="0"/>
        <v xml:space="preserve">     Standard width/length ratio</v>
      </c>
      <c r="BL12" s="11">
        <f t="shared" si="1"/>
        <v>11</v>
      </c>
      <c r="BM12" s="91">
        <f t="shared" si="2"/>
        <v>0.39061583577712611</v>
      </c>
      <c r="BN12" s="92" t="str">
        <f t="shared" si="3"/>
        <v>–</v>
      </c>
      <c r="BO12" s="93">
        <f t="shared" si="4"/>
        <v>0.46029224904701399</v>
      </c>
      <c r="BP12" s="94" t="str">
        <f t="shared" si="5"/>
        <v/>
      </c>
      <c r="BQ12" s="95" t="s">
        <v>5</v>
      </c>
      <c r="BR12" s="96" t="str">
        <f t="shared" si="7"/>
        <v/>
      </c>
      <c r="BS12" s="97">
        <f t="shared" si="8"/>
        <v>0.42170070657940123</v>
      </c>
      <c r="BT12" s="98" t="s">
        <v>5</v>
      </c>
      <c r="BU12" s="99">
        <f t="shared" si="9"/>
        <v>2.4668965068798697E-2</v>
      </c>
      <c r="BV12" s="100" t="s">
        <v>5</v>
      </c>
      <c r="BW12" s="19">
        <f t="shared" si="10"/>
        <v>0.46029224904701399</v>
      </c>
      <c r="BX12" s="7" t="s">
        <v>5</v>
      </c>
    </row>
    <row r="13" spans="1:76" ht="13.5">
      <c r="A13" s="154" t="s">
        <v>20</v>
      </c>
      <c r="B13" s="173">
        <f>IF(AND((B11&gt;0),(B9&gt;0)),(B11/B9),"")</f>
        <v>0.92824226464779458</v>
      </c>
      <c r="C13" s="170" t="s">
        <v>5</v>
      </c>
      <c r="D13" s="155">
        <f>IF(AND((D11&gt;0),(D9&gt;0)),(D11/D9),"")</f>
        <v>0.89411027568922297</v>
      </c>
      <c r="E13" s="150" t="s">
        <v>5</v>
      </c>
      <c r="F13" s="155">
        <f>IF(AND((F11&gt;0),(F9&gt;0)),(F11/F9),"")</f>
        <v>0.87977762334954823</v>
      </c>
      <c r="G13" s="150" t="s">
        <v>5</v>
      </c>
      <c r="H13" s="155">
        <f>IF(AND((H11&gt;0),(H9&gt;0)),(H11/H9),"")</f>
        <v>0.9316860465116279</v>
      </c>
      <c r="I13" s="150" t="s">
        <v>5</v>
      </c>
      <c r="J13" s="155">
        <f>IF(AND((J11&gt;0),(J9&gt;0)),(J11/J9),"")</f>
        <v>0.88958333333333339</v>
      </c>
      <c r="K13" s="150" t="s">
        <v>5</v>
      </c>
      <c r="L13" s="155">
        <f>IF(AND((L11&gt;0),(L9&gt;0)),(L11/L9),"")</f>
        <v>0.90600522193211497</v>
      </c>
      <c r="M13" s="150" t="s">
        <v>5</v>
      </c>
      <c r="N13" s="155">
        <f>IF(AND((N11&gt;0),(N9&gt;0)),(N11/N9),"")</f>
        <v>0.84583620096352374</v>
      </c>
      <c r="O13" s="150" t="s">
        <v>5</v>
      </c>
      <c r="P13" s="155">
        <f>IF(AND((P11&gt;0),(P9&gt;0)),(P11/P9),"")</f>
        <v>0.83803763440860213</v>
      </c>
      <c r="Q13" s="150" t="s">
        <v>5</v>
      </c>
      <c r="R13" s="155">
        <f>IF(AND((R11&gt;0),(R9&gt;0)),(R11/R9),"")</f>
        <v>0.852511125238398</v>
      </c>
      <c r="S13" s="150" t="s">
        <v>5</v>
      </c>
      <c r="T13" s="155">
        <f>IF(AND((T11&gt;0),(T9&gt;0)),(T11/T9),"")</f>
        <v>0.90132036136205695</v>
      </c>
      <c r="U13" s="150" t="s">
        <v>5</v>
      </c>
      <c r="V13" s="155">
        <f>IF(AND((V11&gt;0),(V9&gt;0)),(V11/V9),"")</f>
        <v>0.88173374613003108</v>
      </c>
      <c r="W13" s="150" t="s">
        <v>5</v>
      </c>
      <c r="X13" s="155" t="str">
        <f>IF(AND((X11&gt;0),(X9&gt;0)),(X11/X9),"")</f>
        <v/>
      </c>
      <c r="Y13" s="150" t="s">
        <v>5</v>
      </c>
      <c r="Z13" s="155" t="str">
        <f>IF(AND((Z11&gt;0),(Z9&gt;0)),(Z11/Z9),"")</f>
        <v/>
      </c>
      <c r="AA13" s="150" t="s">
        <v>5</v>
      </c>
      <c r="AB13" s="155" t="str">
        <f>IF(AND((AB11&gt;0),(AB9&gt;0)),(AB11/AB9),"")</f>
        <v/>
      </c>
      <c r="AC13" s="150" t="s">
        <v>5</v>
      </c>
      <c r="AD13" s="155" t="str">
        <f>IF(AND((AD11&gt;0),(AD9&gt;0)),(AD11/AD9),"")</f>
        <v/>
      </c>
      <c r="AE13" s="150" t="s">
        <v>5</v>
      </c>
      <c r="AF13" s="155" t="str">
        <f>IF(AND((AF11&gt;0),(AF9&gt;0)),(AF11/AF9),"")</f>
        <v/>
      </c>
      <c r="AG13" s="150" t="s">
        <v>5</v>
      </c>
      <c r="AH13" s="155" t="str">
        <f>IF(AND((AH11&gt;0),(AH9&gt;0)),(AH11/AH9),"")</f>
        <v/>
      </c>
      <c r="AI13" s="150" t="s">
        <v>5</v>
      </c>
      <c r="AJ13" s="155" t="str">
        <f>IF(AND((AJ11&gt;0),(AJ9&gt;0)),(AJ11/AJ9),"")</f>
        <v/>
      </c>
      <c r="AK13" s="150" t="s">
        <v>5</v>
      </c>
      <c r="AL13" s="155" t="str">
        <f>IF(AND((AL11&gt;0),(AL9&gt;0)),(AL11/AL9),"")</f>
        <v/>
      </c>
      <c r="AM13" s="150" t="s">
        <v>5</v>
      </c>
      <c r="AN13" s="155" t="str">
        <f>IF(AND((AN11&gt;0),(AN9&gt;0)),(AN11/AN9),"")</f>
        <v/>
      </c>
      <c r="AO13" s="150" t="s">
        <v>5</v>
      </c>
      <c r="AP13" s="155" t="str">
        <f>IF(AND((AP11&gt;0),(AP9&gt;0)),(AP11/AP9),"")</f>
        <v/>
      </c>
      <c r="AQ13" s="150" t="s">
        <v>5</v>
      </c>
      <c r="AR13" s="155" t="str">
        <f>IF(AND((AR11&gt;0),(AR9&gt;0)),(AR11/AR9),"")</f>
        <v/>
      </c>
      <c r="AS13" s="150" t="s">
        <v>5</v>
      </c>
      <c r="AT13" s="155" t="str">
        <f>IF(AND((AT11&gt;0),(AT9&gt;0)),(AT11/AT9),"")</f>
        <v/>
      </c>
      <c r="AU13" s="150" t="s">
        <v>5</v>
      </c>
      <c r="AV13" s="155" t="str">
        <f>IF(AND((AV11&gt;0),(AV9&gt;0)),(AV11/AV9),"")</f>
        <v/>
      </c>
      <c r="AW13" s="150" t="s">
        <v>5</v>
      </c>
      <c r="AX13" s="155" t="str">
        <f>IF(AND((AX11&gt;0),(AX9&gt;0)),(AX11/AX9),"")</f>
        <v/>
      </c>
      <c r="AY13" s="150" t="s">
        <v>5</v>
      </c>
      <c r="AZ13" s="155" t="str">
        <f>IF(AND((AZ11&gt;0),(AZ9&gt;0)),(AZ11/AZ9),"")</f>
        <v/>
      </c>
      <c r="BA13" s="150" t="s">
        <v>5</v>
      </c>
      <c r="BB13" s="155" t="str">
        <f>IF(AND((BB11&gt;0),(BB9&gt;0)),(BB11/BB9),"")</f>
        <v/>
      </c>
      <c r="BC13" s="150" t="s">
        <v>5</v>
      </c>
      <c r="BD13" s="155" t="str">
        <f>IF(AND((BD11&gt;0),(BD9&gt;0)),(BD11/BD9),"")</f>
        <v/>
      </c>
      <c r="BE13" s="150" t="s">
        <v>5</v>
      </c>
      <c r="BF13" s="155" t="str">
        <f>IF(AND((BF11&gt;0),(BF9&gt;0)),(BF11/BF9),"")</f>
        <v/>
      </c>
      <c r="BG13" s="150" t="s">
        <v>5</v>
      </c>
      <c r="BH13" s="155" t="str">
        <f>IF(AND((BH11&gt;0),(BH9&gt;0)),(BH11/BH9),"")</f>
        <v/>
      </c>
      <c r="BI13" s="150" t="s">
        <v>5</v>
      </c>
      <c r="BJ13" s="12"/>
      <c r="BK13" s="14" t="str">
        <f t="shared" si="0"/>
        <v xml:space="preserve">     Posterior/anterior width ratio</v>
      </c>
      <c r="BL13" s="11">
        <f t="shared" si="1"/>
        <v>11</v>
      </c>
      <c r="BM13" s="91">
        <f t="shared" si="2"/>
        <v>0.83803763440860213</v>
      </c>
      <c r="BN13" s="92" t="str">
        <f t="shared" si="3"/>
        <v>–</v>
      </c>
      <c r="BO13" s="93">
        <f t="shared" si="4"/>
        <v>0.9316860465116279</v>
      </c>
      <c r="BP13" s="94" t="str">
        <f t="shared" si="5"/>
        <v/>
      </c>
      <c r="BQ13" s="95" t="s">
        <v>5</v>
      </c>
      <c r="BR13" s="96" t="str">
        <f t="shared" si="7"/>
        <v/>
      </c>
      <c r="BS13" s="97">
        <f t="shared" si="8"/>
        <v>0.88625853032420487</v>
      </c>
      <c r="BT13" s="98" t="s">
        <v>5</v>
      </c>
      <c r="BU13" s="99">
        <f t="shared" si="9"/>
        <v>3.1106865270869016E-2</v>
      </c>
      <c r="BV13" s="100" t="s">
        <v>5</v>
      </c>
      <c r="BW13" s="19">
        <f t="shared" si="10"/>
        <v>0.92824226464779458</v>
      </c>
      <c r="BX13" s="7" t="s">
        <v>5</v>
      </c>
    </row>
    <row r="14" spans="1:76" ht="13.5">
      <c r="A14" s="146" t="s">
        <v>21</v>
      </c>
      <c r="B14" s="171"/>
      <c r="C14" s="172"/>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3"/>
      <c r="AF14" s="152"/>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3"/>
      <c r="BJ14" s="12"/>
      <c r="BK14" s="14" t="str">
        <f t="shared" si="0"/>
        <v>Claw 1 lengths</v>
      </c>
      <c r="BL14" s="11"/>
      <c r="BM14" s="4"/>
      <c r="BN14" s="24"/>
      <c r="BO14" s="6"/>
      <c r="BP14" s="32"/>
      <c r="BQ14" s="7"/>
      <c r="BR14" s="33"/>
      <c r="BS14" s="28"/>
      <c r="BT14" s="8"/>
      <c r="BU14" s="5"/>
      <c r="BV14" s="9"/>
      <c r="BW14" s="5"/>
      <c r="BX14" s="7"/>
    </row>
    <row r="15" spans="1:76" ht="13.5">
      <c r="A15" s="154" t="s">
        <v>25</v>
      </c>
      <c r="B15" s="169">
        <v>16.190000000000001</v>
      </c>
      <c r="C15" s="170">
        <f t="shared" ref="C15:C21" si="11">IF(AND((B15&gt;0),(B$7&gt;0)),(B15/B$7*100),"")</f>
        <v>51.429479034307505</v>
      </c>
      <c r="D15" s="149">
        <v>16.57</v>
      </c>
      <c r="E15" s="150">
        <f>IF(AND((D15&gt;0),(D$7&gt;0)),(D15/D$7*100),"")</f>
        <v>52.636594663278267</v>
      </c>
      <c r="F15" s="149">
        <v>15.66</v>
      </c>
      <c r="G15" s="150">
        <f>IF(AND((F15&gt;0),(F$7&gt;0)),(F15/F$7*100),"")</f>
        <v>49.183417085427138</v>
      </c>
      <c r="H15" s="149">
        <v>15.98</v>
      </c>
      <c r="I15" s="150">
        <f>IF(AND((H15&gt;0),(H$7&gt;0)),(H15/H$7*100),"")</f>
        <v>48.48300970873786</v>
      </c>
      <c r="J15" s="149">
        <v>15.19</v>
      </c>
      <c r="K15" s="150">
        <f>IF(AND((J15&gt;0),(J$7&gt;0)),(J15/J$7*100),"")</f>
        <v>46.882716049382715</v>
      </c>
      <c r="L15" s="149">
        <v>14.42</v>
      </c>
      <c r="M15" s="150">
        <f>IF(AND((L15&gt;0),(L$7&gt;0)),(L15/L$7*100),"")</f>
        <v>44.630145465800055</v>
      </c>
      <c r="N15" s="149"/>
      <c r="O15" s="150" t="str">
        <f>IF(AND((N15&gt;0),(N$7&gt;0)),(N15/N$7*100),"")</f>
        <v/>
      </c>
      <c r="P15" s="149">
        <v>15.13</v>
      </c>
      <c r="Q15" s="150">
        <f>IF(AND((P15&gt;0),(P$7&gt;0)),(P15/P$7*100),"")</f>
        <v>43.552101324122049</v>
      </c>
      <c r="R15" s="149">
        <v>16.829999999999998</v>
      </c>
      <c r="S15" s="150">
        <f>IF(AND((R15&gt;0),(R$7&gt;0)),(R15/R$7*100),"")</f>
        <v>49.499999999999993</v>
      </c>
      <c r="T15" s="149"/>
      <c r="U15" s="150" t="str">
        <f>IF(AND((T15&gt;0),(T$7&gt;0)),(T15/T$7*100),"")</f>
        <v/>
      </c>
      <c r="V15" s="149">
        <v>16.36</v>
      </c>
      <c r="W15" s="150">
        <f>IF(AND((V15&gt;0),(V$7&gt;0)),(V15/V$7*100),"")</f>
        <v>48.502816483842281</v>
      </c>
      <c r="X15" s="149"/>
      <c r="Y15" s="150" t="str">
        <f>IF(AND((X15&gt;0),(X$7&gt;0)),(X15/X$7*100),"")</f>
        <v/>
      </c>
      <c r="Z15" s="149"/>
      <c r="AA15" s="150" t="str">
        <f>IF(AND((Z15&gt;0),(Z$7&gt;0)),(Z15/Z$7*100),"")</f>
        <v/>
      </c>
      <c r="AB15" s="149"/>
      <c r="AC15" s="150" t="str">
        <f>IF(AND((AB15&gt;0),(AB$7&gt;0)),(AB15/AB$7*100),"")</f>
        <v/>
      </c>
      <c r="AD15" s="149"/>
      <c r="AE15" s="150" t="str">
        <f>IF(AND((AD15&gt;0),(AD$7&gt;0)),(AD15/AD$7*100),"")</f>
        <v/>
      </c>
      <c r="AF15" s="149"/>
      <c r="AG15" s="150" t="str">
        <f>IF(AND((AF15&gt;0),(AF$7&gt;0)),(AF15/AF$7*100),"")</f>
        <v/>
      </c>
      <c r="AH15" s="149"/>
      <c r="AI15" s="150" t="str">
        <f>IF(AND((AH15&gt;0),(AH$7&gt;0)),(AH15/AH$7*100),"")</f>
        <v/>
      </c>
      <c r="AJ15" s="149"/>
      <c r="AK15" s="150" t="str">
        <f>IF(AND((AJ15&gt;0),(AJ$7&gt;0)),(AJ15/AJ$7*100),"")</f>
        <v/>
      </c>
      <c r="AL15" s="149"/>
      <c r="AM15" s="150" t="str">
        <f>IF(AND((AL15&gt;0),(AL$7&gt;0)),(AL15/AL$7*100),"")</f>
        <v/>
      </c>
      <c r="AN15" s="149"/>
      <c r="AO15" s="150" t="str">
        <f>IF(AND((AN15&gt;0),(AN$7&gt;0)),(AN15/AN$7*100),"")</f>
        <v/>
      </c>
      <c r="AP15" s="149"/>
      <c r="AQ15" s="150" t="str">
        <f>IF(AND((AP15&gt;0),(AP$7&gt;0)),(AP15/AP$7*100),"")</f>
        <v/>
      </c>
      <c r="AR15" s="149"/>
      <c r="AS15" s="150" t="str">
        <f>IF(AND((AR15&gt;0),(AR$7&gt;0)),(AR15/AR$7*100),"")</f>
        <v/>
      </c>
      <c r="AT15" s="149"/>
      <c r="AU15" s="150" t="str">
        <f>IF(AND((AT15&gt;0),(AT$7&gt;0)),(AT15/AT$7*100),"")</f>
        <v/>
      </c>
      <c r="AV15" s="149"/>
      <c r="AW15" s="150" t="str">
        <f>IF(AND((AV15&gt;0),(AV$7&gt;0)),(AV15/AV$7*100),"")</f>
        <v/>
      </c>
      <c r="AX15" s="149"/>
      <c r="AY15" s="150" t="str">
        <f>IF(AND((AX15&gt;0),(AX$7&gt;0)),(AX15/AX$7*100),"")</f>
        <v/>
      </c>
      <c r="AZ15" s="149"/>
      <c r="BA15" s="150" t="str">
        <f>IF(AND((AZ15&gt;0),(AZ$7&gt;0)),(AZ15/AZ$7*100),"")</f>
        <v/>
      </c>
      <c r="BB15" s="149"/>
      <c r="BC15" s="150" t="str">
        <f>IF(AND((BB15&gt;0),(BB$7&gt;0)),(BB15/BB$7*100),"")</f>
        <v/>
      </c>
      <c r="BD15" s="149"/>
      <c r="BE15" s="150" t="str">
        <f>IF(AND((BD15&gt;0),(BD$7&gt;0)),(BD15/BD$7*100),"")</f>
        <v/>
      </c>
      <c r="BF15" s="149"/>
      <c r="BG15" s="150" t="str">
        <f>IF(AND((BF15&gt;0),(BF$7&gt;0)),(BF15/BF$7*100),"")</f>
        <v/>
      </c>
      <c r="BH15" s="149"/>
      <c r="BI15" s="150" t="str">
        <f>IF(AND((BH15&gt;0),(BH$7&gt;0)),(BH15/BH$7*100),"")</f>
        <v/>
      </c>
      <c r="BJ15" s="12"/>
      <c r="BK15" s="14" t="str">
        <f t="shared" si="0"/>
        <v xml:space="preserve">     External primary branch</v>
      </c>
      <c r="BL15" s="11">
        <f t="shared" si="1"/>
        <v>9</v>
      </c>
      <c r="BM15" s="4">
        <f t="shared" si="2"/>
        <v>14.42</v>
      </c>
      <c r="BN15" s="24" t="str">
        <f t="shared" si="3"/>
        <v>–</v>
      </c>
      <c r="BO15" s="6">
        <f t="shared" si="4"/>
        <v>16.829999999999998</v>
      </c>
      <c r="BP15" s="32">
        <f t="shared" si="5"/>
        <v>43.552101324122049</v>
      </c>
      <c r="BQ15" s="7" t="str">
        <f t="shared" si="6"/>
        <v>–</v>
      </c>
      <c r="BR15" s="33">
        <f t="shared" si="7"/>
        <v>52.636594663278267</v>
      </c>
      <c r="BS15" s="28">
        <f t="shared" si="8"/>
        <v>15.814444444444442</v>
      </c>
      <c r="BT15" s="8">
        <f t="shared" si="8"/>
        <v>48.311142201655315</v>
      </c>
      <c r="BU15" s="5">
        <f t="shared" si="9"/>
        <v>0.78222616791934119</v>
      </c>
      <c r="BV15" s="9">
        <f t="shared" si="9"/>
        <v>2.934976484648729</v>
      </c>
      <c r="BW15" s="5">
        <f t="shared" si="10"/>
        <v>16.190000000000001</v>
      </c>
      <c r="BX15" s="7">
        <f t="shared" si="10"/>
        <v>51.429479034307505</v>
      </c>
    </row>
    <row r="16" spans="1:76" ht="13.5">
      <c r="A16" s="154" t="s">
        <v>26</v>
      </c>
      <c r="B16" s="169">
        <v>10.73</v>
      </c>
      <c r="C16" s="170">
        <f t="shared" si="11"/>
        <v>34.085133418043199</v>
      </c>
      <c r="D16" s="149">
        <v>11.91</v>
      </c>
      <c r="E16" s="150">
        <f>IF(AND((D16&gt;0),(D$7&gt;0)),(D16/D$7*100),"")</f>
        <v>37.833545108005083</v>
      </c>
      <c r="F16" s="149">
        <v>11.12</v>
      </c>
      <c r="G16" s="150">
        <f>IF(AND((F16&gt;0),(F$7&gt;0)),(F16/F$7*100),"")</f>
        <v>34.924623115577887</v>
      </c>
      <c r="H16" s="149">
        <v>12.52</v>
      </c>
      <c r="I16" s="150">
        <f>IF(AND((H16&gt;0),(H$7&gt;0)),(H16/H$7*100),"")</f>
        <v>37.985436893203882</v>
      </c>
      <c r="J16" s="149">
        <v>11.68</v>
      </c>
      <c r="K16" s="150">
        <f>IF(AND((J16&gt;0),(J$7&gt;0)),(J16/J$7*100),"")</f>
        <v>36.049382716049379</v>
      </c>
      <c r="L16" s="149">
        <v>11.22</v>
      </c>
      <c r="M16" s="150">
        <f>IF(AND((L16&gt;0),(L$7&gt;0)),(L16/L$7*100),"")</f>
        <v>34.726090993500463</v>
      </c>
      <c r="N16" s="149">
        <v>11.65</v>
      </c>
      <c r="O16" s="150">
        <f>IF(AND((N16&gt;0),(N$7&gt;0)),(N16/N$7*100),"")</f>
        <v>34.164222873900293</v>
      </c>
      <c r="P16" s="149">
        <v>11.52</v>
      </c>
      <c r="Q16" s="150">
        <f>IF(AND((P16&gt;0),(P$7&gt;0)),(P16/P$7*100),"")</f>
        <v>33.160621761658028</v>
      </c>
      <c r="R16" s="149">
        <v>10.92</v>
      </c>
      <c r="S16" s="150">
        <f>IF(AND((R16&gt;0),(R$7&gt;0)),(R16/R$7*100),"")</f>
        <v>32.117647058823529</v>
      </c>
      <c r="T16" s="149">
        <v>11.31</v>
      </c>
      <c r="U16" s="150">
        <f>IF(AND((T16&gt;0),(T$7&gt;0)),(T16/T$7*100),"")</f>
        <v>35.610831234256928</v>
      </c>
      <c r="V16" s="149">
        <v>11.97</v>
      </c>
      <c r="W16" s="150">
        <f>IF(AND((V16&gt;0),(V$7&gt;0)),(V16/V$7*100),"")</f>
        <v>35.487696412689004</v>
      </c>
      <c r="X16" s="149"/>
      <c r="Y16" s="150" t="str">
        <f>IF(AND((X16&gt;0),(X$7&gt;0)),(X16/X$7*100),"")</f>
        <v/>
      </c>
      <c r="Z16" s="149"/>
      <c r="AA16" s="150" t="str">
        <f>IF(AND((Z16&gt;0),(Z$7&gt;0)),(Z16/Z$7*100),"")</f>
        <v/>
      </c>
      <c r="AB16" s="149"/>
      <c r="AC16" s="150" t="str">
        <f>IF(AND((AB16&gt;0),(AB$7&gt;0)),(AB16/AB$7*100),"")</f>
        <v/>
      </c>
      <c r="AD16" s="149"/>
      <c r="AE16" s="150" t="str">
        <f>IF(AND((AD16&gt;0),(AD$7&gt;0)),(AD16/AD$7*100),"")</f>
        <v/>
      </c>
      <c r="AF16" s="149"/>
      <c r="AG16" s="150" t="str">
        <f>IF(AND((AF16&gt;0),(AF$7&gt;0)),(AF16/AF$7*100),"")</f>
        <v/>
      </c>
      <c r="AH16" s="149"/>
      <c r="AI16" s="150" t="str">
        <f>IF(AND((AH16&gt;0),(AH$7&gt;0)),(AH16/AH$7*100),"")</f>
        <v/>
      </c>
      <c r="AJ16" s="149"/>
      <c r="AK16" s="150" t="str">
        <f>IF(AND((AJ16&gt;0),(AJ$7&gt;0)),(AJ16/AJ$7*100),"")</f>
        <v/>
      </c>
      <c r="AL16" s="149"/>
      <c r="AM16" s="150" t="str">
        <f>IF(AND((AL16&gt;0),(AL$7&gt;0)),(AL16/AL$7*100),"")</f>
        <v/>
      </c>
      <c r="AN16" s="149"/>
      <c r="AO16" s="150" t="str">
        <f>IF(AND((AN16&gt;0),(AN$7&gt;0)),(AN16/AN$7*100),"")</f>
        <v/>
      </c>
      <c r="AP16" s="149"/>
      <c r="AQ16" s="150" t="str">
        <f>IF(AND((AP16&gt;0),(AP$7&gt;0)),(AP16/AP$7*100),"")</f>
        <v/>
      </c>
      <c r="AR16" s="149"/>
      <c r="AS16" s="150" t="str">
        <f>IF(AND((AR16&gt;0),(AR$7&gt;0)),(AR16/AR$7*100),"")</f>
        <v/>
      </c>
      <c r="AT16" s="149"/>
      <c r="AU16" s="150" t="str">
        <f>IF(AND((AT16&gt;0),(AT$7&gt;0)),(AT16/AT$7*100),"")</f>
        <v/>
      </c>
      <c r="AV16" s="149"/>
      <c r="AW16" s="150" t="str">
        <f>IF(AND((AV16&gt;0),(AV$7&gt;0)),(AV16/AV$7*100),"")</f>
        <v/>
      </c>
      <c r="AX16" s="149"/>
      <c r="AY16" s="150" t="str">
        <f>IF(AND((AX16&gt;0),(AX$7&gt;0)),(AX16/AX$7*100),"")</f>
        <v/>
      </c>
      <c r="AZ16" s="149"/>
      <c r="BA16" s="150" t="str">
        <f>IF(AND((AZ16&gt;0),(AZ$7&gt;0)),(AZ16/AZ$7*100),"")</f>
        <v/>
      </c>
      <c r="BB16" s="149"/>
      <c r="BC16" s="150" t="str">
        <f>IF(AND((BB16&gt;0),(BB$7&gt;0)),(BB16/BB$7*100),"")</f>
        <v/>
      </c>
      <c r="BD16" s="149"/>
      <c r="BE16" s="150" t="str">
        <f>IF(AND((BD16&gt;0),(BD$7&gt;0)),(BD16/BD$7*100),"")</f>
        <v/>
      </c>
      <c r="BF16" s="149"/>
      <c r="BG16" s="150" t="str">
        <f>IF(AND((BF16&gt;0),(BF$7&gt;0)),(BF16/BF$7*100),"")</f>
        <v/>
      </c>
      <c r="BH16" s="149"/>
      <c r="BI16" s="150" t="str">
        <f>IF(AND((BH16&gt;0),(BH$7&gt;0)),(BH16/BH$7*100),"")</f>
        <v/>
      </c>
      <c r="BJ16" s="12"/>
      <c r="BK16" s="14" t="str">
        <f t="shared" si="0"/>
        <v xml:space="preserve">     External base + secondary branch</v>
      </c>
      <c r="BL16" s="11">
        <f t="shared" si="1"/>
        <v>11</v>
      </c>
      <c r="BM16" s="4">
        <f t="shared" si="2"/>
        <v>10.73</v>
      </c>
      <c r="BN16" s="24" t="str">
        <f t="shared" si="3"/>
        <v>–</v>
      </c>
      <c r="BO16" s="6">
        <f t="shared" si="4"/>
        <v>12.52</v>
      </c>
      <c r="BP16" s="32">
        <f t="shared" si="5"/>
        <v>32.117647058823529</v>
      </c>
      <c r="BQ16" s="7" t="str">
        <f t="shared" si="6"/>
        <v>–</v>
      </c>
      <c r="BR16" s="33">
        <f t="shared" si="7"/>
        <v>37.985436893203882</v>
      </c>
      <c r="BS16" s="28">
        <f t="shared" si="8"/>
        <v>11.504545454545456</v>
      </c>
      <c r="BT16" s="8">
        <f t="shared" si="8"/>
        <v>35.104111962337058</v>
      </c>
      <c r="BU16" s="5">
        <f t="shared" si="9"/>
        <v>0.51697898673666864</v>
      </c>
      <c r="BV16" s="9">
        <f t="shared" si="9"/>
        <v>1.7844390870566282</v>
      </c>
      <c r="BW16" s="5">
        <f t="shared" si="10"/>
        <v>10.73</v>
      </c>
      <c r="BX16" s="7">
        <f t="shared" si="10"/>
        <v>34.085133418043199</v>
      </c>
    </row>
    <row r="17" spans="1:76" ht="13.5">
      <c r="A17" s="154" t="s">
        <v>27</v>
      </c>
      <c r="B17" s="169">
        <v>5.28</v>
      </c>
      <c r="C17" s="170">
        <f t="shared" si="11"/>
        <v>16.772554002541295</v>
      </c>
      <c r="D17" s="149">
        <v>5.52</v>
      </c>
      <c r="E17" s="150">
        <f>IF(AND((D17&gt;0),(D$7&gt;0)),(D17/D$7*100),"")</f>
        <v>17.534942820838626</v>
      </c>
      <c r="F17" s="149">
        <v>5.34</v>
      </c>
      <c r="G17" s="150">
        <f>IF(AND((F17&gt;0),(F$7&gt;0)),(F17/F$7*100),"")</f>
        <v>16.771356783919597</v>
      </c>
      <c r="H17" s="149"/>
      <c r="I17" s="150" t="str">
        <f>IF(AND((H17&gt;0),(H$7&gt;0)),(H17/H$7*100),"")</f>
        <v/>
      </c>
      <c r="J17" s="149">
        <v>4.76</v>
      </c>
      <c r="K17" s="150">
        <f>IF(AND((J17&gt;0),(J$7&gt;0)),(J17/J$7*100),"")</f>
        <v>14.691358024691359</v>
      </c>
      <c r="L17" s="149">
        <v>4.13</v>
      </c>
      <c r="M17" s="150">
        <f>IF(AND((L17&gt;0),(L$7&gt;0)),(L17/L$7*100),"")</f>
        <v>12.782420303311667</v>
      </c>
      <c r="N17" s="149">
        <v>5.68</v>
      </c>
      <c r="O17" s="150">
        <f>IF(AND((N17&gt;0),(N$7&gt;0)),(N17/N$7*100),"")</f>
        <v>16.656891495601172</v>
      </c>
      <c r="P17" s="149">
        <v>5.33</v>
      </c>
      <c r="Q17" s="150">
        <f>IF(AND((P17&gt;0),(P$7&gt;0)),(P17/P$7*100),"")</f>
        <v>15.342544617156015</v>
      </c>
      <c r="R17" s="149">
        <v>4.72</v>
      </c>
      <c r="S17" s="150">
        <f>IF(AND((R17&gt;0),(R$7&gt;0)),(R17/R$7*100),"")</f>
        <v>13.882352941176471</v>
      </c>
      <c r="T17" s="149"/>
      <c r="U17" s="150" t="str">
        <f>IF(AND((T17&gt;0),(T$7&gt;0)),(T17/T$7*100),"")</f>
        <v/>
      </c>
      <c r="V17" s="149">
        <v>4.1100000000000003</v>
      </c>
      <c r="W17" s="150">
        <f>IF(AND((V17&gt;0),(V$7&gt;0)),(V17/V$7*100),"")</f>
        <v>12.184998517640084</v>
      </c>
      <c r="X17" s="149"/>
      <c r="Y17" s="150" t="str">
        <f>IF(AND((X17&gt;0),(X$7&gt;0)),(X17/X$7*100),"")</f>
        <v/>
      </c>
      <c r="Z17" s="149"/>
      <c r="AA17" s="150" t="str">
        <f>IF(AND((Z17&gt;0),(Z$7&gt;0)),(Z17/Z$7*100),"")</f>
        <v/>
      </c>
      <c r="AB17" s="149"/>
      <c r="AC17" s="150" t="str">
        <f>IF(AND((AB17&gt;0),(AB$7&gt;0)),(AB17/AB$7*100),"")</f>
        <v/>
      </c>
      <c r="AD17" s="149"/>
      <c r="AE17" s="150" t="str">
        <f>IF(AND((AD17&gt;0),(AD$7&gt;0)),(AD17/AD$7*100),"")</f>
        <v/>
      </c>
      <c r="AF17" s="149"/>
      <c r="AG17" s="150" t="str">
        <f>IF(AND((AF17&gt;0),(AF$7&gt;0)),(AF17/AF$7*100),"")</f>
        <v/>
      </c>
      <c r="AH17" s="149"/>
      <c r="AI17" s="150" t="str">
        <f>IF(AND((AH17&gt;0),(AH$7&gt;0)),(AH17/AH$7*100),"")</f>
        <v/>
      </c>
      <c r="AJ17" s="149"/>
      <c r="AK17" s="150" t="str">
        <f>IF(AND((AJ17&gt;0),(AJ$7&gt;0)),(AJ17/AJ$7*100),"")</f>
        <v/>
      </c>
      <c r="AL17" s="149"/>
      <c r="AM17" s="150" t="str">
        <f>IF(AND((AL17&gt;0),(AL$7&gt;0)),(AL17/AL$7*100),"")</f>
        <v/>
      </c>
      <c r="AN17" s="149"/>
      <c r="AO17" s="150" t="str">
        <f>IF(AND((AN17&gt;0),(AN$7&gt;0)),(AN17/AN$7*100),"")</f>
        <v/>
      </c>
      <c r="AP17" s="149"/>
      <c r="AQ17" s="150" t="str">
        <f>IF(AND((AP17&gt;0),(AP$7&gt;0)),(AP17/AP$7*100),"")</f>
        <v/>
      </c>
      <c r="AR17" s="149"/>
      <c r="AS17" s="150" t="str">
        <f>IF(AND((AR17&gt;0),(AR$7&gt;0)),(AR17/AR$7*100),"")</f>
        <v/>
      </c>
      <c r="AT17" s="149"/>
      <c r="AU17" s="150" t="str">
        <f>IF(AND((AT17&gt;0),(AT$7&gt;0)),(AT17/AT$7*100),"")</f>
        <v/>
      </c>
      <c r="AV17" s="149"/>
      <c r="AW17" s="150" t="str">
        <f>IF(AND((AV17&gt;0),(AV$7&gt;0)),(AV17/AV$7*100),"")</f>
        <v/>
      </c>
      <c r="AX17" s="149"/>
      <c r="AY17" s="150" t="str">
        <f>IF(AND((AX17&gt;0),(AX$7&gt;0)),(AX17/AX$7*100),"")</f>
        <v/>
      </c>
      <c r="AZ17" s="149"/>
      <c r="BA17" s="150" t="str">
        <f>IF(AND((AZ17&gt;0),(AZ$7&gt;0)),(AZ17/AZ$7*100),"")</f>
        <v/>
      </c>
      <c r="BB17" s="149"/>
      <c r="BC17" s="150" t="str">
        <f>IF(AND((BB17&gt;0),(BB$7&gt;0)),(BB17/BB$7*100),"")</f>
        <v/>
      </c>
      <c r="BD17" s="149"/>
      <c r="BE17" s="150" t="str">
        <f>IF(AND((BD17&gt;0),(BD$7&gt;0)),(BD17/BD$7*100),"")</f>
        <v/>
      </c>
      <c r="BF17" s="149"/>
      <c r="BG17" s="150" t="str">
        <f>IF(AND((BF17&gt;0),(BF$7&gt;0)),(BF17/BF$7*100),"")</f>
        <v/>
      </c>
      <c r="BH17" s="149"/>
      <c r="BI17" s="150" t="str">
        <f>IF(AND((BH17&gt;0),(BH$7&gt;0)),(BH17/BH$7*100),"")</f>
        <v/>
      </c>
      <c r="BJ17" s="12"/>
      <c r="BK17" s="14" t="str">
        <f t="shared" si="0"/>
        <v xml:space="preserve">     External spur</v>
      </c>
      <c r="BL17" s="11">
        <f t="shared" si="1"/>
        <v>9</v>
      </c>
      <c r="BM17" s="4">
        <f t="shared" si="2"/>
        <v>4.1100000000000003</v>
      </c>
      <c r="BN17" s="24" t="str">
        <f t="shared" si="3"/>
        <v>–</v>
      </c>
      <c r="BO17" s="6">
        <f t="shared" si="4"/>
        <v>5.68</v>
      </c>
      <c r="BP17" s="32">
        <f t="shared" si="5"/>
        <v>12.184998517640084</v>
      </c>
      <c r="BQ17" s="7" t="str">
        <f t="shared" si="6"/>
        <v>–</v>
      </c>
      <c r="BR17" s="33">
        <f t="shared" si="7"/>
        <v>17.534942820838626</v>
      </c>
      <c r="BS17" s="28">
        <f t="shared" si="8"/>
        <v>4.9855555555555551</v>
      </c>
      <c r="BT17" s="8">
        <f t="shared" si="8"/>
        <v>15.179935500764032</v>
      </c>
      <c r="BU17" s="5">
        <f t="shared" si="9"/>
        <v>0.58296893380160375</v>
      </c>
      <c r="BV17" s="9">
        <f t="shared" si="9"/>
        <v>1.9190854172521052</v>
      </c>
      <c r="BW17" s="5">
        <f t="shared" si="10"/>
        <v>5.28</v>
      </c>
      <c r="BX17" s="7">
        <f t="shared" si="10"/>
        <v>16.772554002541295</v>
      </c>
    </row>
    <row r="18" spans="1:76" ht="13.5">
      <c r="A18" s="154" t="s">
        <v>80</v>
      </c>
      <c r="B18" s="173">
        <f>IF(AND((B16&gt;0),(B15&gt;0)),(B16/B15),"")</f>
        <v>0.66275478690549716</v>
      </c>
      <c r="C18" s="170" t="s">
        <v>5</v>
      </c>
      <c r="D18" s="155">
        <f>IF(AND((D16&gt;0),(D15&gt;0)),(D16/D15),"")</f>
        <v>0.71876885938442969</v>
      </c>
      <c r="E18" s="150" t="s">
        <v>5</v>
      </c>
      <c r="F18" s="155">
        <f>IF(AND((F16&gt;0),(F15&gt;0)),(F16/F15),"")</f>
        <v>0.71008939974457208</v>
      </c>
      <c r="G18" s="150" t="s">
        <v>5</v>
      </c>
      <c r="H18" s="155">
        <f>IF(AND((H16&gt;0),(H15&gt;0)),(H16/H15),"")</f>
        <v>0.7834793491864831</v>
      </c>
      <c r="I18" s="150" t="s">
        <v>5</v>
      </c>
      <c r="J18" s="155">
        <f>IF(AND((J16&gt;0),(J15&gt;0)),(J16/J15),"")</f>
        <v>0.76892692560895326</v>
      </c>
      <c r="K18" s="150" t="s">
        <v>5</v>
      </c>
      <c r="L18" s="155">
        <f>IF(AND((L16&gt;0),(L15&gt;0)),(L16/L15),"")</f>
        <v>0.77808599167822479</v>
      </c>
      <c r="M18" s="150" t="s">
        <v>5</v>
      </c>
      <c r="N18" s="155" t="str">
        <f>IF(AND((N16&gt;0),(N15&gt;0)),(N16/N15),"")</f>
        <v/>
      </c>
      <c r="O18" s="150" t="s">
        <v>5</v>
      </c>
      <c r="P18" s="155">
        <f>IF(AND((P16&gt;0),(P15&gt;0)),(P16/P15),"")</f>
        <v>0.76140118968935877</v>
      </c>
      <c r="Q18" s="150" t="s">
        <v>5</v>
      </c>
      <c r="R18" s="155">
        <f>IF(AND((R16&gt;0),(R15&gt;0)),(R16/R15),"")</f>
        <v>0.64884135472370774</v>
      </c>
      <c r="S18" s="150" t="s">
        <v>5</v>
      </c>
      <c r="T18" s="155" t="str">
        <f>IF(AND((T16&gt;0),(T15&gt;0)),(T16/T15),"")</f>
        <v/>
      </c>
      <c r="U18" s="150" t="s">
        <v>5</v>
      </c>
      <c r="V18" s="155">
        <f>IF(AND((V16&gt;0),(V15&gt;0)),(V16/V15),"")</f>
        <v>0.73166259168704162</v>
      </c>
      <c r="W18" s="150" t="s">
        <v>5</v>
      </c>
      <c r="X18" s="155" t="str">
        <f>IF(AND((X16&gt;0),(X15&gt;0)),(X16/X15),"")</f>
        <v/>
      </c>
      <c r="Y18" s="150" t="s">
        <v>5</v>
      </c>
      <c r="Z18" s="155" t="str">
        <f>IF(AND((Z16&gt;0),(Z15&gt;0)),(Z16/Z15),"")</f>
        <v/>
      </c>
      <c r="AA18" s="150" t="s">
        <v>5</v>
      </c>
      <c r="AB18" s="155" t="str">
        <f>IF(AND((AB16&gt;0),(AB15&gt;0)),(AB16/AB15),"")</f>
        <v/>
      </c>
      <c r="AC18" s="150" t="s">
        <v>5</v>
      </c>
      <c r="AD18" s="155" t="str">
        <f>IF(AND((AD16&gt;0),(AD15&gt;0)),(AD16/AD15),"")</f>
        <v/>
      </c>
      <c r="AE18" s="150" t="s">
        <v>5</v>
      </c>
      <c r="AF18" s="155" t="str">
        <f>IF(AND((AF16&gt;0),(AF15&gt;0)),(AF16/AF15),"")</f>
        <v/>
      </c>
      <c r="AG18" s="150" t="s">
        <v>5</v>
      </c>
      <c r="AH18" s="155" t="str">
        <f>IF(AND((AH16&gt;0),(AH15&gt;0)),(AH16/AH15),"")</f>
        <v/>
      </c>
      <c r="AI18" s="150" t="s">
        <v>5</v>
      </c>
      <c r="AJ18" s="155" t="str">
        <f>IF(AND((AJ16&gt;0),(AJ15&gt;0)),(AJ16/AJ15),"")</f>
        <v/>
      </c>
      <c r="AK18" s="150" t="s">
        <v>5</v>
      </c>
      <c r="AL18" s="155" t="str">
        <f>IF(AND((AL16&gt;0),(AL15&gt;0)),(AL16/AL15),"")</f>
        <v/>
      </c>
      <c r="AM18" s="150" t="s">
        <v>5</v>
      </c>
      <c r="AN18" s="155" t="str">
        <f>IF(AND((AN16&gt;0),(AN15&gt;0)),(AN16/AN15),"")</f>
        <v/>
      </c>
      <c r="AO18" s="150" t="s">
        <v>5</v>
      </c>
      <c r="AP18" s="155" t="str">
        <f>IF(AND((AP16&gt;0),(AP15&gt;0)),(AP16/AP15),"")</f>
        <v/>
      </c>
      <c r="AQ18" s="150" t="s">
        <v>5</v>
      </c>
      <c r="AR18" s="155" t="str">
        <f>IF(AND((AR16&gt;0),(AR15&gt;0)),(AR16/AR15),"")</f>
        <v/>
      </c>
      <c r="AS18" s="150" t="s">
        <v>5</v>
      </c>
      <c r="AT18" s="155" t="str">
        <f>IF(AND((AT16&gt;0),(AT15&gt;0)),(AT16/AT15),"")</f>
        <v/>
      </c>
      <c r="AU18" s="150" t="s">
        <v>5</v>
      </c>
      <c r="AV18" s="155" t="str">
        <f>IF(AND((AV16&gt;0),(AV15&gt;0)),(AV16/AV15),"")</f>
        <v/>
      </c>
      <c r="AW18" s="150" t="s">
        <v>5</v>
      </c>
      <c r="AX18" s="155" t="str">
        <f>IF(AND((AX16&gt;0),(AX15&gt;0)),(AX16/AX15),"")</f>
        <v/>
      </c>
      <c r="AY18" s="150" t="s">
        <v>5</v>
      </c>
      <c r="AZ18" s="155" t="str">
        <f>IF(AND((AZ16&gt;0),(AZ15&gt;0)),(AZ16/AZ15),"")</f>
        <v/>
      </c>
      <c r="BA18" s="150" t="s">
        <v>5</v>
      </c>
      <c r="BB18" s="155" t="str">
        <f>IF(AND((BB16&gt;0),(BB15&gt;0)),(BB16/BB15),"")</f>
        <v/>
      </c>
      <c r="BC18" s="150" t="s">
        <v>5</v>
      </c>
      <c r="BD18" s="155" t="str">
        <f>IF(AND((BD16&gt;0),(BD15&gt;0)),(BD16/BD15),"")</f>
        <v/>
      </c>
      <c r="BE18" s="150" t="s">
        <v>5</v>
      </c>
      <c r="BF18" s="155" t="str">
        <f>IF(AND((BF16&gt;0),(BF15&gt;0)),(BF16/BF15),"")</f>
        <v/>
      </c>
      <c r="BG18" s="150" t="s">
        <v>5</v>
      </c>
      <c r="BH18" s="155" t="str">
        <f>IF(AND((BH16&gt;0),(BH15&gt;0)),(BH16/BH15),"")</f>
        <v/>
      </c>
      <c r="BI18" s="150" t="s">
        <v>5</v>
      </c>
      <c r="BJ18" s="12"/>
      <c r="BK18" s="14" t="str">
        <f t="shared" si="0"/>
        <v xml:space="preserve">     External branches length ratio</v>
      </c>
      <c r="BL18" s="11">
        <f t="shared" si="1"/>
        <v>9</v>
      </c>
      <c r="BM18" s="91">
        <f t="shared" si="2"/>
        <v>0.64884135472370774</v>
      </c>
      <c r="BN18" s="99" t="str">
        <f t="shared" si="3"/>
        <v>–</v>
      </c>
      <c r="BO18" s="93">
        <f t="shared" si="4"/>
        <v>0.7834793491864831</v>
      </c>
      <c r="BP18" s="101" t="str">
        <f t="shared" si="5"/>
        <v/>
      </c>
      <c r="BQ18" s="102" t="s">
        <v>5</v>
      </c>
      <c r="BR18" s="103" t="str">
        <f t="shared" si="7"/>
        <v/>
      </c>
      <c r="BS18" s="97">
        <f t="shared" si="8"/>
        <v>0.72933449428980746</v>
      </c>
      <c r="BT18" s="104" t="s">
        <v>5</v>
      </c>
      <c r="BU18" s="99">
        <f t="shared" si="9"/>
        <v>4.9121834091485718E-2</v>
      </c>
      <c r="BV18" s="105" t="s">
        <v>5</v>
      </c>
      <c r="BW18" s="19">
        <f t="shared" si="10"/>
        <v>0.66275478690549716</v>
      </c>
      <c r="BX18" s="81" t="s">
        <v>5</v>
      </c>
    </row>
    <row r="19" spans="1:76" ht="13.5">
      <c r="A19" s="154" t="s">
        <v>28</v>
      </c>
      <c r="B19" s="169">
        <v>14.97</v>
      </c>
      <c r="C19" s="170">
        <f t="shared" si="11"/>
        <v>47.554002541296065</v>
      </c>
      <c r="D19" s="149">
        <v>15.75</v>
      </c>
      <c r="E19" s="150">
        <f>IF(AND((D19&gt;0),(D$7&gt;0)),(D19/D$7*100),"")</f>
        <v>50.031766200762384</v>
      </c>
      <c r="F19" s="149"/>
      <c r="G19" s="150" t="str">
        <f>IF(AND((F19&gt;0),(F$7&gt;0)),(F19/F$7*100),"")</f>
        <v/>
      </c>
      <c r="H19" s="149">
        <v>15.55</v>
      </c>
      <c r="I19" s="150">
        <f>IF(AND((H19&gt;0),(H$7&gt;0)),(H19/H$7*100),"")</f>
        <v>47.178398058252426</v>
      </c>
      <c r="J19" s="149">
        <v>16.829999999999998</v>
      </c>
      <c r="K19" s="150">
        <f>IF(AND((J19&gt;0),(J$7&gt;0)),(J19/J$7*100),"")</f>
        <v>51.944444444444436</v>
      </c>
      <c r="L19" s="149">
        <v>14.87</v>
      </c>
      <c r="M19" s="150">
        <f>IF(AND((L19&gt;0),(L$7&gt;0)),(L19/L$7*100),"")</f>
        <v>46.022903125967183</v>
      </c>
      <c r="N19" s="149"/>
      <c r="O19" s="150" t="str">
        <f>IF(AND((N19&gt;0),(N$7&gt;0)),(N19/N$7*100),"")</f>
        <v/>
      </c>
      <c r="P19" s="149">
        <v>15.12</v>
      </c>
      <c r="Q19" s="150">
        <f>IF(AND((P19&gt;0),(P$7&gt;0)),(P19/P$7*100),"")</f>
        <v>43.523316062176157</v>
      </c>
      <c r="R19" s="149">
        <v>15.39</v>
      </c>
      <c r="S19" s="150">
        <f>IF(AND((R19&gt;0),(R$7&gt;0)),(R19/R$7*100),"")</f>
        <v>45.264705882352942</v>
      </c>
      <c r="T19" s="149">
        <v>14.8</v>
      </c>
      <c r="U19" s="150">
        <f>IF(AND((T19&gt;0),(T$7&gt;0)),(T19/T$7*100),"")</f>
        <v>46.59949622166247</v>
      </c>
      <c r="V19" s="149">
        <v>15.26</v>
      </c>
      <c r="W19" s="150">
        <f>IF(AND((V19&gt;0),(V$7&gt;0)),(V19/V$7*100),"")</f>
        <v>45.241624666469022</v>
      </c>
      <c r="X19" s="149"/>
      <c r="Y19" s="150" t="str">
        <f>IF(AND((X19&gt;0),(X$7&gt;0)),(X19/X$7*100),"")</f>
        <v/>
      </c>
      <c r="Z19" s="149"/>
      <c r="AA19" s="150" t="str">
        <f>IF(AND((Z19&gt;0),(Z$7&gt;0)),(Z19/Z$7*100),"")</f>
        <v/>
      </c>
      <c r="AB19" s="149"/>
      <c r="AC19" s="150" t="str">
        <f>IF(AND((AB19&gt;0),(AB$7&gt;0)),(AB19/AB$7*100),"")</f>
        <v/>
      </c>
      <c r="AD19" s="149"/>
      <c r="AE19" s="150" t="str">
        <f>IF(AND((AD19&gt;0),(AD$7&gt;0)),(AD19/AD$7*100),"")</f>
        <v/>
      </c>
      <c r="AF19" s="149"/>
      <c r="AG19" s="150" t="str">
        <f>IF(AND((AF19&gt;0),(AF$7&gt;0)),(AF19/AF$7*100),"")</f>
        <v/>
      </c>
      <c r="AH19" s="149"/>
      <c r="AI19" s="150" t="str">
        <f>IF(AND((AH19&gt;0),(AH$7&gt;0)),(AH19/AH$7*100),"")</f>
        <v/>
      </c>
      <c r="AJ19" s="149"/>
      <c r="AK19" s="150" t="str">
        <f>IF(AND((AJ19&gt;0),(AJ$7&gt;0)),(AJ19/AJ$7*100),"")</f>
        <v/>
      </c>
      <c r="AL19" s="149"/>
      <c r="AM19" s="150" t="str">
        <f>IF(AND((AL19&gt;0),(AL$7&gt;0)),(AL19/AL$7*100),"")</f>
        <v/>
      </c>
      <c r="AN19" s="149"/>
      <c r="AO19" s="150" t="str">
        <f>IF(AND((AN19&gt;0),(AN$7&gt;0)),(AN19/AN$7*100),"")</f>
        <v/>
      </c>
      <c r="AP19" s="149"/>
      <c r="AQ19" s="150" t="str">
        <f>IF(AND((AP19&gt;0),(AP$7&gt;0)),(AP19/AP$7*100),"")</f>
        <v/>
      </c>
      <c r="AR19" s="149"/>
      <c r="AS19" s="150" t="str">
        <f>IF(AND((AR19&gt;0),(AR$7&gt;0)),(AR19/AR$7*100),"")</f>
        <v/>
      </c>
      <c r="AT19" s="149"/>
      <c r="AU19" s="150" t="str">
        <f>IF(AND((AT19&gt;0),(AT$7&gt;0)),(AT19/AT$7*100),"")</f>
        <v/>
      </c>
      <c r="AV19" s="149"/>
      <c r="AW19" s="150" t="str">
        <f>IF(AND((AV19&gt;0),(AV$7&gt;0)),(AV19/AV$7*100),"")</f>
        <v/>
      </c>
      <c r="AX19" s="149"/>
      <c r="AY19" s="150" t="str">
        <f>IF(AND((AX19&gt;0),(AX$7&gt;0)),(AX19/AX$7*100),"")</f>
        <v/>
      </c>
      <c r="AZ19" s="149"/>
      <c r="BA19" s="150" t="str">
        <f>IF(AND((AZ19&gt;0),(AZ$7&gt;0)),(AZ19/AZ$7*100),"")</f>
        <v/>
      </c>
      <c r="BB19" s="149"/>
      <c r="BC19" s="150" t="str">
        <f>IF(AND((BB19&gt;0),(BB$7&gt;0)),(BB19/BB$7*100),"")</f>
        <v/>
      </c>
      <c r="BD19" s="149"/>
      <c r="BE19" s="150" t="str">
        <f>IF(AND((BD19&gt;0),(BD$7&gt;0)),(BD19/BD$7*100),"")</f>
        <v/>
      </c>
      <c r="BF19" s="149"/>
      <c r="BG19" s="150" t="str">
        <f>IF(AND((BF19&gt;0),(BF$7&gt;0)),(BF19/BF$7*100),"")</f>
        <v/>
      </c>
      <c r="BH19" s="149"/>
      <c r="BI19" s="150" t="str">
        <f>IF(AND((BH19&gt;0),(BH$7&gt;0)),(BH19/BH$7*100),"")</f>
        <v/>
      </c>
      <c r="BJ19" s="12"/>
      <c r="BK19" s="14" t="str">
        <f t="shared" si="0"/>
        <v xml:space="preserve">     Internal primary branch</v>
      </c>
      <c r="BL19" s="11">
        <f t="shared" si="1"/>
        <v>9</v>
      </c>
      <c r="BM19" s="4">
        <f t="shared" si="2"/>
        <v>14.8</v>
      </c>
      <c r="BN19" s="24" t="str">
        <f t="shared" si="3"/>
        <v>–</v>
      </c>
      <c r="BO19" s="6">
        <f t="shared" si="4"/>
        <v>16.829999999999998</v>
      </c>
      <c r="BP19" s="32">
        <f t="shared" si="5"/>
        <v>43.523316062176157</v>
      </c>
      <c r="BQ19" s="7" t="str">
        <f t="shared" si="6"/>
        <v>–</v>
      </c>
      <c r="BR19" s="33">
        <f t="shared" si="7"/>
        <v>51.944444444444436</v>
      </c>
      <c r="BS19" s="28">
        <f t="shared" si="8"/>
        <v>15.393333333333333</v>
      </c>
      <c r="BT19" s="8">
        <f t="shared" si="8"/>
        <v>47.040073022598122</v>
      </c>
      <c r="BU19" s="5">
        <f t="shared" si="9"/>
        <v>0.62383892151740528</v>
      </c>
      <c r="BV19" s="9">
        <f t="shared" si="9"/>
        <v>2.580431443783004</v>
      </c>
      <c r="BW19" s="5">
        <f t="shared" si="10"/>
        <v>14.97</v>
      </c>
      <c r="BX19" s="7">
        <f t="shared" si="10"/>
        <v>47.554002541296065</v>
      </c>
    </row>
    <row r="20" spans="1:76" ht="13.5">
      <c r="A20" s="154" t="s">
        <v>29</v>
      </c>
      <c r="B20" s="169">
        <v>11.87</v>
      </c>
      <c r="C20" s="170">
        <f t="shared" si="11"/>
        <v>37.706480304955527</v>
      </c>
      <c r="D20" s="149">
        <v>10.93</v>
      </c>
      <c r="E20" s="150">
        <f>IF(AND((D20&gt;0),(D$7&gt;0)),(D20/D$7*100),"")</f>
        <v>34.720457433290974</v>
      </c>
      <c r="F20" s="149">
        <v>11.24</v>
      </c>
      <c r="G20" s="150">
        <f>IF(AND((F20&gt;0),(F$7&gt;0)),(F20/F$7*100),"")</f>
        <v>35.301507537688444</v>
      </c>
      <c r="H20" s="149">
        <v>11.66</v>
      </c>
      <c r="I20" s="150">
        <f>IF(AND((H20&gt;0),(H$7&gt;0)),(H20/H$7*100),"")</f>
        <v>35.376213592233007</v>
      </c>
      <c r="J20" s="149">
        <v>11.16</v>
      </c>
      <c r="K20" s="150">
        <f>IF(AND((J20&gt;0),(J$7&gt;0)),(J20/J$7*100),"")</f>
        <v>34.444444444444443</v>
      </c>
      <c r="L20" s="149">
        <v>11.25</v>
      </c>
      <c r="M20" s="150">
        <f>IF(AND((L20&gt;0),(L$7&gt;0)),(L20/L$7*100),"")</f>
        <v>34.818941504178269</v>
      </c>
      <c r="N20" s="149">
        <v>11.88</v>
      </c>
      <c r="O20" s="150">
        <f>IF(AND((N20&gt;0),(N$7&gt;0)),(N20/N$7*100),"")</f>
        <v>34.838709677419352</v>
      </c>
      <c r="P20" s="149">
        <v>11.25</v>
      </c>
      <c r="Q20" s="150">
        <f>IF(AND((P20&gt;0),(P$7&gt;0)),(P20/P$7*100),"")</f>
        <v>32.383419689119172</v>
      </c>
      <c r="R20" s="149">
        <v>10.96</v>
      </c>
      <c r="S20" s="150">
        <f>IF(AND((R20&gt;0),(R$7&gt;0)),(R20/R$7*100),"")</f>
        <v>32.235294117647065</v>
      </c>
      <c r="T20" s="149">
        <v>10.8</v>
      </c>
      <c r="U20" s="150">
        <f>IF(AND((T20&gt;0),(T$7&gt;0)),(T20/T$7*100),"")</f>
        <v>34.005037783375315</v>
      </c>
      <c r="V20" s="149">
        <v>10.66</v>
      </c>
      <c r="W20" s="150">
        <f>IF(AND((V20&gt;0),(V$7&gt;0)),(V20/V$7*100),"")</f>
        <v>31.603913430180853</v>
      </c>
      <c r="X20" s="149"/>
      <c r="Y20" s="150" t="str">
        <f>IF(AND((X20&gt;0),(X$7&gt;0)),(X20/X$7*100),"")</f>
        <v/>
      </c>
      <c r="Z20" s="149"/>
      <c r="AA20" s="150" t="str">
        <f>IF(AND((Z20&gt;0),(Z$7&gt;0)),(Z20/Z$7*100),"")</f>
        <v/>
      </c>
      <c r="AB20" s="149"/>
      <c r="AC20" s="150" t="str">
        <f>IF(AND((AB20&gt;0),(AB$7&gt;0)),(AB20/AB$7*100),"")</f>
        <v/>
      </c>
      <c r="AD20" s="149"/>
      <c r="AE20" s="150" t="str">
        <f>IF(AND((AD20&gt;0),(AD$7&gt;0)),(AD20/AD$7*100),"")</f>
        <v/>
      </c>
      <c r="AF20" s="149"/>
      <c r="AG20" s="150" t="str">
        <f>IF(AND((AF20&gt;0),(AF$7&gt;0)),(AF20/AF$7*100),"")</f>
        <v/>
      </c>
      <c r="AH20" s="149"/>
      <c r="AI20" s="150" t="str">
        <f>IF(AND((AH20&gt;0),(AH$7&gt;0)),(AH20/AH$7*100),"")</f>
        <v/>
      </c>
      <c r="AJ20" s="149"/>
      <c r="AK20" s="150" t="str">
        <f>IF(AND((AJ20&gt;0),(AJ$7&gt;0)),(AJ20/AJ$7*100),"")</f>
        <v/>
      </c>
      <c r="AL20" s="149"/>
      <c r="AM20" s="150" t="str">
        <f>IF(AND((AL20&gt;0),(AL$7&gt;0)),(AL20/AL$7*100),"")</f>
        <v/>
      </c>
      <c r="AN20" s="149"/>
      <c r="AO20" s="150" t="str">
        <f>IF(AND((AN20&gt;0),(AN$7&gt;0)),(AN20/AN$7*100),"")</f>
        <v/>
      </c>
      <c r="AP20" s="149"/>
      <c r="AQ20" s="150" t="str">
        <f>IF(AND((AP20&gt;0),(AP$7&gt;0)),(AP20/AP$7*100),"")</f>
        <v/>
      </c>
      <c r="AR20" s="149"/>
      <c r="AS20" s="150" t="str">
        <f>IF(AND((AR20&gt;0),(AR$7&gt;0)),(AR20/AR$7*100),"")</f>
        <v/>
      </c>
      <c r="AT20" s="149"/>
      <c r="AU20" s="150" t="str">
        <f>IF(AND((AT20&gt;0),(AT$7&gt;0)),(AT20/AT$7*100),"")</f>
        <v/>
      </c>
      <c r="AV20" s="149"/>
      <c r="AW20" s="150" t="str">
        <f>IF(AND((AV20&gt;0),(AV$7&gt;0)),(AV20/AV$7*100),"")</f>
        <v/>
      </c>
      <c r="AX20" s="149"/>
      <c r="AY20" s="150" t="str">
        <f>IF(AND((AX20&gt;0),(AX$7&gt;0)),(AX20/AX$7*100),"")</f>
        <v/>
      </c>
      <c r="AZ20" s="149"/>
      <c r="BA20" s="150" t="str">
        <f>IF(AND((AZ20&gt;0),(AZ$7&gt;0)),(AZ20/AZ$7*100),"")</f>
        <v/>
      </c>
      <c r="BB20" s="149"/>
      <c r="BC20" s="150" t="str">
        <f>IF(AND((BB20&gt;0),(BB$7&gt;0)),(BB20/BB$7*100),"")</f>
        <v/>
      </c>
      <c r="BD20" s="149"/>
      <c r="BE20" s="150" t="str">
        <f>IF(AND((BD20&gt;0),(BD$7&gt;0)),(BD20/BD$7*100),"")</f>
        <v/>
      </c>
      <c r="BF20" s="149"/>
      <c r="BG20" s="150" t="str">
        <f>IF(AND((BF20&gt;0),(BF$7&gt;0)),(BF20/BF$7*100),"")</f>
        <v/>
      </c>
      <c r="BH20" s="149"/>
      <c r="BI20" s="150" t="str">
        <f>IF(AND((BH20&gt;0),(BH$7&gt;0)),(BH20/BH$7*100),"")</f>
        <v/>
      </c>
      <c r="BJ20" s="12"/>
      <c r="BK20" s="14" t="str">
        <f t="shared" si="0"/>
        <v xml:space="preserve">     Internal base + secondary branch</v>
      </c>
      <c r="BL20" s="11">
        <f t="shared" si="1"/>
        <v>11</v>
      </c>
      <c r="BM20" s="4">
        <f t="shared" si="2"/>
        <v>10.66</v>
      </c>
      <c r="BN20" s="24" t="str">
        <f t="shared" si="3"/>
        <v>–</v>
      </c>
      <c r="BO20" s="6">
        <f t="shared" si="4"/>
        <v>11.88</v>
      </c>
      <c r="BP20" s="32">
        <f t="shared" si="5"/>
        <v>31.603913430180853</v>
      </c>
      <c r="BQ20" s="7" t="str">
        <f t="shared" si="6"/>
        <v>–</v>
      </c>
      <c r="BR20" s="33">
        <f t="shared" si="7"/>
        <v>37.706480304955527</v>
      </c>
      <c r="BS20" s="28">
        <f t="shared" si="8"/>
        <v>11.24181818181818</v>
      </c>
      <c r="BT20" s="8">
        <f t="shared" si="8"/>
        <v>34.312219955866581</v>
      </c>
      <c r="BU20" s="5">
        <f t="shared" si="9"/>
        <v>0.41157789498023767</v>
      </c>
      <c r="BV20" s="9">
        <f t="shared" si="9"/>
        <v>1.7266456363014182</v>
      </c>
      <c r="BW20" s="5">
        <f t="shared" si="10"/>
        <v>11.87</v>
      </c>
      <c r="BX20" s="7">
        <f t="shared" si="10"/>
        <v>37.706480304955527</v>
      </c>
    </row>
    <row r="21" spans="1:76" ht="13.5">
      <c r="A21" s="154" t="s">
        <v>30</v>
      </c>
      <c r="B21" s="169">
        <v>4.58</v>
      </c>
      <c r="C21" s="170">
        <f t="shared" si="11"/>
        <v>14.548919949174079</v>
      </c>
      <c r="D21" s="149">
        <v>5.65</v>
      </c>
      <c r="E21" s="150">
        <f>IF(AND((D21&gt;0),(D$7&gt;0)),(D21/D$7*100),"")</f>
        <v>17.947903430749683</v>
      </c>
      <c r="F21" s="149">
        <v>4.3600000000000003</v>
      </c>
      <c r="G21" s="150">
        <f>IF(AND((F21&gt;0),(F$7&gt;0)),(F21/F$7*100),"")</f>
        <v>13.693467336683419</v>
      </c>
      <c r="H21" s="149">
        <v>4.07</v>
      </c>
      <c r="I21" s="150">
        <f>IF(AND((H21&gt;0),(H$7&gt;0)),(H21/H$7*100),"")</f>
        <v>12.348300970873787</v>
      </c>
      <c r="J21" s="149">
        <v>5.22</v>
      </c>
      <c r="K21" s="150">
        <f>IF(AND((J21&gt;0),(J$7&gt;0)),(J21/J$7*100),"")</f>
        <v>16.111111111111111</v>
      </c>
      <c r="L21" s="149">
        <v>5.45</v>
      </c>
      <c r="M21" s="150">
        <f>IF(AND((L21&gt;0),(L$7&gt;0)),(L21/L$7*100),"")</f>
        <v>16.867842773135251</v>
      </c>
      <c r="N21" s="149"/>
      <c r="O21" s="150" t="str">
        <f>IF(AND((N21&gt;0),(N$7&gt;0)),(N21/N$7*100),"")</f>
        <v/>
      </c>
      <c r="P21" s="149">
        <v>4.45</v>
      </c>
      <c r="Q21" s="150">
        <f>IF(AND((P21&gt;0),(P$7&gt;0)),(P21/P$7*100),"")</f>
        <v>12.809441565918251</v>
      </c>
      <c r="R21" s="149">
        <v>4.5</v>
      </c>
      <c r="S21" s="150">
        <f>IF(AND((R21&gt;0),(R$7&gt;0)),(R21/R$7*100),"")</f>
        <v>13.23529411764706</v>
      </c>
      <c r="T21" s="149"/>
      <c r="U21" s="150" t="str">
        <f>IF(AND((T21&gt;0),(T$7&gt;0)),(T21/T$7*100),"")</f>
        <v/>
      </c>
      <c r="V21" s="149">
        <v>4.49</v>
      </c>
      <c r="W21" s="150">
        <f>IF(AND((V21&gt;0),(V$7&gt;0)),(V21/V$7*100),"")</f>
        <v>13.311592054550847</v>
      </c>
      <c r="X21" s="149"/>
      <c r="Y21" s="150" t="str">
        <f>IF(AND((X21&gt;0),(X$7&gt;0)),(X21/X$7*100),"")</f>
        <v/>
      </c>
      <c r="Z21" s="149"/>
      <c r="AA21" s="150" t="str">
        <f>IF(AND((Z21&gt;0),(Z$7&gt;0)),(Z21/Z$7*100),"")</f>
        <v/>
      </c>
      <c r="AB21" s="149"/>
      <c r="AC21" s="150" t="str">
        <f>IF(AND((AB21&gt;0),(AB$7&gt;0)),(AB21/AB$7*100),"")</f>
        <v/>
      </c>
      <c r="AD21" s="149"/>
      <c r="AE21" s="150" t="str">
        <f>IF(AND((AD21&gt;0),(AD$7&gt;0)),(AD21/AD$7*100),"")</f>
        <v/>
      </c>
      <c r="AF21" s="149"/>
      <c r="AG21" s="150" t="str">
        <f>IF(AND((AF21&gt;0),(AF$7&gt;0)),(AF21/AF$7*100),"")</f>
        <v/>
      </c>
      <c r="AH21" s="149"/>
      <c r="AI21" s="150" t="str">
        <f>IF(AND((AH21&gt;0),(AH$7&gt;0)),(AH21/AH$7*100),"")</f>
        <v/>
      </c>
      <c r="AJ21" s="149"/>
      <c r="AK21" s="150" t="str">
        <f>IF(AND((AJ21&gt;0),(AJ$7&gt;0)),(AJ21/AJ$7*100),"")</f>
        <v/>
      </c>
      <c r="AL21" s="149"/>
      <c r="AM21" s="150" t="str">
        <f>IF(AND((AL21&gt;0),(AL$7&gt;0)),(AL21/AL$7*100),"")</f>
        <v/>
      </c>
      <c r="AN21" s="149"/>
      <c r="AO21" s="150" t="str">
        <f>IF(AND((AN21&gt;0),(AN$7&gt;0)),(AN21/AN$7*100),"")</f>
        <v/>
      </c>
      <c r="AP21" s="149"/>
      <c r="AQ21" s="150" t="str">
        <f>IF(AND((AP21&gt;0),(AP$7&gt;0)),(AP21/AP$7*100),"")</f>
        <v/>
      </c>
      <c r="AR21" s="149"/>
      <c r="AS21" s="150" t="str">
        <f>IF(AND((AR21&gt;0),(AR$7&gt;0)),(AR21/AR$7*100),"")</f>
        <v/>
      </c>
      <c r="AT21" s="149"/>
      <c r="AU21" s="150" t="str">
        <f>IF(AND((AT21&gt;0),(AT$7&gt;0)),(AT21/AT$7*100),"")</f>
        <v/>
      </c>
      <c r="AV21" s="149"/>
      <c r="AW21" s="150" t="str">
        <f>IF(AND((AV21&gt;0),(AV$7&gt;0)),(AV21/AV$7*100),"")</f>
        <v/>
      </c>
      <c r="AX21" s="149"/>
      <c r="AY21" s="150" t="str">
        <f>IF(AND((AX21&gt;0),(AX$7&gt;0)),(AX21/AX$7*100),"")</f>
        <v/>
      </c>
      <c r="AZ21" s="149"/>
      <c r="BA21" s="150" t="str">
        <f>IF(AND((AZ21&gt;0),(AZ$7&gt;0)),(AZ21/AZ$7*100),"")</f>
        <v/>
      </c>
      <c r="BB21" s="149"/>
      <c r="BC21" s="150" t="str">
        <f>IF(AND((BB21&gt;0),(BB$7&gt;0)),(BB21/BB$7*100),"")</f>
        <v/>
      </c>
      <c r="BD21" s="149"/>
      <c r="BE21" s="150" t="str">
        <f>IF(AND((BD21&gt;0),(BD$7&gt;0)),(BD21/BD$7*100),"")</f>
        <v/>
      </c>
      <c r="BF21" s="149"/>
      <c r="BG21" s="150" t="str">
        <f>IF(AND((BF21&gt;0),(BF$7&gt;0)),(BF21/BF$7*100),"")</f>
        <v/>
      </c>
      <c r="BH21" s="149"/>
      <c r="BI21" s="150" t="str">
        <f>IF(AND((BH21&gt;0),(BH$7&gt;0)),(BH21/BH$7*100),"")</f>
        <v/>
      </c>
      <c r="BJ21" s="12"/>
      <c r="BK21" s="14" t="str">
        <f t="shared" si="0"/>
        <v xml:space="preserve">     Internal spur</v>
      </c>
      <c r="BL21" s="23">
        <f t="shared" si="1"/>
        <v>9</v>
      </c>
      <c r="BM21" s="4">
        <f t="shared" si="2"/>
        <v>4.07</v>
      </c>
      <c r="BN21" s="5" t="str">
        <f t="shared" si="3"/>
        <v>–</v>
      </c>
      <c r="BO21" s="6">
        <f t="shared" si="4"/>
        <v>5.65</v>
      </c>
      <c r="BP21" s="32">
        <f t="shared" si="5"/>
        <v>12.348300970873787</v>
      </c>
      <c r="BQ21" s="7" t="str">
        <f t="shared" si="6"/>
        <v>–</v>
      </c>
      <c r="BR21" s="33">
        <f t="shared" si="7"/>
        <v>17.947903430749683</v>
      </c>
      <c r="BS21" s="28">
        <f t="shared" si="8"/>
        <v>4.7522222222222226</v>
      </c>
      <c r="BT21" s="8">
        <f t="shared" si="8"/>
        <v>14.541541478871498</v>
      </c>
      <c r="BU21" s="5">
        <f t="shared" si="9"/>
        <v>0.54593446900195497</v>
      </c>
      <c r="BV21" s="9">
        <f t="shared" si="9"/>
        <v>1.9757069706590196</v>
      </c>
      <c r="BW21" s="5">
        <f t="shared" si="10"/>
        <v>4.58</v>
      </c>
      <c r="BX21" s="7">
        <f t="shared" si="10"/>
        <v>14.548919949174079</v>
      </c>
    </row>
    <row r="22" spans="1:76" ht="13.5">
      <c r="A22" s="154" t="s">
        <v>83</v>
      </c>
      <c r="B22" s="173">
        <f>IF(AND((B20&gt;0),(B19&gt;0)),(B20/B19),"")</f>
        <v>0.79291917167668657</v>
      </c>
      <c r="C22" s="170" t="s">
        <v>5</v>
      </c>
      <c r="D22" s="155">
        <f>IF(AND((D20&gt;0),(D19&gt;0)),(D20/D19),"")</f>
        <v>0.6939682539682539</v>
      </c>
      <c r="E22" s="150" t="s">
        <v>5</v>
      </c>
      <c r="F22" s="155" t="str">
        <f>IF(AND((F20&gt;0),(F19&gt;0)),(F20/F19),"")</f>
        <v/>
      </c>
      <c r="G22" s="150" t="s">
        <v>5</v>
      </c>
      <c r="H22" s="155">
        <f>IF(AND((H20&gt;0),(H19&gt;0)),(H20/H19),"")</f>
        <v>0.74983922829581995</v>
      </c>
      <c r="I22" s="150" t="s">
        <v>5</v>
      </c>
      <c r="J22" s="155">
        <f>IF(AND((J20&gt;0),(J19&gt;0)),(J20/J19),"")</f>
        <v>0.66310160427807496</v>
      </c>
      <c r="K22" s="150" t="s">
        <v>5</v>
      </c>
      <c r="L22" s="155">
        <f>IF(AND((L20&gt;0),(L19&gt;0)),(L20/L19),"")</f>
        <v>0.75655682582380634</v>
      </c>
      <c r="M22" s="150" t="s">
        <v>5</v>
      </c>
      <c r="N22" s="155" t="str">
        <f>IF(AND((N20&gt;0),(N19&gt;0)),(N20/N19),"")</f>
        <v/>
      </c>
      <c r="O22" s="150" t="s">
        <v>5</v>
      </c>
      <c r="P22" s="155">
        <f>IF(AND((P20&gt;0),(P19&gt;0)),(P20/P19),"")</f>
        <v>0.74404761904761907</v>
      </c>
      <c r="Q22" s="150" t="s">
        <v>5</v>
      </c>
      <c r="R22" s="155">
        <f>IF(AND((R20&gt;0),(R19&gt;0)),(R20/R19),"")</f>
        <v>0.71215074723846661</v>
      </c>
      <c r="S22" s="150" t="s">
        <v>5</v>
      </c>
      <c r="T22" s="155">
        <f>IF(AND((T20&gt;0),(T19&gt;0)),(T20/T19),"")</f>
        <v>0.72972972972972971</v>
      </c>
      <c r="U22" s="150" t="s">
        <v>5</v>
      </c>
      <c r="V22" s="155">
        <f>IF(AND((V20&gt;0),(V19&gt;0)),(V20/V19),"")</f>
        <v>0.69855832241153348</v>
      </c>
      <c r="W22" s="150" t="s">
        <v>5</v>
      </c>
      <c r="X22" s="155" t="str">
        <f>IF(AND((X20&gt;0),(X19&gt;0)),(X20/X19),"")</f>
        <v/>
      </c>
      <c r="Y22" s="150" t="s">
        <v>5</v>
      </c>
      <c r="Z22" s="155" t="str">
        <f>IF(AND((Z20&gt;0),(Z19&gt;0)),(Z20/Z19),"")</f>
        <v/>
      </c>
      <c r="AA22" s="150" t="s">
        <v>5</v>
      </c>
      <c r="AB22" s="155" t="str">
        <f>IF(AND((AB20&gt;0),(AB19&gt;0)),(AB20/AB19),"")</f>
        <v/>
      </c>
      <c r="AC22" s="150" t="s">
        <v>5</v>
      </c>
      <c r="AD22" s="155" t="str">
        <f>IF(AND((AD20&gt;0),(AD19&gt;0)),(AD20/AD19),"")</f>
        <v/>
      </c>
      <c r="AE22" s="150" t="s">
        <v>5</v>
      </c>
      <c r="AF22" s="155" t="str">
        <f>IF(AND((AF20&gt;0),(AF19&gt;0)),(AF20/AF19),"")</f>
        <v/>
      </c>
      <c r="AG22" s="150" t="s">
        <v>5</v>
      </c>
      <c r="AH22" s="155" t="str">
        <f>IF(AND((AH20&gt;0),(AH19&gt;0)),(AH20/AH19),"")</f>
        <v/>
      </c>
      <c r="AI22" s="150" t="s">
        <v>5</v>
      </c>
      <c r="AJ22" s="155" t="str">
        <f>IF(AND((AJ20&gt;0),(AJ19&gt;0)),(AJ20/AJ19),"")</f>
        <v/>
      </c>
      <c r="AK22" s="150" t="s">
        <v>5</v>
      </c>
      <c r="AL22" s="155" t="str">
        <f>IF(AND((AL20&gt;0),(AL19&gt;0)),(AL20/AL19),"")</f>
        <v/>
      </c>
      <c r="AM22" s="150" t="s">
        <v>5</v>
      </c>
      <c r="AN22" s="155" t="str">
        <f>IF(AND((AN20&gt;0),(AN19&gt;0)),(AN20/AN19),"")</f>
        <v/>
      </c>
      <c r="AO22" s="150" t="s">
        <v>5</v>
      </c>
      <c r="AP22" s="155" t="str">
        <f>IF(AND((AP20&gt;0),(AP19&gt;0)),(AP20/AP19),"")</f>
        <v/>
      </c>
      <c r="AQ22" s="150" t="s">
        <v>5</v>
      </c>
      <c r="AR22" s="155" t="str">
        <f>IF(AND((AR20&gt;0),(AR19&gt;0)),(AR20/AR19),"")</f>
        <v/>
      </c>
      <c r="AS22" s="150" t="s">
        <v>5</v>
      </c>
      <c r="AT22" s="155" t="str">
        <f>IF(AND((AT20&gt;0),(AT19&gt;0)),(AT20/AT19),"")</f>
        <v/>
      </c>
      <c r="AU22" s="150" t="s">
        <v>5</v>
      </c>
      <c r="AV22" s="155" t="str">
        <f>IF(AND((AV20&gt;0),(AV19&gt;0)),(AV20/AV19),"")</f>
        <v/>
      </c>
      <c r="AW22" s="150" t="s">
        <v>5</v>
      </c>
      <c r="AX22" s="155" t="str">
        <f>IF(AND((AX20&gt;0),(AX19&gt;0)),(AX20/AX19),"")</f>
        <v/>
      </c>
      <c r="AY22" s="150" t="s">
        <v>5</v>
      </c>
      <c r="AZ22" s="155" t="str">
        <f>IF(AND((AZ20&gt;0),(AZ19&gt;0)),(AZ20/AZ19),"")</f>
        <v/>
      </c>
      <c r="BA22" s="150" t="s">
        <v>5</v>
      </c>
      <c r="BB22" s="155" t="str">
        <f>IF(AND((BB20&gt;0),(BB19&gt;0)),(BB20/BB19),"")</f>
        <v/>
      </c>
      <c r="BC22" s="150" t="s">
        <v>5</v>
      </c>
      <c r="BD22" s="155" t="str">
        <f>IF(AND((BD20&gt;0),(BD19&gt;0)),(BD20/BD19),"")</f>
        <v/>
      </c>
      <c r="BE22" s="150" t="s">
        <v>5</v>
      </c>
      <c r="BF22" s="155" t="str">
        <f>IF(AND((BF20&gt;0),(BF19&gt;0)),(BF20/BF19),"")</f>
        <v/>
      </c>
      <c r="BG22" s="150" t="s">
        <v>5</v>
      </c>
      <c r="BH22" s="155" t="str">
        <f>IF(AND((BH20&gt;0),(BH19&gt;0)),(BH20/BH19),"")</f>
        <v/>
      </c>
      <c r="BI22" s="150" t="s">
        <v>5</v>
      </c>
      <c r="BJ22" s="12"/>
      <c r="BK22" s="14" t="str">
        <f t="shared" si="0"/>
        <v xml:space="preserve">     Internal branches length ratio</v>
      </c>
      <c r="BL22" s="11">
        <f t="shared" si="1"/>
        <v>9</v>
      </c>
      <c r="BM22" s="91">
        <f t="shared" si="2"/>
        <v>0.66310160427807496</v>
      </c>
      <c r="BN22" s="99" t="str">
        <f t="shared" si="3"/>
        <v>–</v>
      </c>
      <c r="BO22" s="93">
        <f t="shared" si="4"/>
        <v>0.79291917167668657</v>
      </c>
      <c r="BP22" s="101" t="str">
        <f t="shared" si="5"/>
        <v/>
      </c>
      <c r="BQ22" s="102" t="s">
        <v>5</v>
      </c>
      <c r="BR22" s="103" t="str">
        <f t="shared" si="7"/>
        <v/>
      </c>
      <c r="BS22" s="97">
        <f t="shared" si="8"/>
        <v>0.72676350027444336</v>
      </c>
      <c r="BT22" s="104" t="s">
        <v>5</v>
      </c>
      <c r="BU22" s="99">
        <f t="shared" si="9"/>
        <v>3.9117888172069043E-2</v>
      </c>
      <c r="BV22" s="105" t="s">
        <v>5</v>
      </c>
      <c r="BW22" s="19">
        <f t="shared" si="10"/>
        <v>0.79291917167668657</v>
      </c>
      <c r="BX22" s="81" t="s">
        <v>5</v>
      </c>
    </row>
    <row r="23" spans="1:76" ht="13.5">
      <c r="A23" s="146" t="s">
        <v>22</v>
      </c>
      <c r="B23" s="171"/>
      <c r="C23" s="172"/>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3"/>
      <c r="AF23" s="152"/>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3"/>
      <c r="BJ23" s="12"/>
      <c r="BK23" s="14" t="str">
        <f t="shared" si="0"/>
        <v>Claw 2 lengths</v>
      </c>
      <c r="BL23" s="11"/>
      <c r="BM23" s="4"/>
      <c r="BN23" s="24"/>
      <c r="BO23" s="6"/>
      <c r="BP23" s="32"/>
      <c r="BQ23" s="7"/>
      <c r="BR23" s="33"/>
      <c r="BS23" s="28"/>
      <c r="BT23" s="8"/>
      <c r="BU23" s="5"/>
      <c r="BV23" s="9"/>
      <c r="BW23" s="5"/>
      <c r="BX23" s="7"/>
    </row>
    <row r="24" spans="1:76" ht="13.5">
      <c r="A24" s="154" t="s">
        <v>25</v>
      </c>
      <c r="B24" s="169">
        <v>16.739999999999998</v>
      </c>
      <c r="C24" s="170">
        <f t="shared" ref="C24:C30" si="12">IF(AND((B24&gt;0),(B$7&gt;0)),(B24/B$7*100),"")</f>
        <v>53.176620076238876</v>
      </c>
      <c r="D24" s="149">
        <v>17.149999999999999</v>
      </c>
      <c r="E24" s="150">
        <f>IF(AND((D24&gt;0),(D$7&gt;0)),(D24/D$7*100),"")</f>
        <v>54.479034307496818</v>
      </c>
      <c r="F24" s="149">
        <v>17.149999999999999</v>
      </c>
      <c r="G24" s="150">
        <f>IF(AND((F24&gt;0),(F$7&gt;0)),(F24/F$7*100),"")</f>
        <v>53.863065326633162</v>
      </c>
      <c r="H24" s="149">
        <v>17.54</v>
      </c>
      <c r="I24" s="150">
        <f>IF(AND((H24&gt;0),(H$7&gt;0)),(H24/H$7*100),"")</f>
        <v>53.216019417475721</v>
      </c>
      <c r="J24" s="149"/>
      <c r="K24" s="150" t="str">
        <f>IF(AND((J24&gt;0),(J$7&gt;0)),(J24/J$7*100),"")</f>
        <v/>
      </c>
      <c r="L24" s="149">
        <v>15.95</v>
      </c>
      <c r="M24" s="150">
        <f>IF(AND((L24&gt;0),(L$7&gt;0)),(L24/L$7*100),"")</f>
        <v>49.365521510368296</v>
      </c>
      <c r="N24" s="149">
        <v>16.47</v>
      </c>
      <c r="O24" s="150">
        <f>IF(AND((N24&gt;0),(N$7&gt;0)),(N24/N$7*100),"")</f>
        <v>48.299120234604096</v>
      </c>
      <c r="P24" s="149">
        <v>17.77</v>
      </c>
      <c r="Q24" s="150">
        <f>IF(AND((P24&gt;0),(P$7&gt;0)),(P24/P$7*100),"")</f>
        <v>51.151410477835348</v>
      </c>
      <c r="R24" s="149">
        <v>16.71</v>
      </c>
      <c r="S24" s="150">
        <f>IF(AND((R24&gt;0),(R$7&gt;0)),(R24/R$7*100),"")</f>
        <v>49.147058823529413</v>
      </c>
      <c r="T24" s="149">
        <v>16.18</v>
      </c>
      <c r="U24" s="150">
        <f>IF(AND((T24&gt;0),(T$7&gt;0)),(T24/T$7*100),"")</f>
        <v>50.94458438287154</v>
      </c>
      <c r="V24" s="149">
        <v>16.61</v>
      </c>
      <c r="W24" s="150">
        <f>IF(AND((V24&gt;0),(V$7&gt;0)),(V24/V$7*100),"")</f>
        <v>49.243996442336204</v>
      </c>
      <c r="X24" s="149"/>
      <c r="Y24" s="150" t="str">
        <f>IF(AND((X24&gt;0),(X$7&gt;0)),(X24/X$7*100),"")</f>
        <v/>
      </c>
      <c r="Z24" s="149"/>
      <c r="AA24" s="150" t="str">
        <f>IF(AND((Z24&gt;0),(Z$7&gt;0)),(Z24/Z$7*100),"")</f>
        <v/>
      </c>
      <c r="AB24" s="149"/>
      <c r="AC24" s="150" t="str">
        <f>IF(AND((AB24&gt;0),(AB$7&gt;0)),(AB24/AB$7*100),"")</f>
        <v/>
      </c>
      <c r="AD24" s="149"/>
      <c r="AE24" s="150" t="str">
        <f>IF(AND((AD24&gt;0),(AD$7&gt;0)),(AD24/AD$7*100),"")</f>
        <v/>
      </c>
      <c r="AF24" s="149"/>
      <c r="AG24" s="150" t="str">
        <f>IF(AND((AF24&gt;0),(AF$7&gt;0)),(AF24/AF$7*100),"")</f>
        <v/>
      </c>
      <c r="AH24" s="149"/>
      <c r="AI24" s="150" t="str">
        <f>IF(AND((AH24&gt;0),(AH$7&gt;0)),(AH24/AH$7*100),"")</f>
        <v/>
      </c>
      <c r="AJ24" s="149"/>
      <c r="AK24" s="150" t="str">
        <f>IF(AND((AJ24&gt;0),(AJ$7&gt;0)),(AJ24/AJ$7*100),"")</f>
        <v/>
      </c>
      <c r="AL24" s="149"/>
      <c r="AM24" s="150" t="str">
        <f>IF(AND((AL24&gt;0),(AL$7&gt;0)),(AL24/AL$7*100),"")</f>
        <v/>
      </c>
      <c r="AN24" s="149"/>
      <c r="AO24" s="150" t="str">
        <f>IF(AND((AN24&gt;0),(AN$7&gt;0)),(AN24/AN$7*100),"")</f>
        <v/>
      </c>
      <c r="AP24" s="149"/>
      <c r="AQ24" s="150" t="str">
        <f>IF(AND((AP24&gt;0),(AP$7&gt;0)),(AP24/AP$7*100),"")</f>
        <v/>
      </c>
      <c r="AR24" s="149"/>
      <c r="AS24" s="150" t="str">
        <f>IF(AND((AR24&gt;0),(AR$7&gt;0)),(AR24/AR$7*100),"")</f>
        <v/>
      </c>
      <c r="AT24" s="149"/>
      <c r="AU24" s="150" t="str">
        <f>IF(AND((AT24&gt;0),(AT$7&gt;0)),(AT24/AT$7*100),"")</f>
        <v/>
      </c>
      <c r="AV24" s="149"/>
      <c r="AW24" s="150" t="str">
        <f>IF(AND((AV24&gt;0),(AV$7&gt;0)),(AV24/AV$7*100),"")</f>
        <v/>
      </c>
      <c r="AX24" s="149"/>
      <c r="AY24" s="150" t="str">
        <f>IF(AND((AX24&gt;0),(AX$7&gt;0)),(AX24/AX$7*100),"")</f>
        <v/>
      </c>
      <c r="AZ24" s="149"/>
      <c r="BA24" s="150" t="str">
        <f>IF(AND((AZ24&gt;0),(AZ$7&gt;0)),(AZ24/AZ$7*100),"")</f>
        <v/>
      </c>
      <c r="BB24" s="149"/>
      <c r="BC24" s="150" t="str">
        <f>IF(AND((BB24&gt;0),(BB$7&gt;0)),(BB24/BB$7*100),"")</f>
        <v/>
      </c>
      <c r="BD24" s="149"/>
      <c r="BE24" s="150" t="str">
        <f>IF(AND((BD24&gt;0),(BD$7&gt;0)),(BD24/BD$7*100),"")</f>
        <v/>
      </c>
      <c r="BF24" s="149"/>
      <c r="BG24" s="150" t="str">
        <f>IF(AND((BF24&gt;0),(BF$7&gt;0)),(BF24/BF$7*100),"")</f>
        <v/>
      </c>
      <c r="BH24" s="149"/>
      <c r="BI24" s="150" t="str">
        <f>IF(AND((BH24&gt;0),(BH$7&gt;0)),(BH24/BH$7*100),"")</f>
        <v/>
      </c>
      <c r="BJ24" s="12"/>
      <c r="BK24" s="14" t="str">
        <f t="shared" si="0"/>
        <v xml:space="preserve">     External primary branch</v>
      </c>
      <c r="BL24" s="11">
        <f t="shared" si="1"/>
        <v>10</v>
      </c>
      <c r="BM24" s="4">
        <f t="shared" si="2"/>
        <v>15.95</v>
      </c>
      <c r="BN24" s="24" t="str">
        <f t="shared" si="3"/>
        <v>–</v>
      </c>
      <c r="BO24" s="6">
        <f t="shared" si="4"/>
        <v>17.77</v>
      </c>
      <c r="BP24" s="32">
        <f t="shared" si="5"/>
        <v>48.299120234604096</v>
      </c>
      <c r="BQ24" s="7" t="str">
        <f t="shared" si="6"/>
        <v>–</v>
      </c>
      <c r="BR24" s="33">
        <f t="shared" si="7"/>
        <v>54.479034307496818</v>
      </c>
      <c r="BS24" s="28">
        <f t="shared" si="8"/>
        <v>16.826999999999998</v>
      </c>
      <c r="BT24" s="8">
        <f t="shared" si="8"/>
        <v>51.288643099938952</v>
      </c>
      <c r="BU24" s="5">
        <f t="shared" si="9"/>
        <v>0.57636890192923407</v>
      </c>
      <c r="BV24" s="9">
        <f t="shared" si="9"/>
        <v>2.2515500429309871</v>
      </c>
      <c r="BW24" s="5">
        <f t="shared" si="10"/>
        <v>16.739999999999998</v>
      </c>
      <c r="BX24" s="7">
        <f t="shared" si="10"/>
        <v>53.176620076238876</v>
      </c>
    </row>
    <row r="25" spans="1:76" ht="13.5">
      <c r="A25" s="154" t="s">
        <v>26</v>
      </c>
      <c r="B25" s="169">
        <v>11.47</v>
      </c>
      <c r="C25" s="170">
        <f t="shared" si="12"/>
        <v>36.435832274459976</v>
      </c>
      <c r="D25" s="149">
        <v>10.82</v>
      </c>
      <c r="E25" s="150">
        <f>IF(AND((D25&gt;0),(D$7&gt;0)),(D25/D$7*100),"")</f>
        <v>34.371029224904703</v>
      </c>
      <c r="F25" s="149">
        <v>11.21</v>
      </c>
      <c r="G25" s="150">
        <f>IF(AND((F25&gt;0),(F$7&gt;0)),(F25/F$7*100),"")</f>
        <v>35.207286432160807</v>
      </c>
      <c r="H25" s="149">
        <v>12.06</v>
      </c>
      <c r="I25" s="150">
        <f>IF(AND((H25&gt;0),(H$7&gt;0)),(H25/H$7*100),"")</f>
        <v>36.589805825242721</v>
      </c>
      <c r="J25" s="149">
        <v>10.36</v>
      </c>
      <c r="K25" s="150">
        <f>IF(AND((J25&gt;0),(J$7&gt;0)),(J25/J$7*100),"")</f>
        <v>31.97530864197531</v>
      </c>
      <c r="L25" s="149">
        <v>12.22</v>
      </c>
      <c r="M25" s="150">
        <f>IF(AND((L25&gt;0),(L$7&gt;0)),(L25/L$7*100),"")</f>
        <v>37.821108016094094</v>
      </c>
      <c r="N25" s="149">
        <v>11.4</v>
      </c>
      <c r="O25" s="150">
        <f>IF(AND((N25&gt;0),(N$7&gt;0)),(N25/N$7*100),"")</f>
        <v>33.431085043988269</v>
      </c>
      <c r="P25" s="149">
        <v>11.79</v>
      </c>
      <c r="Q25" s="150">
        <f>IF(AND((P25&gt;0),(P$7&gt;0)),(P25/P$7*100),"")</f>
        <v>33.937823834196884</v>
      </c>
      <c r="R25" s="149">
        <v>11.83</v>
      </c>
      <c r="S25" s="150">
        <f>IF(AND((R25&gt;0),(R$7&gt;0)),(R25/R$7*100),"")</f>
        <v>34.794117647058826</v>
      </c>
      <c r="T25" s="149">
        <v>10.8</v>
      </c>
      <c r="U25" s="150">
        <f>IF(AND((T25&gt;0),(T$7&gt;0)),(T25/T$7*100),"")</f>
        <v>34.005037783375315</v>
      </c>
      <c r="V25" s="149">
        <v>11.94</v>
      </c>
      <c r="W25" s="150">
        <f>IF(AND((V25&gt;0),(V$7&gt;0)),(V25/V$7*100),"")</f>
        <v>35.398754817669733</v>
      </c>
      <c r="X25" s="149"/>
      <c r="Y25" s="150" t="str">
        <f>IF(AND((X25&gt;0),(X$7&gt;0)),(X25/X$7*100),"")</f>
        <v/>
      </c>
      <c r="Z25" s="149"/>
      <c r="AA25" s="150" t="str">
        <f>IF(AND((Z25&gt;0),(Z$7&gt;0)),(Z25/Z$7*100),"")</f>
        <v/>
      </c>
      <c r="AB25" s="149"/>
      <c r="AC25" s="150" t="str">
        <f>IF(AND((AB25&gt;0),(AB$7&gt;0)),(AB25/AB$7*100),"")</f>
        <v/>
      </c>
      <c r="AD25" s="149"/>
      <c r="AE25" s="150" t="str">
        <f>IF(AND((AD25&gt;0),(AD$7&gt;0)),(AD25/AD$7*100),"")</f>
        <v/>
      </c>
      <c r="AF25" s="149"/>
      <c r="AG25" s="150" t="str">
        <f>IF(AND((AF25&gt;0),(AF$7&gt;0)),(AF25/AF$7*100),"")</f>
        <v/>
      </c>
      <c r="AH25" s="149"/>
      <c r="AI25" s="150" t="str">
        <f>IF(AND((AH25&gt;0),(AH$7&gt;0)),(AH25/AH$7*100),"")</f>
        <v/>
      </c>
      <c r="AJ25" s="149"/>
      <c r="AK25" s="150" t="str">
        <f>IF(AND((AJ25&gt;0),(AJ$7&gt;0)),(AJ25/AJ$7*100),"")</f>
        <v/>
      </c>
      <c r="AL25" s="149"/>
      <c r="AM25" s="150" t="str">
        <f>IF(AND((AL25&gt;0),(AL$7&gt;0)),(AL25/AL$7*100),"")</f>
        <v/>
      </c>
      <c r="AN25" s="149"/>
      <c r="AO25" s="150" t="str">
        <f>IF(AND((AN25&gt;0),(AN$7&gt;0)),(AN25/AN$7*100),"")</f>
        <v/>
      </c>
      <c r="AP25" s="149"/>
      <c r="AQ25" s="150" t="str">
        <f>IF(AND((AP25&gt;0),(AP$7&gt;0)),(AP25/AP$7*100),"")</f>
        <v/>
      </c>
      <c r="AR25" s="149"/>
      <c r="AS25" s="150" t="str">
        <f>IF(AND((AR25&gt;0),(AR$7&gt;0)),(AR25/AR$7*100),"")</f>
        <v/>
      </c>
      <c r="AT25" s="149"/>
      <c r="AU25" s="150" t="str">
        <f>IF(AND((AT25&gt;0),(AT$7&gt;0)),(AT25/AT$7*100),"")</f>
        <v/>
      </c>
      <c r="AV25" s="149"/>
      <c r="AW25" s="150" t="str">
        <f>IF(AND((AV25&gt;0),(AV$7&gt;0)),(AV25/AV$7*100),"")</f>
        <v/>
      </c>
      <c r="AX25" s="149"/>
      <c r="AY25" s="150" t="str">
        <f>IF(AND((AX25&gt;0),(AX$7&gt;0)),(AX25/AX$7*100),"")</f>
        <v/>
      </c>
      <c r="AZ25" s="149"/>
      <c r="BA25" s="150" t="str">
        <f>IF(AND((AZ25&gt;0),(AZ$7&gt;0)),(AZ25/AZ$7*100),"")</f>
        <v/>
      </c>
      <c r="BB25" s="149"/>
      <c r="BC25" s="150" t="str">
        <f>IF(AND((BB25&gt;0),(BB$7&gt;0)),(BB25/BB$7*100),"")</f>
        <v/>
      </c>
      <c r="BD25" s="149"/>
      <c r="BE25" s="150" t="str">
        <f>IF(AND((BD25&gt;0),(BD$7&gt;0)),(BD25/BD$7*100),"")</f>
        <v/>
      </c>
      <c r="BF25" s="149"/>
      <c r="BG25" s="150" t="str">
        <f>IF(AND((BF25&gt;0),(BF$7&gt;0)),(BF25/BF$7*100),"")</f>
        <v/>
      </c>
      <c r="BH25" s="149"/>
      <c r="BI25" s="150" t="str">
        <f>IF(AND((BH25&gt;0),(BH$7&gt;0)),(BH25/BH$7*100),"")</f>
        <v/>
      </c>
      <c r="BJ25" s="12"/>
      <c r="BK25" s="14" t="str">
        <f t="shared" si="0"/>
        <v xml:space="preserve">     External base + secondary branch</v>
      </c>
      <c r="BL25" s="11">
        <f t="shared" si="1"/>
        <v>11</v>
      </c>
      <c r="BM25" s="4">
        <f t="shared" si="2"/>
        <v>10.36</v>
      </c>
      <c r="BN25" s="24" t="str">
        <f t="shared" si="3"/>
        <v>–</v>
      </c>
      <c r="BO25" s="6">
        <f t="shared" si="4"/>
        <v>12.22</v>
      </c>
      <c r="BP25" s="32">
        <f t="shared" si="5"/>
        <v>31.97530864197531</v>
      </c>
      <c r="BQ25" s="7" t="str">
        <f t="shared" si="6"/>
        <v>–</v>
      </c>
      <c r="BR25" s="33">
        <f t="shared" si="7"/>
        <v>37.821108016094094</v>
      </c>
      <c r="BS25" s="28">
        <f t="shared" si="8"/>
        <v>11.445454545454545</v>
      </c>
      <c r="BT25" s="8">
        <f t="shared" si="8"/>
        <v>34.906108140102418</v>
      </c>
      <c r="BU25" s="5">
        <f t="shared" si="9"/>
        <v>0.59437973781688824</v>
      </c>
      <c r="BV25" s="9">
        <f t="shared" si="9"/>
        <v>1.63765563061617</v>
      </c>
      <c r="BW25" s="5">
        <f t="shared" si="10"/>
        <v>11.47</v>
      </c>
      <c r="BX25" s="7">
        <f t="shared" si="10"/>
        <v>36.435832274459976</v>
      </c>
    </row>
    <row r="26" spans="1:76" ht="13.5">
      <c r="A26" s="154" t="s">
        <v>27</v>
      </c>
      <c r="B26" s="169">
        <v>6.97</v>
      </c>
      <c r="C26" s="170">
        <f t="shared" si="12"/>
        <v>22.141041931385004</v>
      </c>
      <c r="D26" s="149">
        <v>5.34</v>
      </c>
      <c r="E26" s="150">
        <f>IF(AND((D26&gt;0),(D$7&gt;0)),(D26/D$7*100),"")</f>
        <v>16.963151207115629</v>
      </c>
      <c r="F26" s="149">
        <v>4.92</v>
      </c>
      <c r="G26" s="150">
        <f>IF(AND((F26&gt;0),(F$7&gt;0)),(F26/F$7*100),"")</f>
        <v>15.452261306532664</v>
      </c>
      <c r="H26" s="149"/>
      <c r="I26" s="150" t="str">
        <f>IF(AND((H26&gt;0),(H$7&gt;0)),(H26/H$7*100),"")</f>
        <v/>
      </c>
      <c r="J26" s="149">
        <v>5.71</v>
      </c>
      <c r="K26" s="150">
        <f>IF(AND((J26&gt;0),(J$7&gt;0)),(J26/J$7*100),"")</f>
        <v>17.623456790123456</v>
      </c>
      <c r="L26" s="149">
        <v>5.45</v>
      </c>
      <c r="M26" s="150">
        <f>IF(AND((L26&gt;0),(L$7&gt;0)),(L26/L$7*100),"")</f>
        <v>16.867842773135251</v>
      </c>
      <c r="N26" s="149">
        <v>5.29</v>
      </c>
      <c r="O26" s="150">
        <f>IF(AND((N26&gt;0),(N$7&gt;0)),(N26/N$7*100),"")</f>
        <v>15.513196480938415</v>
      </c>
      <c r="P26" s="149">
        <v>5.29</v>
      </c>
      <c r="Q26" s="150">
        <f>IF(AND((P26&gt;0),(P$7&gt;0)),(P26/P$7*100),"")</f>
        <v>15.227403569372481</v>
      </c>
      <c r="R26" s="149">
        <v>4.8600000000000003</v>
      </c>
      <c r="S26" s="150">
        <f>IF(AND((R26&gt;0),(R$7&gt;0)),(R26/R$7*100),"")</f>
        <v>14.294117647058824</v>
      </c>
      <c r="T26" s="149">
        <v>5.12</v>
      </c>
      <c r="U26" s="150">
        <f>IF(AND((T26&gt;0),(T$7&gt;0)),(T26/T$7*100),"")</f>
        <v>16.120906801007557</v>
      </c>
      <c r="V26" s="149"/>
      <c r="W26" s="150" t="str">
        <f>IF(AND((V26&gt;0),(V$7&gt;0)),(V26/V$7*100),"")</f>
        <v/>
      </c>
      <c r="X26" s="149"/>
      <c r="Y26" s="150" t="str">
        <f>IF(AND((X26&gt;0),(X$7&gt;0)),(X26/X$7*100),"")</f>
        <v/>
      </c>
      <c r="Z26" s="149"/>
      <c r="AA26" s="150" t="str">
        <f>IF(AND((Z26&gt;0),(Z$7&gt;0)),(Z26/Z$7*100),"")</f>
        <v/>
      </c>
      <c r="AB26" s="149"/>
      <c r="AC26" s="150" t="str">
        <f>IF(AND((AB26&gt;0),(AB$7&gt;0)),(AB26/AB$7*100),"")</f>
        <v/>
      </c>
      <c r="AD26" s="149"/>
      <c r="AE26" s="150" t="str">
        <f>IF(AND((AD26&gt;0),(AD$7&gt;0)),(AD26/AD$7*100),"")</f>
        <v/>
      </c>
      <c r="AF26" s="149"/>
      <c r="AG26" s="150" t="str">
        <f>IF(AND((AF26&gt;0),(AF$7&gt;0)),(AF26/AF$7*100),"")</f>
        <v/>
      </c>
      <c r="AH26" s="149"/>
      <c r="AI26" s="150" t="str">
        <f>IF(AND((AH26&gt;0),(AH$7&gt;0)),(AH26/AH$7*100),"")</f>
        <v/>
      </c>
      <c r="AJ26" s="149"/>
      <c r="AK26" s="150" t="str">
        <f>IF(AND((AJ26&gt;0),(AJ$7&gt;0)),(AJ26/AJ$7*100),"")</f>
        <v/>
      </c>
      <c r="AL26" s="149"/>
      <c r="AM26" s="150" t="str">
        <f>IF(AND((AL26&gt;0),(AL$7&gt;0)),(AL26/AL$7*100),"")</f>
        <v/>
      </c>
      <c r="AN26" s="149"/>
      <c r="AO26" s="150" t="str">
        <f>IF(AND((AN26&gt;0),(AN$7&gt;0)),(AN26/AN$7*100),"")</f>
        <v/>
      </c>
      <c r="AP26" s="149"/>
      <c r="AQ26" s="150" t="str">
        <f>IF(AND((AP26&gt;0),(AP$7&gt;0)),(AP26/AP$7*100),"")</f>
        <v/>
      </c>
      <c r="AR26" s="149"/>
      <c r="AS26" s="150" t="str">
        <f>IF(AND((AR26&gt;0),(AR$7&gt;0)),(AR26/AR$7*100),"")</f>
        <v/>
      </c>
      <c r="AT26" s="149"/>
      <c r="AU26" s="150" t="str">
        <f>IF(AND((AT26&gt;0),(AT$7&gt;0)),(AT26/AT$7*100),"")</f>
        <v/>
      </c>
      <c r="AV26" s="149"/>
      <c r="AW26" s="150" t="str">
        <f>IF(AND((AV26&gt;0),(AV$7&gt;0)),(AV26/AV$7*100),"")</f>
        <v/>
      </c>
      <c r="AX26" s="149"/>
      <c r="AY26" s="150" t="str">
        <f>IF(AND((AX26&gt;0),(AX$7&gt;0)),(AX26/AX$7*100),"")</f>
        <v/>
      </c>
      <c r="AZ26" s="149"/>
      <c r="BA26" s="150" t="str">
        <f>IF(AND((AZ26&gt;0),(AZ$7&gt;0)),(AZ26/AZ$7*100),"")</f>
        <v/>
      </c>
      <c r="BB26" s="149"/>
      <c r="BC26" s="150" t="str">
        <f>IF(AND((BB26&gt;0),(BB$7&gt;0)),(BB26/BB$7*100),"")</f>
        <v/>
      </c>
      <c r="BD26" s="149"/>
      <c r="BE26" s="150" t="str">
        <f>IF(AND((BD26&gt;0),(BD$7&gt;0)),(BD26/BD$7*100),"")</f>
        <v/>
      </c>
      <c r="BF26" s="149"/>
      <c r="BG26" s="150" t="str">
        <f>IF(AND((BF26&gt;0),(BF$7&gt;0)),(BF26/BF$7*100),"")</f>
        <v/>
      </c>
      <c r="BH26" s="149"/>
      <c r="BI26" s="150" t="str">
        <f>IF(AND((BH26&gt;0),(BH$7&gt;0)),(BH26/BH$7*100),"")</f>
        <v/>
      </c>
      <c r="BJ26" s="12"/>
      <c r="BK26" s="14" t="str">
        <f t="shared" si="0"/>
        <v xml:space="preserve">     External spur</v>
      </c>
      <c r="BL26" s="11">
        <f t="shared" si="1"/>
        <v>9</v>
      </c>
      <c r="BM26" s="4">
        <f t="shared" si="2"/>
        <v>4.8600000000000003</v>
      </c>
      <c r="BN26" s="24" t="str">
        <f t="shared" si="3"/>
        <v>–</v>
      </c>
      <c r="BO26" s="6">
        <f t="shared" si="4"/>
        <v>6.97</v>
      </c>
      <c r="BP26" s="32">
        <f t="shared" si="5"/>
        <v>14.294117647058824</v>
      </c>
      <c r="BQ26" s="7" t="str">
        <f t="shared" si="6"/>
        <v>–</v>
      </c>
      <c r="BR26" s="33">
        <f t="shared" si="7"/>
        <v>22.141041931385004</v>
      </c>
      <c r="BS26" s="28">
        <f t="shared" si="8"/>
        <v>5.4388888888888882</v>
      </c>
      <c r="BT26" s="8">
        <f t="shared" si="8"/>
        <v>16.689264278518809</v>
      </c>
      <c r="BU26" s="5">
        <f t="shared" si="9"/>
        <v>0.63028653096121334</v>
      </c>
      <c r="BV26" s="9">
        <f t="shared" si="9"/>
        <v>2.2861431963028909</v>
      </c>
      <c r="BW26" s="5">
        <f t="shared" si="10"/>
        <v>6.97</v>
      </c>
      <c r="BX26" s="7">
        <f t="shared" si="10"/>
        <v>22.141041931385004</v>
      </c>
    </row>
    <row r="27" spans="1:76" ht="13.5">
      <c r="A27" s="154" t="s">
        <v>80</v>
      </c>
      <c r="B27" s="173">
        <f>IF(AND((B25&gt;0),(B24&gt;0)),(B25/B24),"")</f>
        <v>0.68518518518518534</v>
      </c>
      <c r="C27" s="170" t="s">
        <v>5</v>
      </c>
      <c r="D27" s="155">
        <f>IF(AND((D25&gt;0),(D24&gt;0)),(D25/D24),"")</f>
        <v>0.63090379008746367</v>
      </c>
      <c r="E27" s="150" t="s">
        <v>5</v>
      </c>
      <c r="F27" s="155">
        <f>IF(AND((F25&gt;0),(F24&gt;0)),(F25/F24),"")</f>
        <v>0.65364431486880481</v>
      </c>
      <c r="G27" s="150" t="s">
        <v>5</v>
      </c>
      <c r="H27" s="155">
        <f>IF(AND((H25&gt;0),(H24&gt;0)),(H25/H24),"")</f>
        <v>0.68757126567844928</v>
      </c>
      <c r="I27" s="150" t="s">
        <v>5</v>
      </c>
      <c r="J27" s="155" t="str">
        <f>IF(AND((J25&gt;0),(J24&gt;0)),(J25/J24),"")</f>
        <v/>
      </c>
      <c r="K27" s="150" t="s">
        <v>5</v>
      </c>
      <c r="L27" s="155">
        <f>IF(AND((L25&gt;0),(L24&gt;0)),(L25/L24),"")</f>
        <v>0.76614420062695932</v>
      </c>
      <c r="M27" s="150" t="s">
        <v>5</v>
      </c>
      <c r="N27" s="155">
        <f>IF(AND((N25&gt;0),(N24&gt;0)),(N25/N24),"")</f>
        <v>0.69216757741347912</v>
      </c>
      <c r="O27" s="150" t="s">
        <v>5</v>
      </c>
      <c r="P27" s="155">
        <f>IF(AND((P25&gt;0),(P24&gt;0)),(P25/P24),"")</f>
        <v>0.66347777152504217</v>
      </c>
      <c r="Q27" s="150" t="s">
        <v>5</v>
      </c>
      <c r="R27" s="155">
        <f>IF(AND((R25&gt;0),(R24&gt;0)),(R25/R24),"")</f>
        <v>0.70795930580490718</v>
      </c>
      <c r="S27" s="150" t="s">
        <v>5</v>
      </c>
      <c r="T27" s="155">
        <f>IF(AND((T25&gt;0),(T24&gt;0)),(T25/T24),"")</f>
        <v>0.66749072929542652</v>
      </c>
      <c r="U27" s="150" t="s">
        <v>5</v>
      </c>
      <c r="V27" s="155">
        <f>IF(AND((V25&gt;0),(V24&gt;0)),(V25/V24),"")</f>
        <v>0.71884406983744731</v>
      </c>
      <c r="W27" s="150" t="s">
        <v>5</v>
      </c>
      <c r="X27" s="155" t="str">
        <f>IF(AND((X25&gt;0),(X24&gt;0)),(X25/X24),"")</f>
        <v/>
      </c>
      <c r="Y27" s="150" t="s">
        <v>5</v>
      </c>
      <c r="Z27" s="155" t="str">
        <f>IF(AND((Z25&gt;0),(Z24&gt;0)),(Z25/Z24),"")</f>
        <v/>
      </c>
      <c r="AA27" s="150" t="s">
        <v>5</v>
      </c>
      <c r="AB27" s="155" t="str">
        <f>IF(AND((AB25&gt;0),(AB24&gt;0)),(AB25/AB24),"")</f>
        <v/>
      </c>
      <c r="AC27" s="150" t="s">
        <v>5</v>
      </c>
      <c r="AD27" s="155" t="str">
        <f>IF(AND((AD25&gt;0),(AD24&gt;0)),(AD25/AD24),"")</f>
        <v/>
      </c>
      <c r="AE27" s="150" t="s">
        <v>5</v>
      </c>
      <c r="AF27" s="155" t="str">
        <f>IF(AND((AF25&gt;0),(AF24&gt;0)),(AF25/AF24),"")</f>
        <v/>
      </c>
      <c r="AG27" s="150" t="s">
        <v>5</v>
      </c>
      <c r="AH27" s="155" t="str">
        <f>IF(AND((AH25&gt;0),(AH24&gt;0)),(AH25/AH24),"")</f>
        <v/>
      </c>
      <c r="AI27" s="150" t="s">
        <v>5</v>
      </c>
      <c r="AJ27" s="155" t="str">
        <f>IF(AND((AJ25&gt;0),(AJ24&gt;0)),(AJ25/AJ24),"")</f>
        <v/>
      </c>
      <c r="AK27" s="150" t="s">
        <v>5</v>
      </c>
      <c r="AL27" s="155" t="str">
        <f>IF(AND((AL25&gt;0),(AL24&gt;0)),(AL25/AL24),"")</f>
        <v/>
      </c>
      <c r="AM27" s="150" t="s">
        <v>5</v>
      </c>
      <c r="AN27" s="155" t="str">
        <f>IF(AND((AN25&gt;0),(AN24&gt;0)),(AN25/AN24),"")</f>
        <v/>
      </c>
      <c r="AO27" s="150" t="s">
        <v>5</v>
      </c>
      <c r="AP27" s="155" t="str">
        <f>IF(AND((AP25&gt;0),(AP24&gt;0)),(AP25/AP24),"")</f>
        <v/>
      </c>
      <c r="AQ27" s="150" t="s">
        <v>5</v>
      </c>
      <c r="AR27" s="155" t="str">
        <f>IF(AND((AR25&gt;0),(AR24&gt;0)),(AR25/AR24),"")</f>
        <v/>
      </c>
      <c r="AS27" s="150" t="s">
        <v>5</v>
      </c>
      <c r="AT27" s="155" t="str">
        <f>IF(AND((AT25&gt;0),(AT24&gt;0)),(AT25/AT24),"")</f>
        <v/>
      </c>
      <c r="AU27" s="150" t="s">
        <v>5</v>
      </c>
      <c r="AV27" s="155" t="str">
        <f>IF(AND((AV25&gt;0),(AV24&gt;0)),(AV25/AV24),"")</f>
        <v/>
      </c>
      <c r="AW27" s="150" t="s">
        <v>5</v>
      </c>
      <c r="AX27" s="155" t="str">
        <f>IF(AND((AX25&gt;0),(AX24&gt;0)),(AX25/AX24),"")</f>
        <v/>
      </c>
      <c r="AY27" s="150" t="s">
        <v>5</v>
      </c>
      <c r="AZ27" s="155" t="str">
        <f>IF(AND((AZ25&gt;0),(AZ24&gt;0)),(AZ25/AZ24),"")</f>
        <v/>
      </c>
      <c r="BA27" s="150" t="s">
        <v>5</v>
      </c>
      <c r="BB27" s="155" t="str">
        <f>IF(AND((BB25&gt;0),(BB24&gt;0)),(BB25/BB24),"")</f>
        <v/>
      </c>
      <c r="BC27" s="150" t="s">
        <v>5</v>
      </c>
      <c r="BD27" s="155" t="str">
        <f>IF(AND((BD25&gt;0),(BD24&gt;0)),(BD25/BD24),"")</f>
        <v/>
      </c>
      <c r="BE27" s="150" t="s">
        <v>5</v>
      </c>
      <c r="BF27" s="155" t="str">
        <f>IF(AND((BF25&gt;0),(BF24&gt;0)),(BF25/BF24),"")</f>
        <v/>
      </c>
      <c r="BG27" s="150" t="s">
        <v>5</v>
      </c>
      <c r="BH27" s="155" t="str">
        <f>IF(AND((BH25&gt;0),(BH24&gt;0)),(BH25/BH24),"")</f>
        <v/>
      </c>
      <c r="BI27" s="150" t="s">
        <v>5</v>
      </c>
      <c r="BJ27" s="12"/>
      <c r="BK27" s="14" t="str">
        <f t="shared" si="0"/>
        <v xml:space="preserve">     External branches length ratio</v>
      </c>
      <c r="BL27" s="11">
        <f t="shared" si="1"/>
        <v>10</v>
      </c>
      <c r="BM27" s="91">
        <f t="shared" si="2"/>
        <v>0.63090379008746367</v>
      </c>
      <c r="BN27" s="99" t="str">
        <f t="shared" si="3"/>
        <v>–</v>
      </c>
      <c r="BO27" s="93">
        <f t="shared" si="4"/>
        <v>0.76614420062695932</v>
      </c>
      <c r="BP27" s="101" t="str">
        <f t="shared" si="5"/>
        <v/>
      </c>
      <c r="BQ27" s="102" t="s">
        <v>5</v>
      </c>
      <c r="BR27" s="103" t="str">
        <f t="shared" si="7"/>
        <v/>
      </c>
      <c r="BS27" s="97">
        <f t="shared" si="8"/>
        <v>0.68733882103231658</v>
      </c>
      <c r="BT27" s="104" t="s">
        <v>5</v>
      </c>
      <c r="BU27" s="99">
        <f t="shared" si="9"/>
        <v>3.7917470183696754E-2</v>
      </c>
      <c r="BV27" s="105" t="s">
        <v>5</v>
      </c>
      <c r="BW27" s="19">
        <f t="shared" si="10"/>
        <v>0.68518518518518534</v>
      </c>
      <c r="BX27" s="81" t="s">
        <v>5</v>
      </c>
    </row>
    <row r="28" spans="1:76" ht="13.5">
      <c r="A28" s="154" t="s">
        <v>28</v>
      </c>
      <c r="B28" s="169">
        <v>15.65</v>
      </c>
      <c r="C28" s="170">
        <f t="shared" si="12"/>
        <v>49.714104193138503</v>
      </c>
      <c r="D28" s="149">
        <v>16.420000000000002</v>
      </c>
      <c r="E28" s="150">
        <f>IF(AND((D28&gt;0),(D$7&gt;0)),(D28/D$7*100),"")</f>
        <v>52.160101651842453</v>
      </c>
      <c r="F28" s="149">
        <v>15.81</v>
      </c>
      <c r="G28" s="150">
        <f>IF(AND((F28&gt;0),(F$7&gt;0)),(F28/F$7*100),"")</f>
        <v>49.654522613065325</v>
      </c>
      <c r="H28" s="149">
        <v>16.21</v>
      </c>
      <c r="I28" s="150">
        <f>IF(AND((H28&gt;0),(H$7&gt;0)),(H28/H$7*100),"")</f>
        <v>49.180825242718448</v>
      </c>
      <c r="J28" s="149">
        <v>16.100000000000001</v>
      </c>
      <c r="K28" s="150">
        <f>IF(AND((J28&gt;0),(J$7&gt;0)),(J28/J$7*100),"")</f>
        <v>49.691358024691361</v>
      </c>
      <c r="L28" s="149">
        <v>14.85</v>
      </c>
      <c r="M28" s="150">
        <f>IF(AND((L28&gt;0),(L$7&gt;0)),(L28/L$7*100),"")</f>
        <v>45.961002785515312</v>
      </c>
      <c r="N28" s="149"/>
      <c r="O28" s="150" t="str">
        <f>IF(AND((N28&gt;0),(N$7&gt;0)),(N28/N$7*100),"")</f>
        <v/>
      </c>
      <c r="P28" s="149">
        <v>15.89</v>
      </c>
      <c r="Q28" s="150">
        <f>IF(AND((P28&gt;0),(P$7&gt;0)),(P28/P$7*100),"")</f>
        <v>45.739781232009207</v>
      </c>
      <c r="R28" s="149">
        <v>15.58</v>
      </c>
      <c r="S28" s="150">
        <f>IF(AND((R28&gt;0),(R$7&gt;0)),(R28/R$7*100),"")</f>
        <v>45.82352941176471</v>
      </c>
      <c r="T28" s="149">
        <v>15.83</v>
      </c>
      <c r="U28" s="150">
        <f>IF(AND((T28&gt;0),(T$7&gt;0)),(T28/T$7*100),"")</f>
        <v>49.842569269521405</v>
      </c>
      <c r="V28" s="149">
        <v>15.12</v>
      </c>
      <c r="W28" s="150">
        <f>IF(AND((V28&gt;0),(V$7&gt;0)),(V28/V$7*100),"")</f>
        <v>44.826563889712425</v>
      </c>
      <c r="X28" s="149"/>
      <c r="Y28" s="150" t="str">
        <f>IF(AND((X28&gt;0),(X$7&gt;0)),(X28/X$7*100),"")</f>
        <v/>
      </c>
      <c r="Z28" s="149"/>
      <c r="AA28" s="150" t="str">
        <f>IF(AND((Z28&gt;0),(Z$7&gt;0)),(Z28/Z$7*100),"")</f>
        <v/>
      </c>
      <c r="AB28" s="149"/>
      <c r="AC28" s="150" t="str">
        <f>IF(AND((AB28&gt;0),(AB$7&gt;0)),(AB28/AB$7*100),"")</f>
        <v/>
      </c>
      <c r="AD28" s="149"/>
      <c r="AE28" s="150" t="str">
        <f>IF(AND((AD28&gt;0),(AD$7&gt;0)),(AD28/AD$7*100),"")</f>
        <v/>
      </c>
      <c r="AF28" s="149"/>
      <c r="AG28" s="150" t="str">
        <f>IF(AND((AF28&gt;0),(AF$7&gt;0)),(AF28/AF$7*100),"")</f>
        <v/>
      </c>
      <c r="AH28" s="149"/>
      <c r="AI28" s="150" t="str">
        <f>IF(AND((AH28&gt;0),(AH$7&gt;0)),(AH28/AH$7*100),"")</f>
        <v/>
      </c>
      <c r="AJ28" s="149"/>
      <c r="AK28" s="150" t="str">
        <f>IF(AND((AJ28&gt;0),(AJ$7&gt;0)),(AJ28/AJ$7*100),"")</f>
        <v/>
      </c>
      <c r="AL28" s="149"/>
      <c r="AM28" s="150" t="str">
        <f>IF(AND((AL28&gt;0),(AL$7&gt;0)),(AL28/AL$7*100),"")</f>
        <v/>
      </c>
      <c r="AN28" s="149"/>
      <c r="AO28" s="150" t="str">
        <f>IF(AND((AN28&gt;0),(AN$7&gt;0)),(AN28/AN$7*100),"")</f>
        <v/>
      </c>
      <c r="AP28" s="149"/>
      <c r="AQ28" s="150" t="str">
        <f>IF(AND((AP28&gt;0),(AP$7&gt;0)),(AP28/AP$7*100),"")</f>
        <v/>
      </c>
      <c r="AR28" s="149"/>
      <c r="AS28" s="150" t="str">
        <f>IF(AND((AR28&gt;0),(AR$7&gt;0)),(AR28/AR$7*100),"")</f>
        <v/>
      </c>
      <c r="AT28" s="149"/>
      <c r="AU28" s="150" t="str">
        <f>IF(AND((AT28&gt;0),(AT$7&gt;0)),(AT28/AT$7*100),"")</f>
        <v/>
      </c>
      <c r="AV28" s="149"/>
      <c r="AW28" s="150" t="str">
        <f>IF(AND((AV28&gt;0),(AV$7&gt;0)),(AV28/AV$7*100),"")</f>
        <v/>
      </c>
      <c r="AX28" s="149"/>
      <c r="AY28" s="150" t="str">
        <f>IF(AND((AX28&gt;0),(AX$7&gt;0)),(AX28/AX$7*100),"")</f>
        <v/>
      </c>
      <c r="AZ28" s="149"/>
      <c r="BA28" s="150" t="str">
        <f>IF(AND((AZ28&gt;0),(AZ$7&gt;0)),(AZ28/AZ$7*100),"")</f>
        <v/>
      </c>
      <c r="BB28" s="149"/>
      <c r="BC28" s="150" t="str">
        <f>IF(AND((BB28&gt;0),(BB$7&gt;0)),(BB28/BB$7*100),"")</f>
        <v/>
      </c>
      <c r="BD28" s="149"/>
      <c r="BE28" s="150" t="str">
        <f>IF(AND((BD28&gt;0),(BD$7&gt;0)),(BD28/BD$7*100),"")</f>
        <v/>
      </c>
      <c r="BF28" s="149"/>
      <c r="BG28" s="150" t="str">
        <f>IF(AND((BF28&gt;0),(BF$7&gt;0)),(BF28/BF$7*100),"")</f>
        <v/>
      </c>
      <c r="BH28" s="149"/>
      <c r="BI28" s="150" t="str">
        <f>IF(AND((BH28&gt;0),(BH$7&gt;0)),(BH28/BH$7*100),"")</f>
        <v/>
      </c>
      <c r="BJ28" s="12"/>
      <c r="BK28" s="14" t="str">
        <f t="shared" si="0"/>
        <v xml:space="preserve">     Internal primary branch</v>
      </c>
      <c r="BL28" s="11">
        <f t="shared" si="1"/>
        <v>10</v>
      </c>
      <c r="BM28" s="4">
        <f t="shared" si="2"/>
        <v>14.85</v>
      </c>
      <c r="BN28" s="24" t="str">
        <f t="shared" si="3"/>
        <v>–</v>
      </c>
      <c r="BO28" s="6">
        <f t="shared" si="4"/>
        <v>16.420000000000002</v>
      </c>
      <c r="BP28" s="32">
        <f t="shared" si="5"/>
        <v>44.826563889712425</v>
      </c>
      <c r="BQ28" s="7" t="str">
        <f t="shared" si="6"/>
        <v>–</v>
      </c>
      <c r="BR28" s="33">
        <f t="shared" si="7"/>
        <v>52.160101651842453</v>
      </c>
      <c r="BS28" s="28">
        <f t="shared" si="8"/>
        <v>15.746</v>
      </c>
      <c r="BT28" s="8">
        <f t="shared" si="8"/>
        <v>48.259435831397909</v>
      </c>
      <c r="BU28" s="5">
        <f t="shared" si="9"/>
        <v>0.47821891779114506</v>
      </c>
      <c r="BV28" s="9">
        <f t="shared" si="9"/>
        <v>2.4502357195336821</v>
      </c>
      <c r="BW28" s="5">
        <f t="shared" si="10"/>
        <v>15.65</v>
      </c>
      <c r="BX28" s="7">
        <f t="shared" si="10"/>
        <v>49.714104193138503</v>
      </c>
    </row>
    <row r="29" spans="1:76" ht="13.5">
      <c r="A29" s="154" t="s">
        <v>29</v>
      </c>
      <c r="B29" s="169">
        <v>10.68</v>
      </c>
      <c r="C29" s="170">
        <f t="shared" si="12"/>
        <v>33.926302414231259</v>
      </c>
      <c r="D29" s="149">
        <v>11.18</v>
      </c>
      <c r="E29" s="150">
        <f>IF(AND((D29&gt;0),(D$7&gt;0)),(D29/D$7*100),"")</f>
        <v>35.514612452350697</v>
      </c>
      <c r="F29" s="149"/>
      <c r="G29" s="150" t="str">
        <f>IF(AND((F29&gt;0),(F$7&gt;0)),(F29/F$7*100),"")</f>
        <v/>
      </c>
      <c r="H29" s="149">
        <v>12.09</v>
      </c>
      <c r="I29" s="150">
        <f>IF(AND((H29&gt;0),(H$7&gt;0)),(H29/H$7*100),"")</f>
        <v>36.680825242718448</v>
      </c>
      <c r="J29" s="149">
        <v>10.88</v>
      </c>
      <c r="K29" s="150">
        <f>IF(AND((J29&gt;0),(J$7&gt;0)),(J29/J$7*100),"")</f>
        <v>33.580246913580254</v>
      </c>
      <c r="L29" s="149"/>
      <c r="M29" s="150" t="str">
        <f>IF(AND((L29&gt;0),(L$7&gt;0)),(L29/L$7*100),"")</f>
        <v/>
      </c>
      <c r="N29" s="149">
        <v>10.73</v>
      </c>
      <c r="O29" s="150">
        <f>IF(AND((N29&gt;0),(N$7&gt;0)),(N29/N$7*100),"")</f>
        <v>31.466275659824046</v>
      </c>
      <c r="P29" s="149">
        <v>11.6</v>
      </c>
      <c r="Q29" s="150">
        <f>IF(AND((P29&gt;0),(P$7&gt;0)),(P29/P$7*100),"")</f>
        <v>33.390903857225098</v>
      </c>
      <c r="R29" s="149">
        <v>11.23</v>
      </c>
      <c r="S29" s="150">
        <f>IF(AND((R29&gt;0),(R$7&gt;0)),(R29/R$7*100),"")</f>
        <v>33.029411764705884</v>
      </c>
      <c r="T29" s="149">
        <v>11.68</v>
      </c>
      <c r="U29" s="150">
        <f>IF(AND((T29&gt;0),(T$7&gt;0)),(T29/T$7*100),"")</f>
        <v>36.775818639798487</v>
      </c>
      <c r="V29" s="149">
        <v>11.44</v>
      </c>
      <c r="W29" s="150">
        <f>IF(AND((V29&gt;0),(V$7&gt;0)),(V29/V$7*100),"")</f>
        <v>33.916394900681887</v>
      </c>
      <c r="X29" s="149"/>
      <c r="Y29" s="150" t="str">
        <f>IF(AND((X29&gt;0),(X$7&gt;0)),(X29/X$7*100),"")</f>
        <v/>
      </c>
      <c r="Z29" s="149"/>
      <c r="AA29" s="150" t="str">
        <f>IF(AND((Z29&gt;0),(Z$7&gt;0)),(Z29/Z$7*100),"")</f>
        <v/>
      </c>
      <c r="AB29" s="149"/>
      <c r="AC29" s="150" t="str">
        <f>IF(AND((AB29&gt;0),(AB$7&gt;0)),(AB29/AB$7*100),"")</f>
        <v/>
      </c>
      <c r="AD29" s="149"/>
      <c r="AE29" s="150" t="str">
        <f>IF(AND((AD29&gt;0),(AD$7&gt;0)),(AD29/AD$7*100),"")</f>
        <v/>
      </c>
      <c r="AF29" s="149"/>
      <c r="AG29" s="150" t="str">
        <f>IF(AND((AF29&gt;0),(AF$7&gt;0)),(AF29/AF$7*100),"")</f>
        <v/>
      </c>
      <c r="AH29" s="149"/>
      <c r="AI29" s="150" t="str">
        <f>IF(AND((AH29&gt;0),(AH$7&gt;0)),(AH29/AH$7*100),"")</f>
        <v/>
      </c>
      <c r="AJ29" s="149"/>
      <c r="AK29" s="150" t="str">
        <f>IF(AND((AJ29&gt;0),(AJ$7&gt;0)),(AJ29/AJ$7*100),"")</f>
        <v/>
      </c>
      <c r="AL29" s="149"/>
      <c r="AM29" s="150" t="str">
        <f>IF(AND((AL29&gt;0),(AL$7&gt;0)),(AL29/AL$7*100),"")</f>
        <v/>
      </c>
      <c r="AN29" s="149"/>
      <c r="AO29" s="150" t="str">
        <f>IF(AND((AN29&gt;0),(AN$7&gt;0)),(AN29/AN$7*100),"")</f>
        <v/>
      </c>
      <c r="AP29" s="149"/>
      <c r="AQ29" s="150" t="str">
        <f>IF(AND((AP29&gt;0),(AP$7&gt;0)),(AP29/AP$7*100),"")</f>
        <v/>
      </c>
      <c r="AR29" s="149"/>
      <c r="AS29" s="150" t="str">
        <f>IF(AND((AR29&gt;0),(AR$7&gt;0)),(AR29/AR$7*100),"")</f>
        <v/>
      </c>
      <c r="AT29" s="149"/>
      <c r="AU29" s="150" t="str">
        <f>IF(AND((AT29&gt;0),(AT$7&gt;0)),(AT29/AT$7*100),"")</f>
        <v/>
      </c>
      <c r="AV29" s="149"/>
      <c r="AW29" s="150" t="str">
        <f>IF(AND((AV29&gt;0),(AV$7&gt;0)),(AV29/AV$7*100),"")</f>
        <v/>
      </c>
      <c r="AX29" s="149"/>
      <c r="AY29" s="150" t="str">
        <f>IF(AND((AX29&gt;0),(AX$7&gt;0)),(AX29/AX$7*100),"")</f>
        <v/>
      </c>
      <c r="AZ29" s="149"/>
      <c r="BA29" s="150" t="str">
        <f>IF(AND((AZ29&gt;0),(AZ$7&gt;0)),(AZ29/AZ$7*100),"")</f>
        <v/>
      </c>
      <c r="BB29" s="149"/>
      <c r="BC29" s="150" t="str">
        <f>IF(AND((BB29&gt;0),(BB$7&gt;0)),(BB29/BB$7*100),"")</f>
        <v/>
      </c>
      <c r="BD29" s="149"/>
      <c r="BE29" s="150" t="str">
        <f>IF(AND((BD29&gt;0),(BD$7&gt;0)),(BD29/BD$7*100),"")</f>
        <v/>
      </c>
      <c r="BF29" s="149"/>
      <c r="BG29" s="150" t="str">
        <f>IF(AND((BF29&gt;0),(BF$7&gt;0)),(BF29/BF$7*100),"")</f>
        <v/>
      </c>
      <c r="BH29" s="149"/>
      <c r="BI29" s="150" t="str">
        <f>IF(AND((BH29&gt;0),(BH$7&gt;0)),(BH29/BH$7*100),"")</f>
        <v/>
      </c>
      <c r="BJ29" s="12"/>
      <c r="BK29" s="14" t="str">
        <f t="shared" si="0"/>
        <v xml:space="preserve">     Internal base + secondary branch</v>
      </c>
      <c r="BL29" s="11">
        <f t="shared" si="1"/>
        <v>9</v>
      </c>
      <c r="BM29" s="4">
        <f t="shared" si="2"/>
        <v>10.68</v>
      </c>
      <c r="BN29" s="24" t="str">
        <f t="shared" si="3"/>
        <v>–</v>
      </c>
      <c r="BO29" s="6">
        <f t="shared" si="4"/>
        <v>12.09</v>
      </c>
      <c r="BP29" s="32">
        <f t="shared" si="5"/>
        <v>31.466275659824046</v>
      </c>
      <c r="BQ29" s="7" t="str">
        <f t="shared" si="6"/>
        <v>–</v>
      </c>
      <c r="BR29" s="33">
        <f t="shared" si="7"/>
        <v>36.775818639798487</v>
      </c>
      <c r="BS29" s="28">
        <f t="shared" si="8"/>
        <v>11.278888888888888</v>
      </c>
      <c r="BT29" s="8">
        <f t="shared" si="8"/>
        <v>34.253421316124005</v>
      </c>
      <c r="BU29" s="5">
        <f t="shared" si="9"/>
        <v>0.471578319169903</v>
      </c>
      <c r="BV29" s="9">
        <f t="shared" si="9"/>
        <v>1.7510516546722874</v>
      </c>
      <c r="BW29" s="5">
        <f t="shared" si="10"/>
        <v>10.68</v>
      </c>
      <c r="BX29" s="7">
        <f t="shared" si="10"/>
        <v>33.926302414231259</v>
      </c>
    </row>
    <row r="30" spans="1:76" ht="13.5">
      <c r="A30" s="154" t="s">
        <v>30</v>
      </c>
      <c r="B30" s="169"/>
      <c r="C30" s="170" t="str">
        <f t="shared" si="12"/>
        <v/>
      </c>
      <c r="D30" s="149">
        <v>5.81</v>
      </c>
      <c r="E30" s="150">
        <f>IF(AND((D30&gt;0),(D$7&gt;0)),(D30/D$7*100),"")</f>
        <v>18.456162642947902</v>
      </c>
      <c r="F30" s="149"/>
      <c r="G30" s="150" t="str">
        <f>IF(AND((F30&gt;0),(F$7&gt;0)),(F30/F$7*100),"")</f>
        <v/>
      </c>
      <c r="H30" s="149"/>
      <c r="I30" s="150" t="str">
        <f>IF(AND((H30&gt;0),(H$7&gt;0)),(H30/H$7*100),"")</f>
        <v/>
      </c>
      <c r="J30" s="149">
        <v>5.34</v>
      </c>
      <c r="K30" s="150">
        <f>IF(AND((J30&gt;0),(J$7&gt;0)),(J30/J$7*100),"")</f>
        <v>16.481481481481485</v>
      </c>
      <c r="L30" s="149"/>
      <c r="M30" s="150" t="str">
        <f>IF(AND((L30&gt;0),(L$7&gt;0)),(L30/L$7*100),"")</f>
        <v/>
      </c>
      <c r="N30" s="149">
        <v>5.29</v>
      </c>
      <c r="O30" s="150">
        <f>IF(AND((N30&gt;0),(N$7&gt;0)),(N30/N$7*100),"")</f>
        <v>15.513196480938415</v>
      </c>
      <c r="P30" s="149">
        <v>5.47</v>
      </c>
      <c r="Q30" s="150">
        <f>IF(AND((P30&gt;0),(P$7&gt;0)),(P30/P$7*100),"")</f>
        <v>15.745538284398386</v>
      </c>
      <c r="R30" s="149">
        <v>5.43</v>
      </c>
      <c r="S30" s="150">
        <f>IF(AND((R30&gt;0),(R$7&gt;0)),(R30/R$7*100),"")</f>
        <v>15.970588235294118</v>
      </c>
      <c r="T30" s="149"/>
      <c r="U30" s="150" t="str">
        <f>IF(AND((T30&gt;0),(T$7&gt;0)),(T30/T$7*100),"")</f>
        <v/>
      </c>
      <c r="V30" s="149">
        <v>4.0999999999999996</v>
      </c>
      <c r="W30" s="150">
        <f>IF(AND((V30&gt;0),(V$7&gt;0)),(V30/V$7*100),"")</f>
        <v>12.155351319300326</v>
      </c>
      <c r="X30" s="149"/>
      <c r="Y30" s="150" t="str">
        <f>IF(AND((X30&gt;0),(X$7&gt;0)),(X30/X$7*100),"")</f>
        <v/>
      </c>
      <c r="Z30" s="149"/>
      <c r="AA30" s="150" t="str">
        <f>IF(AND((Z30&gt;0),(Z$7&gt;0)),(Z30/Z$7*100),"")</f>
        <v/>
      </c>
      <c r="AB30" s="149"/>
      <c r="AC30" s="150" t="str">
        <f>IF(AND((AB30&gt;0),(AB$7&gt;0)),(AB30/AB$7*100),"")</f>
        <v/>
      </c>
      <c r="AD30" s="149"/>
      <c r="AE30" s="150" t="str">
        <f>IF(AND((AD30&gt;0),(AD$7&gt;0)),(AD30/AD$7*100),"")</f>
        <v/>
      </c>
      <c r="AF30" s="149"/>
      <c r="AG30" s="150" t="str">
        <f>IF(AND((AF30&gt;0),(AF$7&gt;0)),(AF30/AF$7*100),"")</f>
        <v/>
      </c>
      <c r="AH30" s="149"/>
      <c r="AI30" s="150" t="str">
        <f>IF(AND((AH30&gt;0),(AH$7&gt;0)),(AH30/AH$7*100),"")</f>
        <v/>
      </c>
      <c r="AJ30" s="149"/>
      <c r="AK30" s="150" t="str">
        <f>IF(AND((AJ30&gt;0),(AJ$7&gt;0)),(AJ30/AJ$7*100),"")</f>
        <v/>
      </c>
      <c r="AL30" s="149"/>
      <c r="AM30" s="150" t="str">
        <f>IF(AND((AL30&gt;0),(AL$7&gt;0)),(AL30/AL$7*100),"")</f>
        <v/>
      </c>
      <c r="AN30" s="149"/>
      <c r="AO30" s="150" t="str">
        <f>IF(AND((AN30&gt;0),(AN$7&gt;0)),(AN30/AN$7*100),"")</f>
        <v/>
      </c>
      <c r="AP30" s="149"/>
      <c r="AQ30" s="150" t="str">
        <f>IF(AND((AP30&gt;0),(AP$7&gt;0)),(AP30/AP$7*100),"")</f>
        <v/>
      </c>
      <c r="AR30" s="149"/>
      <c r="AS30" s="150" t="str">
        <f>IF(AND((AR30&gt;0),(AR$7&gt;0)),(AR30/AR$7*100),"")</f>
        <v/>
      </c>
      <c r="AT30" s="149"/>
      <c r="AU30" s="150" t="str">
        <f>IF(AND((AT30&gt;0),(AT$7&gt;0)),(AT30/AT$7*100),"")</f>
        <v/>
      </c>
      <c r="AV30" s="149"/>
      <c r="AW30" s="150" t="str">
        <f>IF(AND((AV30&gt;0),(AV$7&gt;0)),(AV30/AV$7*100),"")</f>
        <v/>
      </c>
      <c r="AX30" s="149"/>
      <c r="AY30" s="150" t="str">
        <f>IF(AND((AX30&gt;0),(AX$7&gt;0)),(AX30/AX$7*100),"")</f>
        <v/>
      </c>
      <c r="AZ30" s="149"/>
      <c r="BA30" s="150" t="str">
        <f>IF(AND((AZ30&gt;0),(AZ$7&gt;0)),(AZ30/AZ$7*100),"")</f>
        <v/>
      </c>
      <c r="BB30" s="149"/>
      <c r="BC30" s="150" t="str">
        <f>IF(AND((BB30&gt;0),(BB$7&gt;0)),(BB30/BB$7*100),"")</f>
        <v/>
      </c>
      <c r="BD30" s="149"/>
      <c r="BE30" s="150" t="str">
        <f>IF(AND((BD30&gt;0),(BD$7&gt;0)),(BD30/BD$7*100),"")</f>
        <v/>
      </c>
      <c r="BF30" s="149"/>
      <c r="BG30" s="150" t="str">
        <f>IF(AND((BF30&gt;0),(BF$7&gt;0)),(BF30/BF$7*100),"")</f>
        <v/>
      </c>
      <c r="BH30" s="149"/>
      <c r="BI30" s="150" t="str">
        <f>IF(AND((BH30&gt;0),(BH$7&gt;0)),(BH30/BH$7*100),"")</f>
        <v/>
      </c>
      <c r="BJ30" s="12"/>
      <c r="BK30" s="14" t="str">
        <f t="shared" si="0"/>
        <v xml:space="preserve">     Internal spur</v>
      </c>
      <c r="BL30" s="11">
        <f t="shared" si="1"/>
        <v>6</v>
      </c>
      <c r="BM30" s="4">
        <f t="shared" si="2"/>
        <v>4.0999999999999996</v>
      </c>
      <c r="BN30" s="24" t="str">
        <f t="shared" si="3"/>
        <v>–</v>
      </c>
      <c r="BO30" s="6">
        <f t="shared" si="4"/>
        <v>5.81</v>
      </c>
      <c r="BP30" s="32">
        <f t="shared" si="5"/>
        <v>12.155351319300326</v>
      </c>
      <c r="BQ30" s="7" t="str">
        <f t="shared" si="6"/>
        <v>–</v>
      </c>
      <c r="BR30" s="33">
        <f t="shared" si="7"/>
        <v>18.456162642947902</v>
      </c>
      <c r="BS30" s="28">
        <f t="shared" si="8"/>
        <v>5.2399999999999993</v>
      </c>
      <c r="BT30" s="8">
        <f t="shared" si="8"/>
        <v>15.720386407393436</v>
      </c>
      <c r="BU30" s="5">
        <f t="shared" si="9"/>
        <v>0.58753723286273507</v>
      </c>
      <c r="BV30" s="9">
        <f t="shared" si="9"/>
        <v>2.0434957176068229</v>
      </c>
      <c r="BW30" s="5" t="str">
        <f t="shared" si="10"/>
        <v>?</v>
      </c>
      <c r="BX30" s="7" t="str">
        <f t="shared" si="10"/>
        <v>?</v>
      </c>
    </row>
    <row r="31" spans="1:76" ht="13.5">
      <c r="A31" s="154" t="s">
        <v>83</v>
      </c>
      <c r="B31" s="173">
        <f>IF(AND((B29&gt;0),(B28&gt;0)),(B29/B28),"")</f>
        <v>0.68242811501597445</v>
      </c>
      <c r="C31" s="170" t="s">
        <v>5</v>
      </c>
      <c r="D31" s="155">
        <f>IF(AND((D29&gt;0),(D28&gt;0)),(D29/D28),"")</f>
        <v>0.6808769792935444</v>
      </c>
      <c r="E31" s="150" t="s">
        <v>5</v>
      </c>
      <c r="F31" s="155" t="str">
        <f>IF(AND((F29&gt;0),(F28&gt;0)),(F29/F28),"")</f>
        <v/>
      </c>
      <c r="G31" s="150" t="s">
        <v>5</v>
      </c>
      <c r="H31" s="155">
        <f>IF(AND((H29&gt;0),(H28&gt;0)),(H29/H28),"")</f>
        <v>0.74583590376310915</v>
      </c>
      <c r="I31" s="150" t="s">
        <v>5</v>
      </c>
      <c r="J31" s="155">
        <f>IF(AND((J29&gt;0),(J28&gt;0)),(J29/J28),"")</f>
        <v>0.67577639751552798</v>
      </c>
      <c r="K31" s="150" t="s">
        <v>5</v>
      </c>
      <c r="L31" s="155" t="str">
        <f>IF(AND((L29&gt;0),(L28&gt;0)),(L29/L28),"")</f>
        <v/>
      </c>
      <c r="M31" s="150" t="s">
        <v>5</v>
      </c>
      <c r="N31" s="155" t="str">
        <f>IF(AND((N29&gt;0),(N28&gt;0)),(N29/N28),"")</f>
        <v/>
      </c>
      <c r="O31" s="150" t="s">
        <v>5</v>
      </c>
      <c r="P31" s="155">
        <f>IF(AND((P29&gt;0),(P28&gt;0)),(P29/P28),"")</f>
        <v>0.73001887979861546</v>
      </c>
      <c r="Q31" s="150" t="s">
        <v>5</v>
      </c>
      <c r="R31" s="155">
        <f>IF(AND((R29&gt;0),(R28&gt;0)),(R29/R28),"")</f>
        <v>0.72079589216944806</v>
      </c>
      <c r="S31" s="150" t="s">
        <v>5</v>
      </c>
      <c r="T31" s="155">
        <f>IF(AND((T29&gt;0),(T28&gt;0)),(T29/T28),"")</f>
        <v>0.73783954516740369</v>
      </c>
      <c r="U31" s="150" t="s">
        <v>5</v>
      </c>
      <c r="V31" s="155">
        <f>IF(AND((V29&gt;0),(V28&gt;0)),(V29/V28),"")</f>
        <v>0.75661375661375663</v>
      </c>
      <c r="W31" s="150" t="s">
        <v>5</v>
      </c>
      <c r="X31" s="155" t="str">
        <f>IF(AND((X29&gt;0),(X28&gt;0)),(X29/X28),"")</f>
        <v/>
      </c>
      <c r="Y31" s="150" t="s">
        <v>5</v>
      </c>
      <c r="Z31" s="155" t="str">
        <f>IF(AND((Z29&gt;0),(Z28&gt;0)),(Z29/Z28),"")</f>
        <v/>
      </c>
      <c r="AA31" s="150" t="s">
        <v>5</v>
      </c>
      <c r="AB31" s="155" t="str">
        <f>IF(AND((AB29&gt;0),(AB28&gt;0)),(AB29/AB28),"")</f>
        <v/>
      </c>
      <c r="AC31" s="150" t="s">
        <v>5</v>
      </c>
      <c r="AD31" s="155" t="str">
        <f>IF(AND((AD29&gt;0),(AD28&gt;0)),(AD29/AD28),"")</f>
        <v/>
      </c>
      <c r="AE31" s="150" t="s">
        <v>5</v>
      </c>
      <c r="AF31" s="155" t="str">
        <f>IF(AND((AF29&gt;0),(AF28&gt;0)),(AF29/AF28),"")</f>
        <v/>
      </c>
      <c r="AG31" s="150" t="s">
        <v>5</v>
      </c>
      <c r="AH31" s="155" t="str">
        <f>IF(AND((AH29&gt;0),(AH28&gt;0)),(AH29/AH28),"")</f>
        <v/>
      </c>
      <c r="AI31" s="150" t="s">
        <v>5</v>
      </c>
      <c r="AJ31" s="155" t="str">
        <f>IF(AND((AJ29&gt;0),(AJ28&gt;0)),(AJ29/AJ28),"")</f>
        <v/>
      </c>
      <c r="AK31" s="150" t="s">
        <v>5</v>
      </c>
      <c r="AL31" s="155" t="str">
        <f>IF(AND((AL29&gt;0),(AL28&gt;0)),(AL29/AL28),"")</f>
        <v/>
      </c>
      <c r="AM31" s="150" t="s">
        <v>5</v>
      </c>
      <c r="AN31" s="155" t="str">
        <f>IF(AND((AN29&gt;0),(AN28&gt;0)),(AN29/AN28),"")</f>
        <v/>
      </c>
      <c r="AO31" s="150" t="s">
        <v>5</v>
      </c>
      <c r="AP31" s="155" t="str">
        <f>IF(AND((AP29&gt;0),(AP28&gt;0)),(AP29/AP28),"")</f>
        <v/>
      </c>
      <c r="AQ31" s="150" t="s">
        <v>5</v>
      </c>
      <c r="AR31" s="155" t="str">
        <f>IF(AND((AR29&gt;0),(AR28&gt;0)),(AR29/AR28),"")</f>
        <v/>
      </c>
      <c r="AS31" s="150" t="s">
        <v>5</v>
      </c>
      <c r="AT31" s="155" t="str">
        <f>IF(AND((AT29&gt;0),(AT28&gt;0)),(AT29/AT28),"")</f>
        <v/>
      </c>
      <c r="AU31" s="150" t="s">
        <v>5</v>
      </c>
      <c r="AV31" s="155" t="str">
        <f>IF(AND((AV29&gt;0),(AV28&gt;0)),(AV29/AV28),"")</f>
        <v/>
      </c>
      <c r="AW31" s="150" t="s">
        <v>5</v>
      </c>
      <c r="AX31" s="155" t="str">
        <f>IF(AND((AX29&gt;0),(AX28&gt;0)),(AX29/AX28),"")</f>
        <v/>
      </c>
      <c r="AY31" s="150" t="s">
        <v>5</v>
      </c>
      <c r="AZ31" s="155" t="str">
        <f>IF(AND((AZ29&gt;0),(AZ28&gt;0)),(AZ29/AZ28),"")</f>
        <v/>
      </c>
      <c r="BA31" s="150" t="s">
        <v>5</v>
      </c>
      <c r="BB31" s="155" t="str">
        <f>IF(AND((BB29&gt;0),(BB28&gt;0)),(BB29/BB28),"")</f>
        <v/>
      </c>
      <c r="BC31" s="150" t="s">
        <v>5</v>
      </c>
      <c r="BD31" s="155" t="str">
        <f>IF(AND((BD29&gt;0),(BD28&gt;0)),(BD29/BD28),"")</f>
        <v/>
      </c>
      <c r="BE31" s="150" t="s">
        <v>5</v>
      </c>
      <c r="BF31" s="155" t="str">
        <f>IF(AND((BF29&gt;0),(BF28&gt;0)),(BF29/BF28),"")</f>
        <v/>
      </c>
      <c r="BG31" s="150" t="s">
        <v>5</v>
      </c>
      <c r="BH31" s="155" t="str">
        <f>IF(AND((BH29&gt;0),(BH28&gt;0)),(BH29/BH28),"")</f>
        <v/>
      </c>
      <c r="BI31" s="150" t="s">
        <v>5</v>
      </c>
      <c r="BJ31" s="12"/>
      <c r="BK31" s="14" t="str">
        <f t="shared" si="0"/>
        <v xml:space="preserve">     Internal branches length ratio</v>
      </c>
      <c r="BL31" s="11">
        <f t="shared" si="1"/>
        <v>8</v>
      </c>
      <c r="BM31" s="91">
        <f t="shared" si="2"/>
        <v>0.67577639751552798</v>
      </c>
      <c r="BN31" s="99" t="str">
        <f t="shared" si="3"/>
        <v>–</v>
      </c>
      <c r="BO31" s="93">
        <f t="shared" si="4"/>
        <v>0.75661375661375663</v>
      </c>
      <c r="BP31" s="101" t="str">
        <f t="shared" si="5"/>
        <v/>
      </c>
      <c r="BQ31" s="102" t="s">
        <v>5</v>
      </c>
      <c r="BR31" s="103" t="str">
        <f t="shared" si="7"/>
        <v/>
      </c>
      <c r="BS31" s="97">
        <f t="shared" si="8"/>
        <v>0.71627318366717252</v>
      </c>
      <c r="BT31" s="104" t="s">
        <v>5</v>
      </c>
      <c r="BU31" s="99">
        <f t="shared" si="9"/>
        <v>3.2102943551061601E-2</v>
      </c>
      <c r="BV31" s="105" t="s">
        <v>5</v>
      </c>
      <c r="BW31" s="19">
        <f t="shared" si="10"/>
        <v>0.68242811501597445</v>
      </c>
      <c r="BX31" s="81" t="s">
        <v>5</v>
      </c>
    </row>
    <row r="32" spans="1:76" ht="13.5">
      <c r="A32" s="146" t="s">
        <v>23</v>
      </c>
      <c r="B32" s="171"/>
      <c r="C32" s="172"/>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3"/>
      <c r="AF32" s="152"/>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3"/>
      <c r="BJ32" s="12"/>
      <c r="BK32" s="14" t="str">
        <f t="shared" si="0"/>
        <v>Claw 3 lengths</v>
      </c>
      <c r="BL32" s="11"/>
      <c r="BM32" s="4"/>
      <c r="BN32" s="24"/>
      <c r="BO32" s="6"/>
      <c r="BP32" s="32"/>
      <c r="BQ32" s="7"/>
      <c r="BR32" s="33"/>
      <c r="BS32" s="28"/>
      <c r="BT32" s="8"/>
      <c r="BU32" s="5"/>
      <c r="BV32" s="9"/>
      <c r="BW32" s="5"/>
      <c r="BX32" s="7"/>
    </row>
    <row r="33" spans="1:76" ht="13.5">
      <c r="A33" s="154" t="s">
        <v>25</v>
      </c>
      <c r="B33" s="169">
        <v>17.579999999999998</v>
      </c>
      <c r="C33" s="170">
        <f t="shared" ref="C33:C39" si="13">IF(AND((B33&gt;0),(B$7&gt;0)),(B33/B$7*100),"")</f>
        <v>55.844980940279534</v>
      </c>
      <c r="D33" s="149">
        <v>16.510000000000002</v>
      </c>
      <c r="E33" s="150">
        <f>IF(AND((D33&gt;0),(D$7&gt;0)),(D33/D$7*100),"")</f>
        <v>52.445997458703943</v>
      </c>
      <c r="F33" s="149">
        <v>15.43</v>
      </c>
      <c r="G33" s="150">
        <f>IF(AND((F33&gt;0),(F$7&gt;0)),(F33/F$7*100),"")</f>
        <v>48.461055276381906</v>
      </c>
      <c r="H33" s="149">
        <v>17.920000000000002</v>
      </c>
      <c r="I33" s="150">
        <f>IF(AND((H33&gt;0),(H$7&gt;0)),(H33/H$7*100),"")</f>
        <v>54.368932038834963</v>
      </c>
      <c r="J33" s="149">
        <v>16.420000000000002</v>
      </c>
      <c r="K33" s="150">
        <f>IF(AND((J33&gt;0),(J$7&gt;0)),(J33/J$7*100),"")</f>
        <v>50.67901234567902</v>
      </c>
      <c r="L33" s="149">
        <v>17.32</v>
      </c>
      <c r="M33" s="150">
        <f>IF(AND((L33&gt;0),(L$7&gt;0)),(L33/L$7*100),"")</f>
        <v>53.605694831321571</v>
      </c>
      <c r="N33" s="149">
        <v>16.899999999999999</v>
      </c>
      <c r="O33" s="150">
        <f>IF(AND((N33&gt;0),(N$7&gt;0)),(N33/N$7*100),"")</f>
        <v>49.560117302052781</v>
      </c>
      <c r="P33" s="149">
        <v>16.600000000000001</v>
      </c>
      <c r="Q33" s="150">
        <f>IF(AND((P33&gt;0),(P$7&gt;0)),(P33/P$7*100),"")</f>
        <v>47.783534830166957</v>
      </c>
      <c r="R33" s="149">
        <v>16.61</v>
      </c>
      <c r="S33" s="150">
        <f>IF(AND((R33&gt;0),(R$7&gt;0)),(R33/R$7*100),"")</f>
        <v>48.852941176470587</v>
      </c>
      <c r="T33" s="149">
        <v>16.95</v>
      </c>
      <c r="U33" s="150">
        <f>IF(AND((T33&gt;0),(T$7&gt;0)),(T33/T$7*100),"")</f>
        <v>53.369017632241814</v>
      </c>
      <c r="V33" s="149">
        <v>15.59</v>
      </c>
      <c r="W33" s="150">
        <f>IF(AND((V33&gt;0),(V$7&gt;0)),(V33/V$7*100),"")</f>
        <v>46.219982211681</v>
      </c>
      <c r="X33" s="149"/>
      <c r="Y33" s="150" t="str">
        <f>IF(AND((X33&gt;0),(X$7&gt;0)),(X33/X$7*100),"")</f>
        <v/>
      </c>
      <c r="Z33" s="149"/>
      <c r="AA33" s="150" t="str">
        <f>IF(AND((Z33&gt;0),(Z$7&gt;0)),(Z33/Z$7*100),"")</f>
        <v/>
      </c>
      <c r="AB33" s="149"/>
      <c r="AC33" s="150" t="str">
        <f>IF(AND((AB33&gt;0),(AB$7&gt;0)),(AB33/AB$7*100),"")</f>
        <v/>
      </c>
      <c r="AD33" s="149"/>
      <c r="AE33" s="150" t="str">
        <f>IF(AND((AD33&gt;0),(AD$7&gt;0)),(AD33/AD$7*100),"")</f>
        <v/>
      </c>
      <c r="AF33" s="149"/>
      <c r="AG33" s="150" t="str">
        <f>IF(AND((AF33&gt;0),(AF$7&gt;0)),(AF33/AF$7*100),"")</f>
        <v/>
      </c>
      <c r="AH33" s="149"/>
      <c r="AI33" s="150" t="str">
        <f>IF(AND((AH33&gt;0),(AH$7&gt;0)),(AH33/AH$7*100),"")</f>
        <v/>
      </c>
      <c r="AJ33" s="149"/>
      <c r="AK33" s="150" t="str">
        <f>IF(AND((AJ33&gt;0),(AJ$7&gt;0)),(AJ33/AJ$7*100),"")</f>
        <v/>
      </c>
      <c r="AL33" s="149"/>
      <c r="AM33" s="150" t="str">
        <f>IF(AND((AL33&gt;0),(AL$7&gt;0)),(AL33/AL$7*100),"")</f>
        <v/>
      </c>
      <c r="AN33" s="149"/>
      <c r="AO33" s="150" t="str">
        <f>IF(AND((AN33&gt;0),(AN$7&gt;0)),(AN33/AN$7*100),"")</f>
        <v/>
      </c>
      <c r="AP33" s="149"/>
      <c r="AQ33" s="150" t="str">
        <f>IF(AND((AP33&gt;0),(AP$7&gt;0)),(AP33/AP$7*100),"")</f>
        <v/>
      </c>
      <c r="AR33" s="149"/>
      <c r="AS33" s="150" t="str">
        <f>IF(AND((AR33&gt;0),(AR$7&gt;0)),(AR33/AR$7*100),"")</f>
        <v/>
      </c>
      <c r="AT33" s="149"/>
      <c r="AU33" s="150" t="str">
        <f>IF(AND((AT33&gt;0),(AT$7&gt;0)),(AT33/AT$7*100),"")</f>
        <v/>
      </c>
      <c r="AV33" s="149"/>
      <c r="AW33" s="150" t="str">
        <f>IF(AND((AV33&gt;0),(AV$7&gt;0)),(AV33/AV$7*100),"")</f>
        <v/>
      </c>
      <c r="AX33" s="149"/>
      <c r="AY33" s="150" t="str">
        <f>IF(AND((AX33&gt;0),(AX$7&gt;0)),(AX33/AX$7*100),"")</f>
        <v/>
      </c>
      <c r="AZ33" s="149"/>
      <c r="BA33" s="150" t="str">
        <f>IF(AND((AZ33&gt;0),(AZ$7&gt;0)),(AZ33/AZ$7*100),"")</f>
        <v/>
      </c>
      <c r="BB33" s="149"/>
      <c r="BC33" s="150" t="str">
        <f>IF(AND((BB33&gt;0),(BB$7&gt;0)),(BB33/BB$7*100),"")</f>
        <v/>
      </c>
      <c r="BD33" s="149"/>
      <c r="BE33" s="150" t="str">
        <f>IF(AND((BD33&gt;0),(BD$7&gt;0)),(BD33/BD$7*100),"")</f>
        <v/>
      </c>
      <c r="BF33" s="149"/>
      <c r="BG33" s="150" t="str">
        <f>IF(AND((BF33&gt;0),(BF$7&gt;0)),(BF33/BF$7*100),"")</f>
        <v/>
      </c>
      <c r="BH33" s="149"/>
      <c r="BI33" s="150" t="str">
        <f>IF(AND((BH33&gt;0),(BH$7&gt;0)),(BH33/BH$7*100),"")</f>
        <v/>
      </c>
      <c r="BJ33" s="12"/>
      <c r="BK33" s="14" t="str">
        <f t="shared" si="0"/>
        <v xml:space="preserve">     External primary branch</v>
      </c>
      <c r="BL33" s="11">
        <f t="shared" si="1"/>
        <v>11</v>
      </c>
      <c r="BM33" s="4">
        <f t="shared" si="2"/>
        <v>15.43</v>
      </c>
      <c r="BN33" s="24" t="str">
        <f t="shared" si="3"/>
        <v>–</v>
      </c>
      <c r="BO33" s="6">
        <f t="shared" si="4"/>
        <v>17.920000000000002</v>
      </c>
      <c r="BP33" s="32">
        <f t="shared" si="5"/>
        <v>46.219982211681</v>
      </c>
      <c r="BQ33" s="7" t="str">
        <f t="shared" si="6"/>
        <v>–</v>
      </c>
      <c r="BR33" s="33">
        <f t="shared" si="7"/>
        <v>55.844980940279534</v>
      </c>
      <c r="BS33" s="28">
        <f t="shared" si="8"/>
        <v>16.711818181818185</v>
      </c>
      <c r="BT33" s="8">
        <f t="shared" si="8"/>
        <v>51.017387822164913</v>
      </c>
      <c r="BU33" s="5">
        <f t="shared" si="9"/>
        <v>0.756687758349746</v>
      </c>
      <c r="BV33" s="9">
        <f t="shared" si="9"/>
        <v>3.0941821511537508</v>
      </c>
      <c r="BW33" s="5">
        <f t="shared" si="10"/>
        <v>17.579999999999998</v>
      </c>
      <c r="BX33" s="7">
        <f t="shared" si="10"/>
        <v>55.844980940279534</v>
      </c>
    </row>
    <row r="34" spans="1:76" ht="13.5">
      <c r="A34" s="154" t="s">
        <v>26</v>
      </c>
      <c r="B34" s="169">
        <v>11.57</v>
      </c>
      <c r="C34" s="170">
        <f t="shared" si="13"/>
        <v>36.753494282083864</v>
      </c>
      <c r="D34" s="149">
        <v>12.29</v>
      </c>
      <c r="E34" s="150">
        <f>IF(AND((D34&gt;0),(D$7&gt;0)),(D34/D$7*100),"")</f>
        <v>39.040660736975852</v>
      </c>
      <c r="F34" s="149">
        <v>11.6</v>
      </c>
      <c r="G34" s="150">
        <f>IF(AND((F34&gt;0),(F$7&gt;0)),(F34/F$7*100),"")</f>
        <v>36.4321608040201</v>
      </c>
      <c r="H34" s="149">
        <v>10.97</v>
      </c>
      <c r="I34" s="150">
        <f>IF(AND((H34&gt;0),(H$7&gt;0)),(H34/H$7*100),"")</f>
        <v>33.282766990291265</v>
      </c>
      <c r="J34" s="149">
        <v>11.71</v>
      </c>
      <c r="K34" s="150">
        <f>IF(AND((J34&gt;0),(J$7&gt;0)),(J34/J$7*100),"")</f>
        <v>36.141975308641975</v>
      </c>
      <c r="L34" s="149">
        <v>13.02</v>
      </c>
      <c r="M34" s="150">
        <f>IF(AND((L34&gt;0),(L$7&gt;0)),(L34/L$7*100),"")</f>
        <v>40.297121634168988</v>
      </c>
      <c r="N34" s="149">
        <v>12.57</v>
      </c>
      <c r="O34" s="150">
        <f>IF(AND((N34&gt;0),(N$7&gt;0)),(N34/N$7*100),"")</f>
        <v>36.862170087976537</v>
      </c>
      <c r="P34" s="149">
        <v>12.31</v>
      </c>
      <c r="Q34" s="150">
        <f>IF(AND((P34&gt;0),(P$7&gt;0)),(P34/P$7*100),"")</f>
        <v>35.434657455382848</v>
      </c>
      <c r="R34" s="149">
        <v>11.75</v>
      </c>
      <c r="S34" s="150">
        <f>IF(AND((R34&gt;0),(R$7&gt;0)),(R34/R$7*100),"")</f>
        <v>34.558823529411761</v>
      </c>
      <c r="T34" s="149">
        <v>10.4</v>
      </c>
      <c r="U34" s="150">
        <f>IF(AND((T34&gt;0),(T$7&gt;0)),(T34/T$7*100),"")</f>
        <v>32.7455919395466</v>
      </c>
      <c r="V34" s="149">
        <v>11.76</v>
      </c>
      <c r="W34" s="150">
        <f>IF(AND((V34&gt;0),(V$7&gt;0)),(V34/V$7*100),"")</f>
        <v>34.865105247554105</v>
      </c>
      <c r="X34" s="149"/>
      <c r="Y34" s="150" t="str">
        <f>IF(AND((X34&gt;0),(X$7&gt;0)),(X34/X$7*100),"")</f>
        <v/>
      </c>
      <c r="Z34" s="149"/>
      <c r="AA34" s="150" t="str">
        <f>IF(AND((Z34&gt;0),(Z$7&gt;0)),(Z34/Z$7*100),"")</f>
        <v/>
      </c>
      <c r="AB34" s="149"/>
      <c r="AC34" s="150" t="str">
        <f>IF(AND((AB34&gt;0),(AB$7&gt;0)),(AB34/AB$7*100),"")</f>
        <v/>
      </c>
      <c r="AD34" s="149"/>
      <c r="AE34" s="150" t="str">
        <f>IF(AND((AD34&gt;0),(AD$7&gt;0)),(AD34/AD$7*100),"")</f>
        <v/>
      </c>
      <c r="AF34" s="149"/>
      <c r="AG34" s="150" t="str">
        <f>IF(AND((AF34&gt;0),(AF$7&gt;0)),(AF34/AF$7*100),"")</f>
        <v/>
      </c>
      <c r="AH34" s="149"/>
      <c r="AI34" s="150" t="str">
        <f>IF(AND((AH34&gt;0),(AH$7&gt;0)),(AH34/AH$7*100),"")</f>
        <v/>
      </c>
      <c r="AJ34" s="149"/>
      <c r="AK34" s="150" t="str">
        <f>IF(AND((AJ34&gt;0),(AJ$7&gt;0)),(AJ34/AJ$7*100),"")</f>
        <v/>
      </c>
      <c r="AL34" s="149"/>
      <c r="AM34" s="150" t="str">
        <f>IF(AND((AL34&gt;0),(AL$7&gt;0)),(AL34/AL$7*100),"")</f>
        <v/>
      </c>
      <c r="AN34" s="149"/>
      <c r="AO34" s="150" t="str">
        <f>IF(AND((AN34&gt;0),(AN$7&gt;0)),(AN34/AN$7*100),"")</f>
        <v/>
      </c>
      <c r="AP34" s="149"/>
      <c r="AQ34" s="150" t="str">
        <f>IF(AND((AP34&gt;0),(AP$7&gt;0)),(AP34/AP$7*100),"")</f>
        <v/>
      </c>
      <c r="AR34" s="149"/>
      <c r="AS34" s="150" t="str">
        <f>IF(AND((AR34&gt;0),(AR$7&gt;0)),(AR34/AR$7*100),"")</f>
        <v/>
      </c>
      <c r="AT34" s="149"/>
      <c r="AU34" s="150" t="str">
        <f>IF(AND((AT34&gt;0),(AT$7&gt;0)),(AT34/AT$7*100),"")</f>
        <v/>
      </c>
      <c r="AV34" s="149"/>
      <c r="AW34" s="150" t="str">
        <f>IF(AND((AV34&gt;0),(AV$7&gt;0)),(AV34/AV$7*100),"")</f>
        <v/>
      </c>
      <c r="AX34" s="149"/>
      <c r="AY34" s="150" t="str">
        <f>IF(AND((AX34&gt;0),(AX$7&gt;0)),(AX34/AX$7*100),"")</f>
        <v/>
      </c>
      <c r="AZ34" s="149"/>
      <c r="BA34" s="150" t="str">
        <f>IF(AND((AZ34&gt;0),(AZ$7&gt;0)),(AZ34/AZ$7*100),"")</f>
        <v/>
      </c>
      <c r="BB34" s="149"/>
      <c r="BC34" s="150" t="str">
        <f>IF(AND((BB34&gt;0),(BB$7&gt;0)),(BB34/BB$7*100),"")</f>
        <v/>
      </c>
      <c r="BD34" s="149"/>
      <c r="BE34" s="150" t="str">
        <f>IF(AND((BD34&gt;0),(BD$7&gt;0)),(BD34/BD$7*100),"")</f>
        <v/>
      </c>
      <c r="BF34" s="149"/>
      <c r="BG34" s="150" t="str">
        <f>IF(AND((BF34&gt;0),(BF$7&gt;0)),(BF34/BF$7*100),"")</f>
        <v/>
      </c>
      <c r="BH34" s="149"/>
      <c r="BI34" s="150" t="str">
        <f>IF(AND((BH34&gt;0),(BH$7&gt;0)),(BH34/BH$7*100),"")</f>
        <v/>
      </c>
      <c r="BJ34" s="12"/>
      <c r="BK34" s="14" t="str">
        <f t="shared" si="0"/>
        <v xml:space="preserve">     External base + secondary branch</v>
      </c>
      <c r="BL34" s="11">
        <f t="shared" si="1"/>
        <v>11</v>
      </c>
      <c r="BM34" s="4">
        <f t="shared" si="2"/>
        <v>10.4</v>
      </c>
      <c r="BN34" s="24" t="str">
        <f t="shared" si="3"/>
        <v>–</v>
      </c>
      <c r="BO34" s="6">
        <f t="shared" si="4"/>
        <v>13.02</v>
      </c>
      <c r="BP34" s="32">
        <f t="shared" si="5"/>
        <v>32.7455919395466</v>
      </c>
      <c r="BQ34" s="7" t="str">
        <f t="shared" si="6"/>
        <v>–</v>
      </c>
      <c r="BR34" s="33">
        <f t="shared" si="7"/>
        <v>40.297121634168988</v>
      </c>
      <c r="BS34" s="28">
        <f t="shared" si="8"/>
        <v>11.813636363636363</v>
      </c>
      <c r="BT34" s="8">
        <f t="shared" si="8"/>
        <v>36.037684365095814</v>
      </c>
      <c r="BU34" s="5">
        <f t="shared" si="9"/>
        <v>0.73030504211969816</v>
      </c>
      <c r="BV34" s="9">
        <f t="shared" si="9"/>
        <v>2.2554905594552057</v>
      </c>
      <c r="BW34" s="5">
        <f t="shared" si="10"/>
        <v>11.57</v>
      </c>
      <c r="BX34" s="7">
        <f t="shared" si="10"/>
        <v>36.753494282083864</v>
      </c>
    </row>
    <row r="35" spans="1:76" ht="13.5">
      <c r="A35" s="154" t="s">
        <v>27</v>
      </c>
      <c r="B35" s="169">
        <v>5.97</v>
      </c>
      <c r="C35" s="170">
        <f t="shared" si="13"/>
        <v>18.964421855146124</v>
      </c>
      <c r="D35" s="149">
        <v>4.46</v>
      </c>
      <c r="E35" s="150">
        <f>IF(AND((D35&gt;0),(D$7&gt;0)),(D35/D$7*100),"")</f>
        <v>14.167725540025414</v>
      </c>
      <c r="F35" s="149">
        <v>5.63</v>
      </c>
      <c r="G35" s="150">
        <f>IF(AND((F35&gt;0),(F$7&gt;0)),(F35/F$7*100),"")</f>
        <v>17.6821608040201</v>
      </c>
      <c r="H35" s="149">
        <v>4.07</v>
      </c>
      <c r="I35" s="150">
        <f>IF(AND((H35&gt;0),(H$7&gt;0)),(H35/H$7*100),"")</f>
        <v>12.348300970873787</v>
      </c>
      <c r="J35" s="149">
        <v>4.41</v>
      </c>
      <c r="K35" s="150">
        <f>IF(AND((J35&gt;0),(J$7&gt;0)),(J35/J$7*100),"")</f>
        <v>13.611111111111112</v>
      </c>
      <c r="L35" s="149">
        <v>4.55</v>
      </c>
      <c r="M35" s="150">
        <f>IF(AND((L35&gt;0),(L$7&gt;0)),(L35/L$7*100),"")</f>
        <v>14.082327452800989</v>
      </c>
      <c r="N35" s="149">
        <v>5.55</v>
      </c>
      <c r="O35" s="150">
        <f>IF(AND((N35&gt;0),(N$7&gt;0)),(N35/N$7*100),"")</f>
        <v>16.275659824046919</v>
      </c>
      <c r="P35" s="149"/>
      <c r="Q35" s="150" t="str">
        <f>IF(AND((P35&gt;0),(P$7&gt;0)),(P35/P$7*100),"")</f>
        <v/>
      </c>
      <c r="R35" s="149">
        <v>5.66</v>
      </c>
      <c r="S35" s="150">
        <f>IF(AND((R35&gt;0),(R$7&gt;0)),(R35/R$7*100),"")</f>
        <v>16.647058823529413</v>
      </c>
      <c r="T35" s="149">
        <v>5.67</v>
      </c>
      <c r="U35" s="150">
        <f>IF(AND((T35&gt;0),(T$7&gt;0)),(T35/T$7*100),"")</f>
        <v>17.852644836272038</v>
      </c>
      <c r="V35" s="149">
        <v>4.58</v>
      </c>
      <c r="W35" s="150">
        <f>IF(AND((V35&gt;0),(V$7&gt;0)),(V35/V$7*100),"")</f>
        <v>13.578416839608659</v>
      </c>
      <c r="X35" s="149"/>
      <c r="Y35" s="150" t="str">
        <f>IF(AND((X35&gt;0),(X$7&gt;0)),(X35/X$7*100),"")</f>
        <v/>
      </c>
      <c r="Z35" s="149"/>
      <c r="AA35" s="150" t="str">
        <f>IF(AND((Z35&gt;0),(Z$7&gt;0)),(Z35/Z$7*100),"")</f>
        <v/>
      </c>
      <c r="AB35" s="149"/>
      <c r="AC35" s="150" t="str">
        <f>IF(AND((AB35&gt;0),(AB$7&gt;0)),(AB35/AB$7*100),"")</f>
        <v/>
      </c>
      <c r="AD35" s="149"/>
      <c r="AE35" s="150" t="str">
        <f>IF(AND((AD35&gt;0),(AD$7&gt;0)),(AD35/AD$7*100),"")</f>
        <v/>
      </c>
      <c r="AF35" s="149"/>
      <c r="AG35" s="150" t="str">
        <f>IF(AND((AF35&gt;0),(AF$7&gt;0)),(AF35/AF$7*100),"")</f>
        <v/>
      </c>
      <c r="AH35" s="149"/>
      <c r="AI35" s="150" t="str">
        <f>IF(AND((AH35&gt;0),(AH$7&gt;0)),(AH35/AH$7*100),"")</f>
        <v/>
      </c>
      <c r="AJ35" s="149"/>
      <c r="AK35" s="150" t="str">
        <f>IF(AND((AJ35&gt;0),(AJ$7&gt;0)),(AJ35/AJ$7*100),"")</f>
        <v/>
      </c>
      <c r="AL35" s="149"/>
      <c r="AM35" s="150" t="str">
        <f>IF(AND((AL35&gt;0),(AL$7&gt;0)),(AL35/AL$7*100),"")</f>
        <v/>
      </c>
      <c r="AN35" s="149"/>
      <c r="AO35" s="150" t="str">
        <f>IF(AND((AN35&gt;0),(AN$7&gt;0)),(AN35/AN$7*100),"")</f>
        <v/>
      </c>
      <c r="AP35" s="149"/>
      <c r="AQ35" s="150" t="str">
        <f>IF(AND((AP35&gt;0),(AP$7&gt;0)),(AP35/AP$7*100),"")</f>
        <v/>
      </c>
      <c r="AR35" s="149"/>
      <c r="AS35" s="150" t="str">
        <f>IF(AND((AR35&gt;0),(AR$7&gt;0)),(AR35/AR$7*100),"")</f>
        <v/>
      </c>
      <c r="AT35" s="149"/>
      <c r="AU35" s="150" t="str">
        <f>IF(AND((AT35&gt;0),(AT$7&gt;0)),(AT35/AT$7*100),"")</f>
        <v/>
      </c>
      <c r="AV35" s="149"/>
      <c r="AW35" s="150" t="str">
        <f>IF(AND((AV35&gt;0),(AV$7&gt;0)),(AV35/AV$7*100),"")</f>
        <v/>
      </c>
      <c r="AX35" s="149"/>
      <c r="AY35" s="150" t="str">
        <f>IF(AND((AX35&gt;0),(AX$7&gt;0)),(AX35/AX$7*100),"")</f>
        <v/>
      </c>
      <c r="AZ35" s="149"/>
      <c r="BA35" s="150" t="str">
        <f>IF(AND((AZ35&gt;0),(AZ$7&gt;0)),(AZ35/AZ$7*100),"")</f>
        <v/>
      </c>
      <c r="BB35" s="149"/>
      <c r="BC35" s="150" t="str">
        <f>IF(AND((BB35&gt;0),(BB$7&gt;0)),(BB35/BB$7*100),"")</f>
        <v/>
      </c>
      <c r="BD35" s="149"/>
      <c r="BE35" s="150" t="str">
        <f>IF(AND((BD35&gt;0),(BD$7&gt;0)),(BD35/BD$7*100),"")</f>
        <v/>
      </c>
      <c r="BF35" s="149"/>
      <c r="BG35" s="150" t="str">
        <f>IF(AND((BF35&gt;0),(BF$7&gt;0)),(BF35/BF$7*100),"")</f>
        <v/>
      </c>
      <c r="BH35" s="149"/>
      <c r="BI35" s="150" t="str">
        <f>IF(AND((BH35&gt;0),(BH$7&gt;0)),(BH35/BH$7*100),"")</f>
        <v/>
      </c>
      <c r="BJ35" s="12"/>
      <c r="BK35" s="14" t="str">
        <f t="shared" si="0"/>
        <v xml:space="preserve">     External spur</v>
      </c>
      <c r="BL35" s="11">
        <f t="shared" si="1"/>
        <v>10</v>
      </c>
      <c r="BM35" s="4">
        <f t="shared" si="2"/>
        <v>4.07</v>
      </c>
      <c r="BN35" s="24" t="str">
        <f t="shared" si="3"/>
        <v>–</v>
      </c>
      <c r="BO35" s="6">
        <f t="shared" si="4"/>
        <v>5.97</v>
      </c>
      <c r="BP35" s="32">
        <f t="shared" si="5"/>
        <v>12.348300970873787</v>
      </c>
      <c r="BQ35" s="7" t="str">
        <f t="shared" si="6"/>
        <v>–</v>
      </c>
      <c r="BR35" s="33">
        <f t="shared" si="7"/>
        <v>18.964421855146124</v>
      </c>
      <c r="BS35" s="28">
        <f t="shared" si="8"/>
        <v>5.0549999999999997</v>
      </c>
      <c r="BT35" s="8">
        <f t="shared" si="8"/>
        <v>15.520982805743458</v>
      </c>
      <c r="BU35" s="5">
        <f t="shared" si="9"/>
        <v>0.69745967625376259</v>
      </c>
      <c r="BV35" s="9">
        <f t="shared" si="9"/>
        <v>2.2407913322307969</v>
      </c>
      <c r="BW35" s="5">
        <f t="shared" si="10"/>
        <v>5.97</v>
      </c>
      <c r="BX35" s="7">
        <f t="shared" si="10"/>
        <v>18.964421855146124</v>
      </c>
    </row>
    <row r="36" spans="1:76" ht="13.5">
      <c r="A36" s="154" t="s">
        <v>80</v>
      </c>
      <c r="B36" s="173">
        <f>IF(AND((B34&gt;0),(B33&gt;0)),(B34/B33),"")</f>
        <v>0.6581342434584756</v>
      </c>
      <c r="C36" s="170" t="s">
        <v>5</v>
      </c>
      <c r="D36" s="155">
        <f>IF(AND((D34&gt;0),(D33&gt;0)),(D34/D33),"")</f>
        <v>0.7443973349485159</v>
      </c>
      <c r="E36" s="150" t="s">
        <v>5</v>
      </c>
      <c r="F36" s="155">
        <f>IF(AND((F34&gt;0),(F33&gt;0)),(F34/F33),"")</f>
        <v>0.75178224238496438</v>
      </c>
      <c r="G36" s="150" t="s">
        <v>5</v>
      </c>
      <c r="H36" s="155">
        <f>IF(AND((H34&gt;0),(H33&gt;0)),(H34/H33),"")</f>
        <v>0.6121651785714286</v>
      </c>
      <c r="I36" s="150" t="s">
        <v>5</v>
      </c>
      <c r="J36" s="155">
        <f>IF(AND((J34&gt;0),(J33&gt;0)),(J34/J33),"")</f>
        <v>0.71315468940316684</v>
      </c>
      <c r="K36" s="150" t="s">
        <v>5</v>
      </c>
      <c r="L36" s="155">
        <f>IF(AND((L34&gt;0),(L33&gt;0)),(L34/L33),"")</f>
        <v>0.75173210161662818</v>
      </c>
      <c r="M36" s="150" t="s">
        <v>5</v>
      </c>
      <c r="N36" s="155">
        <f>IF(AND((N34&gt;0),(N33&gt;0)),(N34/N33),"")</f>
        <v>0.7437869822485208</v>
      </c>
      <c r="O36" s="150" t="s">
        <v>5</v>
      </c>
      <c r="P36" s="155">
        <f>IF(AND((P34&gt;0),(P33&gt;0)),(P34/P33),"")</f>
        <v>0.74156626506024093</v>
      </c>
      <c r="Q36" s="150" t="s">
        <v>5</v>
      </c>
      <c r="R36" s="155">
        <f>IF(AND((R34&gt;0),(R33&gt;0)),(R34/R33),"")</f>
        <v>0.70740517760385313</v>
      </c>
      <c r="S36" s="150" t="s">
        <v>5</v>
      </c>
      <c r="T36" s="155">
        <f>IF(AND((T34&gt;0),(T33&gt;0)),(T34/T33),"")</f>
        <v>0.6135693215339233</v>
      </c>
      <c r="U36" s="150" t="s">
        <v>5</v>
      </c>
      <c r="V36" s="155">
        <f>IF(AND((V34&gt;0),(V33&gt;0)),(V34/V33),"")</f>
        <v>0.75432969852469534</v>
      </c>
      <c r="W36" s="150" t="s">
        <v>5</v>
      </c>
      <c r="X36" s="155" t="str">
        <f>IF(AND((X34&gt;0),(X33&gt;0)),(X34/X33),"")</f>
        <v/>
      </c>
      <c r="Y36" s="150" t="s">
        <v>5</v>
      </c>
      <c r="Z36" s="155" t="str">
        <f>IF(AND((Z34&gt;0),(Z33&gt;0)),(Z34/Z33),"")</f>
        <v/>
      </c>
      <c r="AA36" s="150" t="s">
        <v>5</v>
      </c>
      <c r="AB36" s="155" t="str">
        <f>IF(AND((AB34&gt;0),(AB33&gt;0)),(AB34/AB33),"")</f>
        <v/>
      </c>
      <c r="AC36" s="150" t="s">
        <v>5</v>
      </c>
      <c r="AD36" s="155" t="str">
        <f>IF(AND((AD34&gt;0),(AD33&gt;0)),(AD34/AD33),"")</f>
        <v/>
      </c>
      <c r="AE36" s="150" t="s">
        <v>5</v>
      </c>
      <c r="AF36" s="155" t="str">
        <f>IF(AND((AF34&gt;0),(AF33&gt;0)),(AF34/AF33),"")</f>
        <v/>
      </c>
      <c r="AG36" s="150" t="s">
        <v>5</v>
      </c>
      <c r="AH36" s="155" t="str">
        <f>IF(AND((AH34&gt;0),(AH33&gt;0)),(AH34/AH33),"")</f>
        <v/>
      </c>
      <c r="AI36" s="150" t="s">
        <v>5</v>
      </c>
      <c r="AJ36" s="155" t="str">
        <f>IF(AND((AJ34&gt;0),(AJ33&gt;0)),(AJ34/AJ33),"")</f>
        <v/>
      </c>
      <c r="AK36" s="150" t="s">
        <v>5</v>
      </c>
      <c r="AL36" s="155" t="str">
        <f>IF(AND((AL34&gt;0),(AL33&gt;0)),(AL34/AL33),"")</f>
        <v/>
      </c>
      <c r="AM36" s="150" t="s">
        <v>5</v>
      </c>
      <c r="AN36" s="155" t="str">
        <f>IF(AND((AN34&gt;0),(AN33&gt;0)),(AN34/AN33),"")</f>
        <v/>
      </c>
      <c r="AO36" s="150" t="s">
        <v>5</v>
      </c>
      <c r="AP36" s="155" t="str">
        <f>IF(AND((AP34&gt;0),(AP33&gt;0)),(AP34/AP33),"")</f>
        <v/>
      </c>
      <c r="AQ36" s="150" t="s">
        <v>5</v>
      </c>
      <c r="AR36" s="155" t="str">
        <f>IF(AND((AR34&gt;0),(AR33&gt;0)),(AR34/AR33),"")</f>
        <v/>
      </c>
      <c r="AS36" s="150" t="s">
        <v>5</v>
      </c>
      <c r="AT36" s="155" t="str">
        <f>IF(AND((AT34&gt;0),(AT33&gt;0)),(AT34/AT33),"")</f>
        <v/>
      </c>
      <c r="AU36" s="150" t="s">
        <v>5</v>
      </c>
      <c r="AV36" s="155" t="str">
        <f>IF(AND((AV34&gt;0),(AV33&gt;0)),(AV34/AV33),"")</f>
        <v/>
      </c>
      <c r="AW36" s="150" t="s">
        <v>5</v>
      </c>
      <c r="AX36" s="155" t="str">
        <f>IF(AND((AX34&gt;0),(AX33&gt;0)),(AX34/AX33),"")</f>
        <v/>
      </c>
      <c r="AY36" s="150" t="s">
        <v>5</v>
      </c>
      <c r="AZ36" s="155" t="str">
        <f>IF(AND((AZ34&gt;0),(AZ33&gt;0)),(AZ34/AZ33),"")</f>
        <v/>
      </c>
      <c r="BA36" s="150" t="s">
        <v>5</v>
      </c>
      <c r="BB36" s="155" t="str">
        <f>IF(AND((BB34&gt;0),(BB33&gt;0)),(BB34/BB33),"")</f>
        <v/>
      </c>
      <c r="BC36" s="150" t="s">
        <v>5</v>
      </c>
      <c r="BD36" s="155" t="str">
        <f>IF(AND((BD34&gt;0),(BD33&gt;0)),(BD34/BD33),"")</f>
        <v/>
      </c>
      <c r="BE36" s="150" t="s">
        <v>5</v>
      </c>
      <c r="BF36" s="155" t="str">
        <f>IF(AND((BF34&gt;0),(BF33&gt;0)),(BF34/BF33),"")</f>
        <v/>
      </c>
      <c r="BG36" s="150" t="s">
        <v>5</v>
      </c>
      <c r="BH36" s="155" t="str">
        <f>IF(AND((BH34&gt;0),(BH33&gt;0)),(BH34/BH33),"")</f>
        <v/>
      </c>
      <c r="BI36" s="150" t="s">
        <v>5</v>
      </c>
      <c r="BJ36" s="12"/>
      <c r="BK36" s="14" t="str">
        <f t="shared" si="0"/>
        <v xml:space="preserve">     External branches length ratio</v>
      </c>
      <c r="BL36" s="11">
        <f t="shared" si="1"/>
        <v>11</v>
      </c>
      <c r="BM36" s="91">
        <f t="shared" si="2"/>
        <v>0.6121651785714286</v>
      </c>
      <c r="BN36" s="99" t="str">
        <f t="shared" si="3"/>
        <v>–</v>
      </c>
      <c r="BO36" s="93">
        <f t="shared" si="4"/>
        <v>0.75432969852469534</v>
      </c>
      <c r="BP36" s="101" t="str">
        <f t="shared" si="5"/>
        <v/>
      </c>
      <c r="BQ36" s="102" t="s">
        <v>5</v>
      </c>
      <c r="BR36" s="103" t="str">
        <f t="shared" si="7"/>
        <v/>
      </c>
      <c r="BS36" s="97">
        <f t="shared" si="8"/>
        <v>0.70836574866858293</v>
      </c>
      <c r="BT36" s="104" t="s">
        <v>5</v>
      </c>
      <c r="BU36" s="99">
        <f t="shared" si="9"/>
        <v>5.5064964830804072E-2</v>
      </c>
      <c r="BV36" s="105" t="s">
        <v>5</v>
      </c>
      <c r="BW36" s="19">
        <f t="shared" si="10"/>
        <v>0.6581342434584756</v>
      </c>
      <c r="BX36" s="81" t="s">
        <v>5</v>
      </c>
    </row>
    <row r="37" spans="1:76" ht="13.5">
      <c r="A37" s="154" t="s">
        <v>28</v>
      </c>
      <c r="B37" s="169">
        <v>17.04</v>
      </c>
      <c r="C37" s="170">
        <f t="shared" si="13"/>
        <v>54.129606099110539</v>
      </c>
      <c r="D37" s="149">
        <v>15.74</v>
      </c>
      <c r="E37" s="150">
        <f>IF(AND((D37&gt;0),(D$7&gt;0)),(D37/D$7*100),"")</f>
        <v>50</v>
      </c>
      <c r="F37" s="149">
        <v>15.69</v>
      </c>
      <c r="G37" s="150">
        <f>IF(AND((F37&gt;0),(F$7&gt;0)),(F37/F$7*100),"")</f>
        <v>49.277638190954768</v>
      </c>
      <c r="H37" s="149">
        <v>16.239999999999998</v>
      </c>
      <c r="I37" s="150">
        <f>IF(AND((H37&gt;0),(H$7&gt;0)),(H37/H$7*100),"")</f>
        <v>49.271844660194169</v>
      </c>
      <c r="J37" s="149">
        <v>16.649999999999999</v>
      </c>
      <c r="K37" s="150">
        <f>IF(AND((J37&gt;0),(J$7&gt;0)),(J37/J$7*100),"")</f>
        <v>51.388888888888886</v>
      </c>
      <c r="L37" s="149">
        <v>15.82</v>
      </c>
      <c r="M37" s="150">
        <f>IF(AND((L37&gt;0),(L$7&gt;0)),(L37/L$7*100),"")</f>
        <v>48.963169297431129</v>
      </c>
      <c r="N37" s="149">
        <v>15.22</v>
      </c>
      <c r="O37" s="150">
        <f>IF(AND((N37&gt;0),(N$7&gt;0)),(N37/N$7*100),"")</f>
        <v>44.633431085043988</v>
      </c>
      <c r="P37" s="149">
        <v>16.38</v>
      </c>
      <c r="Q37" s="150">
        <f>IF(AND((P37&gt;0),(P$7&gt;0)),(P37/P$7*100),"")</f>
        <v>47.15025906735751</v>
      </c>
      <c r="R37" s="149">
        <v>16.98</v>
      </c>
      <c r="S37" s="150">
        <f>IF(AND((R37&gt;0),(R$7&gt;0)),(R37/R$7*100),"")</f>
        <v>49.941176470588239</v>
      </c>
      <c r="T37" s="149">
        <v>15.9</v>
      </c>
      <c r="U37" s="150">
        <f>IF(AND((T37&gt;0),(T$7&gt;0)),(T37/T$7*100),"")</f>
        <v>50.062972292191432</v>
      </c>
      <c r="V37" s="149">
        <v>15.37</v>
      </c>
      <c r="W37" s="150">
        <f>IF(AND((V37&gt;0),(V$7&gt;0)),(V37/V$7*100),"")</f>
        <v>45.567743848206348</v>
      </c>
      <c r="X37" s="149"/>
      <c r="Y37" s="150" t="str">
        <f>IF(AND((X37&gt;0),(X$7&gt;0)),(X37/X$7*100),"")</f>
        <v/>
      </c>
      <c r="Z37" s="149"/>
      <c r="AA37" s="150" t="str">
        <f>IF(AND((Z37&gt;0),(Z$7&gt;0)),(Z37/Z$7*100),"")</f>
        <v/>
      </c>
      <c r="AB37" s="149"/>
      <c r="AC37" s="150" t="str">
        <f>IF(AND((AB37&gt;0),(AB$7&gt;0)),(AB37/AB$7*100),"")</f>
        <v/>
      </c>
      <c r="AD37" s="149"/>
      <c r="AE37" s="150" t="str">
        <f>IF(AND((AD37&gt;0),(AD$7&gt;0)),(AD37/AD$7*100),"")</f>
        <v/>
      </c>
      <c r="AF37" s="149"/>
      <c r="AG37" s="150" t="str">
        <f>IF(AND((AF37&gt;0),(AF$7&gt;0)),(AF37/AF$7*100),"")</f>
        <v/>
      </c>
      <c r="AH37" s="149"/>
      <c r="AI37" s="150" t="str">
        <f>IF(AND((AH37&gt;0),(AH$7&gt;0)),(AH37/AH$7*100),"")</f>
        <v/>
      </c>
      <c r="AJ37" s="149"/>
      <c r="AK37" s="150" t="str">
        <f>IF(AND((AJ37&gt;0),(AJ$7&gt;0)),(AJ37/AJ$7*100),"")</f>
        <v/>
      </c>
      <c r="AL37" s="149"/>
      <c r="AM37" s="150" t="str">
        <f>IF(AND((AL37&gt;0),(AL$7&gt;0)),(AL37/AL$7*100),"")</f>
        <v/>
      </c>
      <c r="AN37" s="149"/>
      <c r="AO37" s="150" t="str">
        <f>IF(AND((AN37&gt;0),(AN$7&gt;0)),(AN37/AN$7*100),"")</f>
        <v/>
      </c>
      <c r="AP37" s="149"/>
      <c r="AQ37" s="150" t="str">
        <f>IF(AND((AP37&gt;0),(AP$7&gt;0)),(AP37/AP$7*100),"")</f>
        <v/>
      </c>
      <c r="AR37" s="149"/>
      <c r="AS37" s="150" t="str">
        <f>IF(AND((AR37&gt;0),(AR$7&gt;0)),(AR37/AR$7*100),"")</f>
        <v/>
      </c>
      <c r="AT37" s="149"/>
      <c r="AU37" s="150" t="str">
        <f>IF(AND((AT37&gt;0),(AT$7&gt;0)),(AT37/AT$7*100),"")</f>
        <v/>
      </c>
      <c r="AV37" s="149"/>
      <c r="AW37" s="150" t="str">
        <f>IF(AND((AV37&gt;0),(AV$7&gt;0)),(AV37/AV$7*100),"")</f>
        <v/>
      </c>
      <c r="AX37" s="149"/>
      <c r="AY37" s="150" t="str">
        <f>IF(AND((AX37&gt;0),(AX$7&gt;0)),(AX37/AX$7*100),"")</f>
        <v/>
      </c>
      <c r="AZ37" s="149"/>
      <c r="BA37" s="150" t="str">
        <f>IF(AND((AZ37&gt;0),(AZ$7&gt;0)),(AZ37/AZ$7*100),"")</f>
        <v/>
      </c>
      <c r="BB37" s="149"/>
      <c r="BC37" s="150" t="str">
        <f>IF(AND((BB37&gt;0),(BB$7&gt;0)),(BB37/BB$7*100),"")</f>
        <v/>
      </c>
      <c r="BD37" s="149"/>
      <c r="BE37" s="150" t="str">
        <f>IF(AND((BD37&gt;0),(BD$7&gt;0)),(BD37/BD$7*100),"")</f>
        <v/>
      </c>
      <c r="BF37" s="149"/>
      <c r="BG37" s="150" t="str">
        <f>IF(AND((BF37&gt;0),(BF$7&gt;0)),(BF37/BF$7*100),"")</f>
        <v/>
      </c>
      <c r="BH37" s="149"/>
      <c r="BI37" s="150" t="str">
        <f>IF(AND((BH37&gt;0),(BH$7&gt;0)),(BH37/BH$7*100),"")</f>
        <v/>
      </c>
      <c r="BJ37" s="12"/>
      <c r="BK37" s="14" t="str">
        <f t="shared" si="0"/>
        <v xml:space="preserve">     Internal primary branch</v>
      </c>
      <c r="BL37" s="11">
        <f t="shared" si="1"/>
        <v>11</v>
      </c>
      <c r="BM37" s="4">
        <f t="shared" si="2"/>
        <v>15.22</v>
      </c>
      <c r="BN37" s="24" t="str">
        <f t="shared" si="3"/>
        <v>–</v>
      </c>
      <c r="BO37" s="6">
        <f t="shared" si="4"/>
        <v>17.04</v>
      </c>
      <c r="BP37" s="32">
        <f t="shared" si="5"/>
        <v>44.633431085043988</v>
      </c>
      <c r="BQ37" s="7" t="str">
        <f t="shared" si="6"/>
        <v>–</v>
      </c>
      <c r="BR37" s="33">
        <f t="shared" si="7"/>
        <v>54.129606099110539</v>
      </c>
      <c r="BS37" s="28">
        <f t="shared" si="8"/>
        <v>16.09363636363636</v>
      </c>
      <c r="BT37" s="8">
        <f t="shared" si="8"/>
        <v>49.126066354542452</v>
      </c>
      <c r="BU37" s="5">
        <f t="shared" si="9"/>
        <v>0.61493532549810004</v>
      </c>
      <c r="BV37" s="9">
        <f t="shared" si="9"/>
        <v>2.6321424543231631</v>
      </c>
      <c r="BW37" s="5">
        <f t="shared" si="10"/>
        <v>17.04</v>
      </c>
      <c r="BX37" s="7">
        <f t="shared" si="10"/>
        <v>54.129606099110539</v>
      </c>
    </row>
    <row r="38" spans="1:76" ht="13.5">
      <c r="A38" s="154" t="s">
        <v>29</v>
      </c>
      <c r="B38" s="169">
        <v>10.73</v>
      </c>
      <c r="C38" s="170">
        <f t="shared" si="13"/>
        <v>34.085133418043199</v>
      </c>
      <c r="D38" s="149">
        <v>10.59</v>
      </c>
      <c r="E38" s="150">
        <f>IF(AND((D38&gt;0),(D$7&gt;0)),(D38/D$7*100),"")</f>
        <v>33.640406607369755</v>
      </c>
      <c r="F38" s="149">
        <v>11.84</v>
      </c>
      <c r="G38" s="150">
        <f>IF(AND((F38&gt;0),(F$7&gt;0)),(F38/F$7*100),"")</f>
        <v>37.185929648241206</v>
      </c>
      <c r="H38" s="149">
        <v>10.97</v>
      </c>
      <c r="I38" s="150">
        <f>IF(AND((H38&gt;0),(H$7&gt;0)),(H38/H$7*100),"")</f>
        <v>33.282766990291265</v>
      </c>
      <c r="J38" s="149">
        <v>10.58</v>
      </c>
      <c r="K38" s="150">
        <f>IF(AND((J38&gt;0),(J$7&gt;0)),(J38/J$7*100),"")</f>
        <v>32.654320987654323</v>
      </c>
      <c r="L38" s="149">
        <v>11.59</v>
      </c>
      <c r="M38" s="150">
        <f>IF(AND((L38&gt;0),(L$7&gt;0)),(L38/L$7*100),"")</f>
        <v>35.871247291860101</v>
      </c>
      <c r="N38" s="149">
        <v>11.79</v>
      </c>
      <c r="O38" s="150">
        <f>IF(AND((N38&gt;0),(N$7&gt;0)),(N38/N$7*100),"")</f>
        <v>34.574780058651022</v>
      </c>
      <c r="P38" s="149">
        <v>11.74</v>
      </c>
      <c r="Q38" s="150">
        <f>IF(AND((P38&gt;0),(P$7&gt;0)),(P38/P$7*100),"")</f>
        <v>33.793897524467468</v>
      </c>
      <c r="R38" s="149">
        <v>10.97</v>
      </c>
      <c r="S38" s="150">
        <f>IF(AND((R38&gt;0),(R$7&gt;0)),(R38/R$7*100),"")</f>
        <v>32.264705882352942</v>
      </c>
      <c r="T38" s="149">
        <v>11.75</v>
      </c>
      <c r="U38" s="150">
        <f>IF(AND((T38&gt;0),(T$7&gt;0)),(T38/T$7*100),"")</f>
        <v>36.996221662468514</v>
      </c>
      <c r="V38" s="149">
        <v>12.37</v>
      </c>
      <c r="W38" s="150">
        <f>IF(AND((V38&gt;0),(V$7&gt;0)),(V38/V$7*100),"")</f>
        <v>36.673584346279277</v>
      </c>
      <c r="X38" s="149"/>
      <c r="Y38" s="150" t="str">
        <f>IF(AND((X38&gt;0),(X$7&gt;0)),(X38/X$7*100),"")</f>
        <v/>
      </c>
      <c r="Z38" s="149"/>
      <c r="AA38" s="150" t="str">
        <f>IF(AND((Z38&gt;0),(Z$7&gt;0)),(Z38/Z$7*100),"")</f>
        <v/>
      </c>
      <c r="AB38" s="149"/>
      <c r="AC38" s="150" t="str">
        <f>IF(AND((AB38&gt;0),(AB$7&gt;0)),(AB38/AB$7*100),"")</f>
        <v/>
      </c>
      <c r="AD38" s="149"/>
      <c r="AE38" s="150" t="str">
        <f>IF(AND((AD38&gt;0),(AD$7&gt;0)),(AD38/AD$7*100),"")</f>
        <v/>
      </c>
      <c r="AF38" s="149"/>
      <c r="AG38" s="150" t="str">
        <f>IF(AND((AF38&gt;0),(AF$7&gt;0)),(AF38/AF$7*100),"")</f>
        <v/>
      </c>
      <c r="AH38" s="149"/>
      <c r="AI38" s="150" t="str">
        <f>IF(AND((AH38&gt;0),(AH$7&gt;0)),(AH38/AH$7*100),"")</f>
        <v/>
      </c>
      <c r="AJ38" s="149"/>
      <c r="AK38" s="150" t="str">
        <f>IF(AND((AJ38&gt;0),(AJ$7&gt;0)),(AJ38/AJ$7*100),"")</f>
        <v/>
      </c>
      <c r="AL38" s="149"/>
      <c r="AM38" s="150" t="str">
        <f>IF(AND((AL38&gt;0),(AL$7&gt;0)),(AL38/AL$7*100),"")</f>
        <v/>
      </c>
      <c r="AN38" s="149"/>
      <c r="AO38" s="150" t="str">
        <f>IF(AND((AN38&gt;0),(AN$7&gt;0)),(AN38/AN$7*100),"")</f>
        <v/>
      </c>
      <c r="AP38" s="149"/>
      <c r="AQ38" s="150" t="str">
        <f>IF(AND((AP38&gt;0),(AP$7&gt;0)),(AP38/AP$7*100),"")</f>
        <v/>
      </c>
      <c r="AR38" s="149"/>
      <c r="AS38" s="150" t="str">
        <f>IF(AND((AR38&gt;0),(AR$7&gt;0)),(AR38/AR$7*100),"")</f>
        <v/>
      </c>
      <c r="AT38" s="149"/>
      <c r="AU38" s="150" t="str">
        <f>IF(AND((AT38&gt;0),(AT$7&gt;0)),(AT38/AT$7*100),"")</f>
        <v/>
      </c>
      <c r="AV38" s="149"/>
      <c r="AW38" s="150" t="str">
        <f>IF(AND((AV38&gt;0),(AV$7&gt;0)),(AV38/AV$7*100),"")</f>
        <v/>
      </c>
      <c r="AX38" s="149"/>
      <c r="AY38" s="150" t="str">
        <f>IF(AND((AX38&gt;0),(AX$7&gt;0)),(AX38/AX$7*100),"")</f>
        <v/>
      </c>
      <c r="AZ38" s="149"/>
      <c r="BA38" s="150" t="str">
        <f>IF(AND((AZ38&gt;0),(AZ$7&gt;0)),(AZ38/AZ$7*100),"")</f>
        <v/>
      </c>
      <c r="BB38" s="149"/>
      <c r="BC38" s="150" t="str">
        <f>IF(AND((BB38&gt;0),(BB$7&gt;0)),(BB38/BB$7*100),"")</f>
        <v/>
      </c>
      <c r="BD38" s="149"/>
      <c r="BE38" s="150" t="str">
        <f>IF(AND((BD38&gt;0),(BD$7&gt;0)),(BD38/BD$7*100),"")</f>
        <v/>
      </c>
      <c r="BF38" s="149"/>
      <c r="BG38" s="150" t="str">
        <f>IF(AND((BF38&gt;0),(BF$7&gt;0)),(BF38/BF$7*100),"")</f>
        <v/>
      </c>
      <c r="BH38" s="149"/>
      <c r="BI38" s="150" t="str">
        <f>IF(AND((BH38&gt;0),(BH$7&gt;0)),(BH38/BH$7*100),"")</f>
        <v/>
      </c>
      <c r="BJ38" s="12"/>
      <c r="BK38" s="14" t="str">
        <f t="shared" si="0"/>
        <v xml:space="preserve">     Internal base + secondary branch</v>
      </c>
      <c r="BL38" s="11">
        <f t="shared" si="1"/>
        <v>11</v>
      </c>
      <c r="BM38" s="4">
        <f t="shared" si="2"/>
        <v>10.58</v>
      </c>
      <c r="BN38" s="24" t="str">
        <f t="shared" si="3"/>
        <v>–</v>
      </c>
      <c r="BO38" s="6">
        <f t="shared" si="4"/>
        <v>12.37</v>
      </c>
      <c r="BP38" s="32">
        <f t="shared" si="5"/>
        <v>32.264705882352942</v>
      </c>
      <c r="BQ38" s="7" t="str">
        <f t="shared" si="6"/>
        <v>–</v>
      </c>
      <c r="BR38" s="33">
        <f t="shared" si="7"/>
        <v>37.185929648241206</v>
      </c>
      <c r="BS38" s="28">
        <f t="shared" si="8"/>
        <v>11.356363636363637</v>
      </c>
      <c r="BT38" s="8">
        <f t="shared" si="8"/>
        <v>34.638454037970824</v>
      </c>
      <c r="BU38" s="5">
        <f t="shared" si="9"/>
        <v>0.60721121081997009</v>
      </c>
      <c r="BV38" s="9">
        <f t="shared" si="9"/>
        <v>1.7646296732146391</v>
      </c>
      <c r="BW38" s="5">
        <f t="shared" si="10"/>
        <v>10.73</v>
      </c>
      <c r="BX38" s="7">
        <f t="shared" si="10"/>
        <v>34.085133418043199</v>
      </c>
    </row>
    <row r="39" spans="1:76" ht="13.5">
      <c r="A39" s="154" t="s">
        <v>30</v>
      </c>
      <c r="B39" s="169">
        <v>6.16</v>
      </c>
      <c r="C39" s="170">
        <f t="shared" si="13"/>
        <v>19.567979669631512</v>
      </c>
      <c r="D39" s="149">
        <v>7.09</v>
      </c>
      <c r="E39" s="150">
        <f>IF(AND((D39&gt;0),(D$7&gt;0)),(D39/D$7*100),"")</f>
        <v>22.52223634053367</v>
      </c>
      <c r="F39" s="149">
        <v>4.6900000000000004</v>
      </c>
      <c r="G39" s="150">
        <f>IF(AND((F39&gt;0),(F$7&gt;0)),(F39/F$7*100),"")</f>
        <v>14.729899497487439</v>
      </c>
      <c r="H39" s="149">
        <v>4.74</v>
      </c>
      <c r="I39" s="150">
        <f>IF(AND((H39&gt;0),(H$7&gt;0)),(H39/H$7*100),"")</f>
        <v>14.381067961165048</v>
      </c>
      <c r="J39" s="149">
        <v>5.13</v>
      </c>
      <c r="K39" s="150">
        <f>IF(AND((J39&gt;0),(J$7&gt;0)),(J39/J$7*100),"")</f>
        <v>15.833333333333332</v>
      </c>
      <c r="L39" s="149">
        <v>4.8899999999999997</v>
      </c>
      <c r="M39" s="150">
        <f>IF(AND((L39&gt;0),(L$7&gt;0)),(L39/L$7*100),"")</f>
        <v>15.13463324048282</v>
      </c>
      <c r="N39" s="149">
        <v>5.21</v>
      </c>
      <c r="O39" s="150">
        <f>IF(AND((N39&gt;0),(N$7&gt;0)),(N39/N$7*100),"")</f>
        <v>15.278592375366568</v>
      </c>
      <c r="P39" s="149"/>
      <c r="Q39" s="150" t="str">
        <f>IF(AND((P39&gt;0),(P$7&gt;0)),(P39/P$7*100),"")</f>
        <v/>
      </c>
      <c r="R39" s="149">
        <v>5.8</v>
      </c>
      <c r="S39" s="150">
        <f>IF(AND((R39&gt;0),(R$7&gt;0)),(R39/R$7*100),"")</f>
        <v>17.058823529411764</v>
      </c>
      <c r="T39" s="149">
        <v>5.23</v>
      </c>
      <c r="U39" s="150">
        <f>IF(AND((T39&gt;0),(T$7&gt;0)),(T39/T$7*100),"")</f>
        <v>16.467254408060452</v>
      </c>
      <c r="V39" s="149"/>
      <c r="W39" s="150" t="str">
        <f>IF(AND((V39&gt;0),(V$7&gt;0)),(V39/V$7*100),"")</f>
        <v/>
      </c>
      <c r="X39" s="149"/>
      <c r="Y39" s="150" t="str">
        <f>IF(AND((X39&gt;0),(X$7&gt;0)),(X39/X$7*100),"")</f>
        <v/>
      </c>
      <c r="Z39" s="149"/>
      <c r="AA39" s="150" t="str">
        <f>IF(AND((Z39&gt;0),(Z$7&gt;0)),(Z39/Z$7*100),"")</f>
        <v/>
      </c>
      <c r="AB39" s="149"/>
      <c r="AC39" s="150" t="str">
        <f>IF(AND((AB39&gt;0),(AB$7&gt;0)),(AB39/AB$7*100),"")</f>
        <v/>
      </c>
      <c r="AD39" s="149"/>
      <c r="AE39" s="150" t="str">
        <f>IF(AND((AD39&gt;0),(AD$7&gt;0)),(AD39/AD$7*100),"")</f>
        <v/>
      </c>
      <c r="AF39" s="149"/>
      <c r="AG39" s="150" t="str">
        <f>IF(AND((AF39&gt;0),(AF$7&gt;0)),(AF39/AF$7*100),"")</f>
        <v/>
      </c>
      <c r="AH39" s="149"/>
      <c r="AI39" s="150" t="str">
        <f>IF(AND((AH39&gt;0),(AH$7&gt;0)),(AH39/AH$7*100),"")</f>
        <v/>
      </c>
      <c r="AJ39" s="149"/>
      <c r="AK39" s="150" t="str">
        <f>IF(AND((AJ39&gt;0),(AJ$7&gt;0)),(AJ39/AJ$7*100),"")</f>
        <v/>
      </c>
      <c r="AL39" s="149"/>
      <c r="AM39" s="150" t="str">
        <f>IF(AND((AL39&gt;0),(AL$7&gt;0)),(AL39/AL$7*100),"")</f>
        <v/>
      </c>
      <c r="AN39" s="149"/>
      <c r="AO39" s="150" t="str">
        <f>IF(AND((AN39&gt;0),(AN$7&gt;0)),(AN39/AN$7*100),"")</f>
        <v/>
      </c>
      <c r="AP39" s="149"/>
      <c r="AQ39" s="150" t="str">
        <f>IF(AND((AP39&gt;0),(AP$7&gt;0)),(AP39/AP$7*100),"")</f>
        <v/>
      </c>
      <c r="AR39" s="149"/>
      <c r="AS39" s="150" t="str">
        <f>IF(AND((AR39&gt;0),(AR$7&gt;0)),(AR39/AR$7*100),"")</f>
        <v/>
      </c>
      <c r="AT39" s="149"/>
      <c r="AU39" s="150" t="str">
        <f>IF(AND((AT39&gt;0),(AT$7&gt;0)),(AT39/AT$7*100),"")</f>
        <v/>
      </c>
      <c r="AV39" s="149"/>
      <c r="AW39" s="150" t="str">
        <f>IF(AND((AV39&gt;0),(AV$7&gt;0)),(AV39/AV$7*100),"")</f>
        <v/>
      </c>
      <c r="AX39" s="149"/>
      <c r="AY39" s="150" t="str">
        <f>IF(AND((AX39&gt;0),(AX$7&gt;0)),(AX39/AX$7*100),"")</f>
        <v/>
      </c>
      <c r="AZ39" s="149"/>
      <c r="BA39" s="150" t="str">
        <f>IF(AND((AZ39&gt;0),(AZ$7&gt;0)),(AZ39/AZ$7*100),"")</f>
        <v/>
      </c>
      <c r="BB39" s="149"/>
      <c r="BC39" s="150" t="str">
        <f>IF(AND((BB39&gt;0),(BB$7&gt;0)),(BB39/BB$7*100),"")</f>
        <v/>
      </c>
      <c r="BD39" s="149"/>
      <c r="BE39" s="150" t="str">
        <f>IF(AND((BD39&gt;0),(BD$7&gt;0)),(BD39/BD$7*100),"")</f>
        <v/>
      </c>
      <c r="BF39" s="149"/>
      <c r="BG39" s="150" t="str">
        <f>IF(AND((BF39&gt;0),(BF$7&gt;0)),(BF39/BF$7*100),"")</f>
        <v/>
      </c>
      <c r="BH39" s="149"/>
      <c r="BI39" s="150" t="str">
        <f>IF(AND((BH39&gt;0),(BH$7&gt;0)),(BH39/BH$7*100),"")</f>
        <v/>
      </c>
      <c r="BJ39" s="12"/>
      <c r="BK39" s="14" t="str">
        <f t="shared" si="0"/>
        <v xml:space="preserve">     Internal spur</v>
      </c>
      <c r="BL39" s="11">
        <f t="shared" si="1"/>
        <v>9</v>
      </c>
      <c r="BM39" s="4">
        <f t="shared" si="2"/>
        <v>4.6900000000000004</v>
      </c>
      <c r="BN39" s="24" t="str">
        <f t="shared" si="3"/>
        <v>–</v>
      </c>
      <c r="BO39" s="6">
        <f t="shared" si="4"/>
        <v>7.09</v>
      </c>
      <c r="BP39" s="32">
        <f t="shared" si="5"/>
        <v>14.381067961165048</v>
      </c>
      <c r="BQ39" s="7" t="str">
        <f t="shared" si="6"/>
        <v>–</v>
      </c>
      <c r="BR39" s="33">
        <f t="shared" si="7"/>
        <v>22.52223634053367</v>
      </c>
      <c r="BS39" s="28">
        <f t="shared" si="8"/>
        <v>5.4377777777777778</v>
      </c>
      <c r="BT39" s="8">
        <f t="shared" si="8"/>
        <v>16.774868928385846</v>
      </c>
      <c r="BU39" s="5">
        <f t="shared" si="9"/>
        <v>0.78410423059976531</v>
      </c>
      <c r="BV39" s="9">
        <f t="shared" si="9"/>
        <v>2.6631007690132642</v>
      </c>
      <c r="BW39" s="5">
        <f t="shared" si="10"/>
        <v>6.16</v>
      </c>
      <c r="BX39" s="7">
        <f t="shared" si="10"/>
        <v>19.567979669631512</v>
      </c>
    </row>
    <row r="40" spans="1:76" ht="13.5">
      <c r="A40" s="154" t="s">
        <v>83</v>
      </c>
      <c r="B40" s="173">
        <f>IF(AND((B38&gt;0),(B37&gt;0)),(B38/B37),"")</f>
        <v>0.62969483568075124</v>
      </c>
      <c r="C40" s="170" t="s">
        <v>5</v>
      </c>
      <c r="D40" s="155">
        <f>IF(AND((D38&gt;0),(D37&gt;0)),(D38/D37),"")</f>
        <v>0.6728081321473951</v>
      </c>
      <c r="E40" s="150" t="s">
        <v>5</v>
      </c>
      <c r="F40" s="155">
        <f>IF(AND((F38&gt;0),(F37&gt;0)),(F38/F37),"")</f>
        <v>0.7546207775653283</v>
      </c>
      <c r="G40" s="150" t="s">
        <v>5</v>
      </c>
      <c r="H40" s="155">
        <f>IF(AND((H38&gt;0),(H37&gt;0)),(H38/H37),"")</f>
        <v>0.6754926108374385</v>
      </c>
      <c r="I40" s="150" t="s">
        <v>5</v>
      </c>
      <c r="J40" s="155">
        <f>IF(AND((J38&gt;0),(J37&gt;0)),(J38/J37),"")</f>
        <v>0.63543543543543546</v>
      </c>
      <c r="K40" s="150" t="s">
        <v>5</v>
      </c>
      <c r="L40" s="155">
        <f>IF(AND((L38&gt;0),(L37&gt;0)),(L38/L37),"")</f>
        <v>0.73261694058154236</v>
      </c>
      <c r="M40" s="150" t="s">
        <v>5</v>
      </c>
      <c r="N40" s="155">
        <f>IF(AND((N38&gt;0),(N37&gt;0)),(N38/N37),"")</f>
        <v>0.77463863337713523</v>
      </c>
      <c r="O40" s="150" t="s">
        <v>5</v>
      </c>
      <c r="P40" s="155">
        <f>IF(AND((P38&gt;0),(P37&gt;0)),(P38/P37),"")</f>
        <v>0.71672771672771673</v>
      </c>
      <c r="Q40" s="150" t="s">
        <v>5</v>
      </c>
      <c r="R40" s="155">
        <f>IF(AND((R38&gt;0),(R37&gt;0)),(R38/R37),"")</f>
        <v>0.64605418138987047</v>
      </c>
      <c r="S40" s="150" t="s">
        <v>5</v>
      </c>
      <c r="T40" s="155">
        <f>IF(AND((T38&gt;0),(T37&gt;0)),(T38/T37),"")</f>
        <v>0.73899371069182385</v>
      </c>
      <c r="U40" s="150" t="s">
        <v>5</v>
      </c>
      <c r="V40" s="155">
        <f>IF(AND((V38&gt;0),(V37&gt;0)),(V38/V37),"")</f>
        <v>0.80481457384515287</v>
      </c>
      <c r="W40" s="150" t="s">
        <v>5</v>
      </c>
      <c r="X40" s="155" t="str">
        <f>IF(AND((X38&gt;0),(X37&gt;0)),(X38/X37),"")</f>
        <v/>
      </c>
      <c r="Y40" s="150" t="s">
        <v>5</v>
      </c>
      <c r="Z40" s="155" t="str">
        <f>IF(AND((Z38&gt;0),(Z37&gt;0)),(Z38/Z37),"")</f>
        <v/>
      </c>
      <c r="AA40" s="150" t="s">
        <v>5</v>
      </c>
      <c r="AB40" s="155" t="str">
        <f>IF(AND((AB38&gt;0),(AB37&gt;0)),(AB38/AB37),"")</f>
        <v/>
      </c>
      <c r="AC40" s="150" t="s">
        <v>5</v>
      </c>
      <c r="AD40" s="155" t="str">
        <f>IF(AND((AD38&gt;0),(AD37&gt;0)),(AD38/AD37),"")</f>
        <v/>
      </c>
      <c r="AE40" s="150" t="s">
        <v>5</v>
      </c>
      <c r="AF40" s="155" t="str">
        <f>IF(AND((AF38&gt;0),(AF37&gt;0)),(AF38/AF37),"")</f>
        <v/>
      </c>
      <c r="AG40" s="150" t="s">
        <v>5</v>
      </c>
      <c r="AH40" s="155" t="str">
        <f>IF(AND((AH38&gt;0),(AH37&gt;0)),(AH38/AH37),"")</f>
        <v/>
      </c>
      <c r="AI40" s="150" t="s">
        <v>5</v>
      </c>
      <c r="AJ40" s="155" t="str">
        <f>IF(AND((AJ38&gt;0),(AJ37&gt;0)),(AJ38/AJ37),"")</f>
        <v/>
      </c>
      <c r="AK40" s="150" t="s">
        <v>5</v>
      </c>
      <c r="AL40" s="155" t="str">
        <f>IF(AND((AL38&gt;0),(AL37&gt;0)),(AL38/AL37),"")</f>
        <v/>
      </c>
      <c r="AM40" s="150" t="s">
        <v>5</v>
      </c>
      <c r="AN40" s="155" t="str">
        <f>IF(AND((AN38&gt;0),(AN37&gt;0)),(AN38/AN37),"")</f>
        <v/>
      </c>
      <c r="AO40" s="150" t="s">
        <v>5</v>
      </c>
      <c r="AP40" s="155" t="str">
        <f>IF(AND((AP38&gt;0),(AP37&gt;0)),(AP38/AP37),"")</f>
        <v/>
      </c>
      <c r="AQ40" s="150" t="s">
        <v>5</v>
      </c>
      <c r="AR40" s="155" t="str">
        <f>IF(AND((AR38&gt;0),(AR37&gt;0)),(AR38/AR37),"")</f>
        <v/>
      </c>
      <c r="AS40" s="150" t="s">
        <v>5</v>
      </c>
      <c r="AT40" s="155" t="str">
        <f>IF(AND((AT38&gt;0),(AT37&gt;0)),(AT38/AT37),"")</f>
        <v/>
      </c>
      <c r="AU40" s="150" t="s">
        <v>5</v>
      </c>
      <c r="AV40" s="155" t="str">
        <f>IF(AND((AV38&gt;0),(AV37&gt;0)),(AV38/AV37),"")</f>
        <v/>
      </c>
      <c r="AW40" s="150" t="s">
        <v>5</v>
      </c>
      <c r="AX40" s="155" t="str">
        <f>IF(AND((AX38&gt;0),(AX37&gt;0)),(AX38/AX37),"")</f>
        <v/>
      </c>
      <c r="AY40" s="150" t="s">
        <v>5</v>
      </c>
      <c r="AZ40" s="155" t="str">
        <f>IF(AND((AZ38&gt;0),(AZ37&gt;0)),(AZ38/AZ37),"")</f>
        <v/>
      </c>
      <c r="BA40" s="150" t="s">
        <v>5</v>
      </c>
      <c r="BB40" s="155" t="str">
        <f>IF(AND((BB38&gt;0),(BB37&gt;0)),(BB38/BB37),"")</f>
        <v/>
      </c>
      <c r="BC40" s="150" t="s">
        <v>5</v>
      </c>
      <c r="BD40" s="155" t="str">
        <f>IF(AND((BD38&gt;0),(BD37&gt;0)),(BD38/BD37),"")</f>
        <v/>
      </c>
      <c r="BE40" s="150" t="s">
        <v>5</v>
      </c>
      <c r="BF40" s="155" t="str">
        <f>IF(AND((BF38&gt;0),(BF37&gt;0)),(BF38/BF37),"")</f>
        <v/>
      </c>
      <c r="BG40" s="150" t="s">
        <v>5</v>
      </c>
      <c r="BH40" s="155" t="str">
        <f>IF(AND((BH38&gt;0),(BH37&gt;0)),(BH38/BH37),"")</f>
        <v/>
      </c>
      <c r="BI40" s="150" t="s">
        <v>5</v>
      </c>
      <c r="BJ40" s="12"/>
      <c r="BK40" s="14" t="str">
        <f t="shared" si="0"/>
        <v xml:space="preserve">     Internal branches length ratio</v>
      </c>
      <c r="BL40" s="11">
        <f t="shared" si="1"/>
        <v>11</v>
      </c>
      <c r="BM40" s="91">
        <f t="shared" si="2"/>
        <v>0.62969483568075124</v>
      </c>
      <c r="BN40" s="99" t="str">
        <f t="shared" si="3"/>
        <v>–</v>
      </c>
      <c r="BO40" s="93">
        <f t="shared" si="4"/>
        <v>0.80481457384515287</v>
      </c>
      <c r="BP40" s="101" t="str">
        <f t="shared" si="5"/>
        <v/>
      </c>
      <c r="BQ40" s="102" t="s">
        <v>5</v>
      </c>
      <c r="BR40" s="103" t="str">
        <f t="shared" si="7"/>
        <v/>
      </c>
      <c r="BS40" s="97">
        <f t="shared" si="8"/>
        <v>0.70744523166178108</v>
      </c>
      <c r="BT40" s="104" t="s">
        <v>5</v>
      </c>
      <c r="BU40" s="99">
        <f t="shared" si="9"/>
        <v>5.929287872267585E-2</v>
      </c>
      <c r="BV40" s="105" t="s">
        <v>5</v>
      </c>
      <c r="BW40" s="19">
        <f t="shared" si="10"/>
        <v>0.62969483568075124</v>
      </c>
      <c r="BX40" s="81" t="s">
        <v>5</v>
      </c>
    </row>
    <row r="41" spans="1:76" ht="13.5">
      <c r="A41" s="146" t="s">
        <v>24</v>
      </c>
      <c r="B41" s="171"/>
      <c r="C41" s="172"/>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3"/>
      <c r="AF41" s="152"/>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3"/>
      <c r="BJ41" s="12"/>
      <c r="BK41" s="14" t="str">
        <f t="shared" si="0"/>
        <v>Claw 4 lengths</v>
      </c>
      <c r="BL41" s="11"/>
      <c r="BM41" s="4"/>
      <c r="BN41" s="24"/>
      <c r="BO41" s="6"/>
      <c r="BP41" s="32"/>
      <c r="BQ41" s="7"/>
      <c r="BR41" s="33"/>
      <c r="BS41" s="28"/>
      <c r="BT41" s="8"/>
      <c r="BU41" s="5"/>
      <c r="BV41" s="9"/>
      <c r="BW41" s="5"/>
      <c r="BX41" s="7"/>
    </row>
    <row r="42" spans="1:76" ht="13.5">
      <c r="A42" s="154" t="s">
        <v>31</v>
      </c>
      <c r="B42" s="169">
        <v>19.02</v>
      </c>
      <c r="C42" s="170">
        <f t="shared" ref="C42:C48" si="14">IF(AND((B42&gt;0),(B$7&gt;0)),(B42/B$7*100),"")</f>
        <v>60.419313850063524</v>
      </c>
      <c r="D42" s="149">
        <v>18.73</v>
      </c>
      <c r="E42" s="150">
        <f>IF(AND((D42&gt;0),(D$7&gt;0)),(D42/D$7*100),"")</f>
        <v>59.498094027954259</v>
      </c>
      <c r="F42" s="149">
        <v>18.239999999999998</v>
      </c>
      <c r="G42" s="150">
        <f>IF(AND((F42&gt;0),(F$7&gt;0)),(F42/F$7*100),"")</f>
        <v>57.286432160804011</v>
      </c>
      <c r="H42" s="149">
        <v>19.29</v>
      </c>
      <c r="I42" s="150">
        <f>IF(AND((H42&gt;0),(H$7&gt;0)),(H42/H$7*100),"")</f>
        <v>58.525485436893199</v>
      </c>
      <c r="J42" s="149">
        <v>18.57</v>
      </c>
      <c r="K42" s="150">
        <f>IF(AND((J42&gt;0),(J$7&gt;0)),(J42/J$7*100),"")</f>
        <v>57.314814814814817</v>
      </c>
      <c r="L42" s="149">
        <v>18.46</v>
      </c>
      <c r="M42" s="150">
        <f>IF(AND((L42&gt;0),(L$7&gt;0)),(L42/L$7*100),"")</f>
        <v>57.134014237078304</v>
      </c>
      <c r="N42" s="149">
        <v>18.86</v>
      </c>
      <c r="O42" s="150">
        <f>IF(AND((N42&gt;0),(N$7&gt;0)),(N42/N$7*100),"")</f>
        <v>55.30791788856304</v>
      </c>
      <c r="P42" s="149">
        <v>18.71</v>
      </c>
      <c r="Q42" s="150">
        <f>IF(AND((P42&gt;0),(P$7&gt;0)),(P42/P$7*100),"")</f>
        <v>53.857225100748416</v>
      </c>
      <c r="R42" s="149">
        <v>19.350000000000001</v>
      </c>
      <c r="S42" s="150">
        <f>IF(AND((R42&gt;0),(R$7&gt;0)),(R42/R$7*100),"")</f>
        <v>56.911764705882362</v>
      </c>
      <c r="T42" s="149">
        <v>17.809999999999999</v>
      </c>
      <c r="U42" s="150">
        <f>IF(AND((T42&gt;0),(T$7&gt;0)),(T42/T$7*100),"")</f>
        <v>56.076826196473547</v>
      </c>
      <c r="V42" s="149">
        <v>18.600000000000001</v>
      </c>
      <c r="W42" s="150">
        <f>IF(AND((V42&gt;0),(V$7&gt;0)),(V42/V$7*100),"")</f>
        <v>55.14378891194783</v>
      </c>
      <c r="X42" s="149"/>
      <c r="Y42" s="150" t="str">
        <f>IF(AND((X42&gt;0),(X$7&gt;0)),(X42/X$7*100),"")</f>
        <v/>
      </c>
      <c r="Z42" s="149"/>
      <c r="AA42" s="150" t="str">
        <f>IF(AND((Z42&gt;0),(Z$7&gt;0)),(Z42/Z$7*100),"")</f>
        <v/>
      </c>
      <c r="AB42" s="149"/>
      <c r="AC42" s="150" t="str">
        <f>IF(AND((AB42&gt;0),(AB$7&gt;0)),(AB42/AB$7*100),"")</f>
        <v/>
      </c>
      <c r="AD42" s="149"/>
      <c r="AE42" s="150" t="str">
        <f>IF(AND((AD42&gt;0),(AD$7&gt;0)),(AD42/AD$7*100),"")</f>
        <v/>
      </c>
      <c r="AF42" s="149"/>
      <c r="AG42" s="150" t="str">
        <f>IF(AND((AF42&gt;0),(AF$7&gt;0)),(AF42/AF$7*100),"")</f>
        <v/>
      </c>
      <c r="AH42" s="149"/>
      <c r="AI42" s="150" t="str">
        <f>IF(AND((AH42&gt;0),(AH$7&gt;0)),(AH42/AH$7*100),"")</f>
        <v/>
      </c>
      <c r="AJ42" s="149"/>
      <c r="AK42" s="150" t="str">
        <f>IF(AND((AJ42&gt;0),(AJ$7&gt;0)),(AJ42/AJ$7*100),"")</f>
        <v/>
      </c>
      <c r="AL42" s="149"/>
      <c r="AM42" s="150" t="str">
        <f>IF(AND((AL42&gt;0),(AL$7&gt;0)),(AL42/AL$7*100),"")</f>
        <v/>
      </c>
      <c r="AN42" s="149"/>
      <c r="AO42" s="150" t="str">
        <f>IF(AND((AN42&gt;0),(AN$7&gt;0)),(AN42/AN$7*100),"")</f>
        <v/>
      </c>
      <c r="AP42" s="149"/>
      <c r="AQ42" s="150" t="str">
        <f>IF(AND((AP42&gt;0),(AP$7&gt;0)),(AP42/AP$7*100),"")</f>
        <v/>
      </c>
      <c r="AR42" s="149"/>
      <c r="AS42" s="150" t="str">
        <f>IF(AND((AR42&gt;0),(AR$7&gt;0)),(AR42/AR$7*100),"")</f>
        <v/>
      </c>
      <c r="AT42" s="149"/>
      <c r="AU42" s="150" t="str">
        <f>IF(AND((AT42&gt;0),(AT$7&gt;0)),(AT42/AT$7*100),"")</f>
        <v/>
      </c>
      <c r="AV42" s="149"/>
      <c r="AW42" s="150" t="str">
        <f>IF(AND((AV42&gt;0),(AV$7&gt;0)),(AV42/AV$7*100),"")</f>
        <v/>
      </c>
      <c r="AX42" s="149"/>
      <c r="AY42" s="150" t="str">
        <f>IF(AND((AX42&gt;0),(AX$7&gt;0)),(AX42/AX$7*100),"")</f>
        <v/>
      </c>
      <c r="AZ42" s="149"/>
      <c r="BA42" s="150" t="str">
        <f>IF(AND((AZ42&gt;0),(AZ$7&gt;0)),(AZ42/AZ$7*100),"")</f>
        <v/>
      </c>
      <c r="BB42" s="149"/>
      <c r="BC42" s="150" t="str">
        <f>IF(AND((BB42&gt;0),(BB$7&gt;0)),(BB42/BB$7*100),"")</f>
        <v/>
      </c>
      <c r="BD42" s="149"/>
      <c r="BE42" s="150" t="str">
        <f>IF(AND((BD42&gt;0),(BD$7&gt;0)),(BD42/BD$7*100),"")</f>
        <v/>
      </c>
      <c r="BF42" s="149"/>
      <c r="BG42" s="150" t="str">
        <f>IF(AND((BF42&gt;0),(BF$7&gt;0)),(BF42/BF$7*100),"")</f>
        <v/>
      </c>
      <c r="BH42" s="149"/>
      <c r="BI42" s="150" t="str">
        <f>IF(AND((BH42&gt;0),(BH$7&gt;0)),(BH42/BH$7*100),"")</f>
        <v/>
      </c>
      <c r="BJ42" s="12"/>
      <c r="BK42" s="14" t="str">
        <f t="shared" si="0"/>
        <v xml:space="preserve">     Anterior primary branch</v>
      </c>
      <c r="BL42" s="11">
        <f t="shared" si="1"/>
        <v>11</v>
      </c>
      <c r="BM42" s="4">
        <f t="shared" si="2"/>
        <v>17.809999999999999</v>
      </c>
      <c r="BN42" s="24" t="str">
        <f t="shared" si="3"/>
        <v>–</v>
      </c>
      <c r="BO42" s="6">
        <f t="shared" si="4"/>
        <v>19.350000000000001</v>
      </c>
      <c r="BP42" s="32">
        <f t="shared" si="5"/>
        <v>53.857225100748416</v>
      </c>
      <c r="BQ42" s="7" t="str">
        <f t="shared" si="6"/>
        <v>–</v>
      </c>
      <c r="BR42" s="33">
        <f t="shared" si="7"/>
        <v>60.419313850063524</v>
      </c>
      <c r="BS42" s="28">
        <f t="shared" si="8"/>
        <v>18.694545454545455</v>
      </c>
      <c r="BT42" s="8">
        <f t="shared" si="8"/>
        <v>57.043243393747574</v>
      </c>
      <c r="BU42" s="5">
        <f t="shared" si="9"/>
        <v>0.44581080373547821</v>
      </c>
      <c r="BV42" s="9">
        <f t="shared" si="9"/>
        <v>1.936067130580778</v>
      </c>
      <c r="BW42" s="5">
        <f t="shared" si="10"/>
        <v>19.02</v>
      </c>
      <c r="BX42" s="7">
        <f t="shared" si="10"/>
        <v>60.419313850063524</v>
      </c>
    </row>
    <row r="43" spans="1:76" ht="13.5">
      <c r="A43" s="154" t="s">
        <v>32</v>
      </c>
      <c r="B43" s="169">
        <v>12.73</v>
      </c>
      <c r="C43" s="170">
        <f t="shared" si="14"/>
        <v>40.438373570520966</v>
      </c>
      <c r="D43" s="149">
        <v>12.5</v>
      </c>
      <c r="E43" s="150">
        <f>IF(AND((D43&gt;0),(D$7&gt;0)),(D43/D$7*100),"")</f>
        <v>39.707750952986018</v>
      </c>
      <c r="F43" s="149"/>
      <c r="G43" s="150" t="str">
        <f>IF(AND((F43&gt;0),(F$7&gt;0)),(F43/F$7*100),"")</f>
        <v/>
      </c>
      <c r="H43" s="149">
        <v>12.1</v>
      </c>
      <c r="I43" s="150">
        <f>IF(AND((H43&gt;0),(H$7&gt;0)),(H43/H$7*100),"")</f>
        <v>36.711165048543684</v>
      </c>
      <c r="J43" s="149">
        <v>11.6</v>
      </c>
      <c r="K43" s="150">
        <f>IF(AND((J43&gt;0),(J$7&gt;0)),(J43/J$7*100),"")</f>
        <v>35.802469135802468</v>
      </c>
      <c r="L43" s="149">
        <v>12.8</v>
      </c>
      <c r="M43" s="150">
        <f>IF(AND((L43&gt;0),(L$7&gt;0)),(L43/L$7*100),"")</f>
        <v>39.616217889198388</v>
      </c>
      <c r="N43" s="149">
        <v>12.54</v>
      </c>
      <c r="O43" s="150">
        <f>IF(AND((N43&gt;0),(N$7&gt;0)),(N43/N$7*100),"")</f>
        <v>36.774193548387089</v>
      </c>
      <c r="P43" s="149">
        <v>12.61</v>
      </c>
      <c r="Q43" s="150">
        <f>IF(AND((P43&gt;0),(P$7&gt;0)),(P43/P$7*100),"")</f>
        <v>36.29821531375935</v>
      </c>
      <c r="R43" s="149">
        <v>12.12</v>
      </c>
      <c r="S43" s="150">
        <f>IF(AND((R43&gt;0),(R$7&gt;0)),(R43/R$7*100),"")</f>
        <v>35.647058823529406</v>
      </c>
      <c r="T43" s="149">
        <v>12.54</v>
      </c>
      <c r="U43" s="150">
        <f>IF(AND((T43&gt;0),(T$7&gt;0)),(T43/T$7*100),"")</f>
        <v>39.483627204030221</v>
      </c>
      <c r="V43" s="149">
        <v>12.81</v>
      </c>
      <c r="W43" s="150">
        <f>IF(AND((V43&gt;0),(V$7&gt;0)),(V43/V$7*100),"")</f>
        <v>37.978061073228588</v>
      </c>
      <c r="X43" s="149"/>
      <c r="Y43" s="150" t="str">
        <f>IF(AND((X43&gt;0),(X$7&gt;0)),(X43/X$7*100),"")</f>
        <v/>
      </c>
      <c r="Z43" s="149"/>
      <c r="AA43" s="150" t="str">
        <f>IF(AND((Z43&gt;0),(Z$7&gt;0)),(Z43/Z$7*100),"")</f>
        <v/>
      </c>
      <c r="AB43" s="149"/>
      <c r="AC43" s="150" t="str">
        <f>IF(AND((AB43&gt;0),(AB$7&gt;0)),(AB43/AB$7*100),"")</f>
        <v/>
      </c>
      <c r="AD43" s="149"/>
      <c r="AE43" s="150" t="str">
        <f>IF(AND((AD43&gt;0),(AD$7&gt;0)),(AD43/AD$7*100),"")</f>
        <v/>
      </c>
      <c r="AF43" s="149"/>
      <c r="AG43" s="150" t="str">
        <f>IF(AND((AF43&gt;0),(AF$7&gt;0)),(AF43/AF$7*100),"")</f>
        <v/>
      </c>
      <c r="AH43" s="149"/>
      <c r="AI43" s="150" t="str">
        <f>IF(AND((AH43&gt;0),(AH$7&gt;0)),(AH43/AH$7*100),"")</f>
        <v/>
      </c>
      <c r="AJ43" s="149"/>
      <c r="AK43" s="150" t="str">
        <f>IF(AND((AJ43&gt;0),(AJ$7&gt;0)),(AJ43/AJ$7*100),"")</f>
        <v/>
      </c>
      <c r="AL43" s="149"/>
      <c r="AM43" s="150" t="str">
        <f>IF(AND((AL43&gt;0),(AL$7&gt;0)),(AL43/AL$7*100),"")</f>
        <v/>
      </c>
      <c r="AN43" s="149"/>
      <c r="AO43" s="150" t="str">
        <f>IF(AND((AN43&gt;0),(AN$7&gt;0)),(AN43/AN$7*100),"")</f>
        <v/>
      </c>
      <c r="AP43" s="149"/>
      <c r="AQ43" s="150" t="str">
        <f>IF(AND((AP43&gt;0),(AP$7&gt;0)),(AP43/AP$7*100),"")</f>
        <v/>
      </c>
      <c r="AR43" s="149"/>
      <c r="AS43" s="150" t="str">
        <f>IF(AND((AR43&gt;0),(AR$7&gt;0)),(AR43/AR$7*100),"")</f>
        <v/>
      </c>
      <c r="AT43" s="149"/>
      <c r="AU43" s="150" t="str">
        <f>IF(AND((AT43&gt;0),(AT$7&gt;0)),(AT43/AT$7*100),"")</f>
        <v/>
      </c>
      <c r="AV43" s="149"/>
      <c r="AW43" s="150" t="str">
        <f>IF(AND((AV43&gt;0),(AV$7&gt;0)),(AV43/AV$7*100),"")</f>
        <v/>
      </c>
      <c r="AX43" s="149"/>
      <c r="AY43" s="150" t="str">
        <f>IF(AND((AX43&gt;0),(AX$7&gt;0)),(AX43/AX$7*100),"")</f>
        <v/>
      </c>
      <c r="AZ43" s="149"/>
      <c r="BA43" s="150" t="str">
        <f>IF(AND((AZ43&gt;0),(AZ$7&gt;0)),(AZ43/AZ$7*100),"")</f>
        <v/>
      </c>
      <c r="BB43" s="149"/>
      <c r="BC43" s="150" t="str">
        <f>IF(AND((BB43&gt;0),(BB$7&gt;0)),(BB43/BB$7*100),"")</f>
        <v/>
      </c>
      <c r="BD43" s="149"/>
      <c r="BE43" s="150" t="str">
        <f>IF(AND((BD43&gt;0),(BD$7&gt;0)),(BD43/BD$7*100),"")</f>
        <v/>
      </c>
      <c r="BF43" s="149"/>
      <c r="BG43" s="150" t="str">
        <f>IF(AND((BF43&gt;0),(BF$7&gt;0)),(BF43/BF$7*100),"")</f>
        <v/>
      </c>
      <c r="BH43" s="149"/>
      <c r="BI43" s="150" t="str">
        <f>IF(AND((BH43&gt;0),(BH$7&gt;0)),(BH43/BH$7*100),"")</f>
        <v/>
      </c>
      <c r="BJ43" s="12"/>
      <c r="BK43" s="14" t="str">
        <f t="shared" si="0"/>
        <v xml:space="preserve">     Anterior base + secondary branch</v>
      </c>
      <c r="BL43" s="11">
        <f t="shared" si="1"/>
        <v>10</v>
      </c>
      <c r="BM43" s="4">
        <f t="shared" si="2"/>
        <v>11.6</v>
      </c>
      <c r="BN43" s="24" t="str">
        <f t="shared" si="3"/>
        <v>–</v>
      </c>
      <c r="BO43" s="6">
        <f t="shared" si="4"/>
        <v>12.81</v>
      </c>
      <c r="BP43" s="32">
        <f t="shared" si="5"/>
        <v>35.647058823529406</v>
      </c>
      <c r="BQ43" s="7" t="str">
        <f t="shared" si="6"/>
        <v>–</v>
      </c>
      <c r="BR43" s="33">
        <f t="shared" si="7"/>
        <v>40.438373570520966</v>
      </c>
      <c r="BS43" s="28">
        <f t="shared" si="8"/>
        <v>12.435000000000002</v>
      </c>
      <c r="BT43" s="8">
        <f t="shared" si="8"/>
        <v>37.845713255998611</v>
      </c>
      <c r="BU43" s="5">
        <f t="shared" si="9"/>
        <v>0.383905370284571</v>
      </c>
      <c r="BV43" s="9">
        <f t="shared" si="9"/>
        <v>1.8215703982422431</v>
      </c>
      <c r="BW43" s="5">
        <f t="shared" si="10"/>
        <v>12.73</v>
      </c>
      <c r="BX43" s="7">
        <f t="shared" si="10"/>
        <v>40.438373570520966</v>
      </c>
    </row>
    <row r="44" spans="1:76" ht="13.5">
      <c r="A44" s="154" t="s">
        <v>33</v>
      </c>
      <c r="B44" s="169">
        <v>6.55</v>
      </c>
      <c r="C44" s="170">
        <f t="shared" si="14"/>
        <v>20.806861499364675</v>
      </c>
      <c r="D44" s="149">
        <v>6.35</v>
      </c>
      <c r="E44" s="150">
        <f>IF(AND((D44&gt;0),(D$7&gt;0)),(D44/D$7*100),"")</f>
        <v>20.171537484116897</v>
      </c>
      <c r="F44" s="149"/>
      <c r="G44" s="150" t="str">
        <f>IF(AND((F44&gt;0),(F$7&gt;0)),(F44/F$7*100),"")</f>
        <v/>
      </c>
      <c r="H44" s="149">
        <v>5.6</v>
      </c>
      <c r="I44" s="150">
        <f>IF(AND((H44&gt;0),(H$7&gt;0)),(H44/H$7*100),"")</f>
        <v>16.990291262135919</v>
      </c>
      <c r="J44" s="149">
        <v>5.03</v>
      </c>
      <c r="K44" s="150">
        <f>IF(AND((J44&gt;0),(J$7&gt;0)),(J44/J$7*100),"")</f>
        <v>15.524691358024691</v>
      </c>
      <c r="L44" s="149">
        <v>5.35</v>
      </c>
      <c r="M44" s="150">
        <f>IF(AND((L44&gt;0),(L$7&gt;0)),(L44/L$7*100),"")</f>
        <v>16.558341070875887</v>
      </c>
      <c r="N44" s="149">
        <v>5.0999999999999996</v>
      </c>
      <c r="O44" s="150">
        <f>IF(AND((N44&gt;0),(N$7&gt;0)),(N44/N$7*100),"")</f>
        <v>14.956011730205276</v>
      </c>
      <c r="P44" s="149">
        <v>5.38</v>
      </c>
      <c r="Q44" s="150">
        <f>IF(AND((P44&gt;0),(P$7&gt;0)),(P44/P$7*100),"")</f>
        <v>15.486470926885435</v>
      </c>
      <c r="R44" s="149"/>
      <c r="S44" s="150" t="str">
        <f>IF(AND((R44&gt;0),(R$7&gt;0)),(R44/R$7*100),"")</f>
        <v/>
      </c>
      <c r="T44" s="149">
        <v>5.08</v>
      </c>
      <c r="U44" s="150">
        <f>IF(AND((T44&gt;0),(T$7&gt;0)),(T44/T$7*100),"")</f>
        <v>15.994962216624684</v>
      </c>
      <c r="V44" s="149"/>
      <c r="W44" s="150" t="str">
        <f>IF(AND((V44&gt;0),(V$7&gt;0)),(V44/V$7*100),"")</f>
        <v/>
      </c>
      <c r="X44" s="149"/>
      <c r="Y44" s="150" t="str">
        <f>IF(AND((X44&gt;0),(X$7&gt;0)),(X44/X$7*100),"")</f>
        <v/>
      </c>
      <c r="Z44" s="149"/>
      <c r="AA44" s="150" t="str">
        <f>IF(AND((Z44&gt;0),(Z$7&gt;0)),(Z44/Z$7*100),"")</f>
        <v/>
      </c>
      <c r="AB44" s="149"/>
      <c r="AC44" s="150" t="str">
        <f>IF(AND((AB44&gt;0),(AB$7&gt;0)),(AB44/AB$7*100),"")</f>
        <v/>
      </c>
      <c r="AD44" s="149"/>
      <c r="AE44" s="150" t="str">
        <f>IF(AND((AD44&gt;0),(AD$7&gt;0)),(AD44/AD$7*100),"")</f>
        <v/>
      </c>
      <c r="AF44" s="149"/>
      <c r="AG44" s="150" t="str">
        <f>IF(AND((AF44&gt;0),(AF$7&gt;0)),(AF44/AF$7*100),"")</f>
        <v/>
      </c>
      <c r="AH44" s="149"/>
      <c r="AI44" s="150" t="str">
        <f>IF(AND((AH44&gt;0),(AH$7&gt;0)),(AH44/AH$7*100),"")</f>
        <v/>
      </c>
      <c r="AJ44" s="149"/>
      <c r="AK44" s="150" t="str">
        <f>IF(AND((AJ44&gt;0),(AJ$7&gt;0)),(AJ44/AJ$7*100),"")</f>
        <v/>
      </c>
      <c r="AL44" s="149"/>
      <c r="AM44" s="150" t="str">
        <f>IF(AND((AL44&gt;0),(AL$7&gt;0)),(AL44/AL$7*100),"")</f>
        <v/>
      </c>
      <c r="AN44" s="149"/>
      <c r="AO44" s="150" t="str">
        <f>IF(AND((AN44&gt;0),(AN$7&gt;0)),(AN44/AN$7*100),"")</f>
        <v/>
      </c>
      <c r="AP44" s="149"/>
      <c r="AQ44" s="150" t="str">
        <f>IF(AND((AP44&gt;0),(AP$7&gt;0)),(AP44/AP$7*100),"")</f>
        <v/>
      </c>
      <c r="AR44" s="149"/>
      <c r="AS44" s="150" t="str">
        <f>IF(AND((AR44&gt;0),(AR$7&gt;0)),(AR44/AR$7*100),"")</f>
        <v/>
      </c>
      <c r="AT44" s="149"/>
      <c r="AU44" s="150" t="str">
        <f>IF(AND((AT44&gt;0),(AT$7&gt;0)),(AT44/AT$7*100),"")</f>
        <v/>
      </c>
      <c r="AV44" s="149"/>
      <c r="AW44" s="150" t="str">
        <f>IF(AND((AV44&gt;0),(AV$7&gt;0)),(AV44/AV$7*100),"")</f>
        <v/>
      </c>
      <c r="AX44" s="149"/>
      <c r="AY44" s="150" t="str">
        <f>IF(AND((AX44&gt;0),(AX$7&gt;0)),(AX44/AX$7*100),"")</f>
        <v/>
      </c>
      <c r="AZ44" s="149"/>
      <c r="BA44" s="150" t="str">
        <f>IF(AND((AZ44&gt;0),(AZ$7&gt;0)),(AZ44/AZ$7*100),"")</f>
        <v/>
      </c>
      <c r="BB44" s="149"/>
      <c r="BC44" s="150" t="str">
        <f>IF(AND((BB44&gt;0),(BB$7&gt;0)),(BB44/BB$7*100),"")</f>
        <v/>
      </c>
      <c r="BD44" s="149"/>
      <c r="BE44" s="150" t="str">
        <f>IF(AND((BD44&gt;0),(BD$7&gt;0)),(BD44/BD$7*100),"")</f>
        <v/>
      </c>
      <c r="BF44" s="149"/>
      <c r="BG44" s="150" t="str">
        <f>IF(AND((BF44&gt;0),(BF$7&gt;0)),(BF44/BF$7*100),"")</f>
        <v/>
      </c>
      <c r="BH44" s="149"/>
      <c r="BI44" s="150" t="str">
        <f>IF(AND((BH44&gt;0),(BH$7&gt;0)),(BH44/BH$7*100),"")</f>
        <v/>
      </c>
      <c r="BJ44" s="12"/>
      <c r="BK44" s="14" t="str">
        <f t="shared" si="0"/>
        <v xml:space="preserve">     Anterior spur</v>
      </c>
      <c r="BL44" s="11">
        <f t="shared" si="1"/>
        <v>8</v>
      </c>
      <c r="BM44" s="4">
        <f t="shared" si="2"/>
        <v>5.03</v>
      </c>
      <c r="BN44" s="24" t="str">
        <f t="shared" si="3"/>
        <v>–</v>
      </c>
      <c r="BO44" s="6">
        <f t="shared" si="4"/>
        <v>6.55</v>
      </c>
      <c r="BP44" s="32">
        <f t="shared" si="5"/>
        <v>14.956011730205276</v>
      </c>
      <c r="BQ44" s="7" t="str">
        <f t="shared" si="6"/>
        <v>–</v>
      </c>
      <c r="BR44" s="33">
        <f t="shared" si="7"/>
        <v>20.806861499364675</v>
      </c>
      <c r="BS44" s="28">
        <f t="shared" si="8"/>
        <v>5.5550000000000006</v>
      </c>
      <c r="BT44" s="8">
        <f t="shared" si="8"/>
        <v>17.06114594352918</v>
      </c>
      <c r="BU44" s="5">
        <f t="shared" si="9"/>
        <v>0.58614966396938972</v>
      </c>
      <c r="BV44" s="9">
        <f t="shared" si="9"/>
        <v>2.2158966448244724</v>
      </c>
      <c r="BW44" s="5">
        <f t="shared" si="10"/>
        <v>6.55</v>
      </c>
      <c r="BX44" s="7">
        <f t="shared" si="10"/>
        <v>20.806861499364675</v>
      </c>
    </row>
    <row r="45" spans="1:76" ht="13.5">
      <c r="A45" s="154" t="s">
        <v>82</v>
      </c>
      <c r="B45" s="173">
        <f>IF(AND((B43&gt;0),(B42&gt;0)),(B43/B42),"")</f>
        <v>0.66929547844374349</v>
      </c>
      <c r="C45" s="170" t="s">
        <v>5</v>
      </c>
      <c r="D45" s="155">
        <f>IF(AND((D43&gt;0),(D42&gt;0)),(D43/D42),"")</f>
        <v>0.66737853710624662</v>
      </c>
      <c r="E45" s="150" t="s">
        <v>5</v>
      </c>
      <c r="F45" s="155" t="str">
        <f>IF(AND((F43&gt;0),(F42&gt;0)),(F43/F42),"")</f>
        <v/>
      </c>
      <c r="G45" s="150" t="s">
        <v>5</v>
      </c>
      <c r="H45" s="155">
        <f>IF(AND((H43&gt;0),(H42&gt;0)),(H43/H42),"")</f>
        <v>0.6272680145152929</v>
      </c>
      <c r="I45" s="150" t="s">
        <v>5</v>
      </c>
      <c r="J45" s="155">
        <f>IF(AND((J43&gt;0),(J42&gt;0)),(J43/J42),"")</f>
        <v>0.62466343564889604</v>
      </c>
      <c r="K45" s="150" t="s">
        <v>5</v>
      </c>
      <c r="L45" s="155">
        <f>IF(AND((L43&gt;0),(L42&gt;0)),(L43/L42),"")</f>
        <v>0.69339111592632718</v>
      </c>
      <c r="M45" s="150" t="s">
        <v>5</v>
      </c>
      <c r="N45" s="155">
        <f>IF(AND((N43&gt;0),(N42&gt;0)),(N43/N42),"")</f>
        <v>0.664899257688229</v>
      </c>
      <c r="O45" s="150" t="s">
        <v>5</v>
      </c>
      <c r="P45" s="155">
        <f>IF(AND((P43&gt;0),(P42&gt;0)),(P43/P42),"")</f>
        <v>0.67397113842864775</v>
      </c>
      <c r="Q45" s="150" t="s">
        <v>5</v>
      </c>
      <c r="R45" s="155">
        <f>IF(AND((R43&gt;0),(R42&gt;0)),(R43/R42),"")</f>
        <v>0.62635658914728676</v>
      </c>
      <c r="S45" s="150" t="s">
        <v>5</v>
      </c>
      <c r="T45" s="155">
        <f>IF(AND((T43&gt;0),(T42&gt;0)),(T43/T42),"")</f>
        <v>0.70409882088714204</v>
      </c>
      <c r="U45" s="150" t="s">
        <v>5</v>
      </c>
      <c r="V45" s="155">
        <f>IF(AND((V43&gt;0),(V42&gt;0)),(V43/V42),"")</f>
        <v>0.68870967741935485</v>
      </c>
      <c r="W45" s="150" t="s">
        <v>5</v>
      </c>
      <c r="X45" s="155" t="str">
        <f>IF(AND((X43&gt;0),(X42&gt;0)),(X43/X42),"")</f>
        <v/>
      </c>
      <c r="Y45" s="150" t="s">
        <v>5</v>
      </c>
      <c r="Z45" s="155" t="str">
        <f>IF(AND((Z43&gt;0),(Z42&gt;0)),(Z43/Z42),"")</f>
        <v/>
      </c>
      <c r="AA45" s="150" t="s">
        <v>5</v>
      </c>
      <c r="AB45" s="155" t="str">
        <f>IF(AND((AB43&gt;0),(AB42&gt;0)),(AB43/AB42),"")</f>
        <v/>
      </c>
      <c r="AC45" s="150" t="s">
        <v>5</v>
      </c>
      <c r="AD45" s="155" t="str">
        <f>IF(AND((AD43&gt;0),(AD42&gt;0)),(AD43/AD42),"")</f>
        <v/>
      </c>
      <c r="AE45" s="150" t="s">
        <v>5</v>
      </c>
      <c r="AF45" s="155" t="str">
        <f>IF(AND((AF43&gt;0),(AF42&gt;0)),(AF43/AF42),"")</f>
        <v/>
      </c>
      <c r="AG45" s="150" t="s">
        <v>5</v>
      </c>
      <c r="AH45" s="155" t="str">
        <f>IF(AND((AH43&gt;0),(AH42&gt;0)),(AH43/AH42),"")</f>
        <v/>
      </c>
      <c r="AI45" s="150" t="s">
        <v>5</v>
      </c>
      <c r="AJ45" s="155" t="str">
        <f>IF(AND((AJ43&gt;0),(AJ42&gt;0)),(AJ43/AJ42),"")</f>
        <v/>
      </c>
      <c r="AK45" s="150" t="s">
        <v>5</v>
      </c>
      <c r="AL45" s="155" t="str">
        <f>IF(AND((AL43&gt;0),(AL42&gt;0)),(AL43/AL42),"")</f>
        <v/>
      </c>
      <c r="AM45" s="150" t="s">
        <v>5</v>
      </c>
      <c r="AN45" s="155" t="str">
        <f>IF(AND((AN43&gt;0),(AN42&gt;0)),(AN43/AN42),"")</f>
        <v/>
      </c>
      <c r="AO45" s="150" t="s">
        <v>5</v>
      </c>
      <c r="AP45" s="155" t="str">
        <f>IF(AND((AP43&gt;0),(AP42&gt;0)),(AP43/AP42),"")</f>
        <v/>
      </c>
      <c r="AQ45" s="150" t="s">
        <v>5</v>
      </c>
      <c r="AR45" s="155" t="str">
        <f>IF(AND((AR43&gt;0),(AR42&gt;0)),(AR43/AR42),"")</f>
        <v/>
      </c>
      <c r="AS45" s="150" t="s">
        <v>5</v>
      </c>
      <c r="AT45" s="155" t="str">
        <f>IF(AND((AT43&gt;0),(AT42&gt;0)),(AT43/AT42),"")</f>
        <v/>
      </c>
      <c r="AU45" s="150" t="s">
        <v>5</v>
      </c>
      <c r="AV45" s="155" t="str">
        <f>IF(AND((AV43&gt;0),(AV42&gt;0)),(AV43/AV42),"")</f>
        <v/>
      </c>
      <c r="AW45" s="150" t="s">
        <v>5</v>
      </c>
      <c r="AX45" s="155" t="str">
        <f>IF(AND((AX43&gt;0),(AX42&gt;0)),(AX43/AX42),"")</f>
        <v/>
      </c>
      <c r="AY45" s="150" t="s">
        <v>5</v>
      </c>
      <c r="AZ45" s="155" t="str">
        <f>IF(AND((AZ43&gt;0),(AZ42&gt;0)),(AZ43/AZ42),"")</f>
        <v/>
      </c>
      <c r="BA45" s="150" t="s">
        <v>5</v>
      </c>
      <c r="BB45" s="155" t="str">
        <f>IF(AND((BB43&gt;0),(BB42&gt;0)),(BB43/BB42),"")</f>
        <v/>
      </c>
      <c r="BC45" s="150" t="s">
        <v>5</v>
      </c>
      <c r="BD45" s="155" t="str">
        <f>IF(AND((BD43&gt;0),(BD42&gt;0)),(BD43/BD42),"")</f>
        <v/>
      </c>
      <c r="BE45" s="150" t="s">
        <v>5</v>
      </c>
      <c r="BF45" s="155" t="str">
        <f>IF(AND((BF43&gt;0),(BF42&gt;0)),(BF43/BF42),"")</f>
        <v/>
      </c>
      <c r="BG45" s="150" t="s">
        <v>5</v>
      </c>
      <c r="BH45" s="155" t="str">
        <f>IF(AND((BH43&gt;0),(BH42&gt;0)),(BH43/BH42),"")</f>
        <v/>
      </c>
      <c r="BI45" s="150" t="s">
        <v>5</v>
      </c>
      <c r="BJ45" s="12"/>
      <c r="BK45" s="14" t="str">
        <f t="shared" si="0"/>
        <v xml:space="preserve">     Anterior branches length ratio</v>
      </c>
      <c r="BL45" s="11">
        <f t="shared" si="1"/>
        <v>10</v>
      </c>
      <c r="BM45" s="91">
        <f t="shared" si="2"/>
        <v>0.62466343564889604</v>
      </c>
      <c r="BN45" s="99" t="str">
        <f t="shared" si="3"/>
        <v>–</v>
      </c>
      <c r="BO45" s="93">
        <f t="shared" si="4"/>
        <v>0.70409882088714204</v>
      </c>
      <c r="BP45" s="101" t="str">
        <f t="shared" si="5"/>
        <v/>
      </c>
      <c r="BQ45" s="102" t="s">
        <v>5</v>
      </c>
      <c r="BR45" s="103" t="str">
        <f t="shared" si="7"/>
        <v/>
      </c>
      <c r="BS45" s="97">
        <f t="shared" si="8"/>
        <v>0.66400320652111666</v>
      </c>
      <c r="BT45" s="104" t="s">
        <v>5</v>
      </c>
      <c r="BU45" s="99">
        <f t="shared" si="9"/>
        <v>2.8936022323947087E-2</v>
      </c>
      <c r="BV45" s="105" t="s">
        <v>5</v>
      </c>
      <c r="BW45" s="19">
        <f t="shared" si="10"/>
        <v>0.66929547844374349</v>
      </c>
      <c r="BX45" s="81" t="s">
        <v>5</v>
      </c>
    </row>
    <row r="46" spans="1:76" ht="13.5">
      <c r="A46" s="154" t="s">
        <v>34</v>
      </c>
      <c r="B46" s="169">
        <v>20.350000000000001</v>
      </c>
      <c r="C46" s="170">
        <f t="shared" si="14"/>
        <v>64.64421855146125</v>
      </c>
      <c r="D46" s="149">
        <v>20.62</v>
      </c>
      <c r="E46" s="150">
        <f>IF(AND((D46&gt;0),(D$7&gt;0)),(D46/D$7*100),"")</f>
        <v>65.501905972045748</v>
      </c>
      <c r="F46" s="149">
        <v>20.420000000000002</v>
      </c>
      <c r="G46" s="150">
        <f>IF(AND((F46&gt;0),(F$7&gt;0)),(F46/F$7*100),"")</f>
        <v>64.133165829145739</v>
      </c>
      <c r="H46" s="149">
        <v>20.010000000000002</v>
      </c>
      <c r="I46" s="150">
        <f>IF(AND((H46&gt;0),(H$7&gt;0)),(H46/H$7*100),"")</f>
        <v>60.709951456310684</v>
      </c>
      <c r="J46" s="149">
        <v>19.64</v>
      </c>
      <c r="K46" s="150">
        <f>IF(AND((J46&gt;0),(J$7&gt;0)),(J46/J$7*100),"")</f>
        <v>60.617283950617285</v>
      </c>
      <c r="L46" s="149">
        <v>20.22</v>
      </c>
      <c r="M46" s="150">
        <f>IF(AND((L46&gt;0),(L$7&gt;0)),(L46/L$7*100),"")</f>
        <v>62.58124419684308</v>
      </c>
      <c r="N46" s="149">
        <v>20.29</v>
      </c>
      <c r="O46" s="150">
        <f>IF(AND((N46&gt;0),(N$7&gt;0)),(N46/N$7*100),"")</f>
        <v>59.501466275659823</v>
      </c>
      <c r="P46" s="149">
        <v>21.2</v>
      </c>
      <c r="Q46" s="150">
        <f>IF(AND((P46&gt;0),(P$7&gt;0)),(P46/P$7*100),"")</f>
        <v>61.024755325273446</v>
      </c>
      <c r="R46" s="149">
        <v>19.86</v>
      </c>
      <c r="S46" s="150">
        <f>IF(AND((R46&gt;0),(R$7&gt;0)),(R46/R$7*100),"")</f>
        <v>58.411764705882355</v>
      </c>
      <c r="T46" s="149">
        <v>19.13</v>
      </c>
      <c r="U46" s="150">
        <f>IF(AND((T46&gt;0),(T$7&gt;0)),(T46/T$7*100),"")</f>
        <v>60.232997481108306</v>
      </c>
      <c r="V46" s="149">
        <v>18.170000000000002</v>
      </c>
      <c r="W46" s="150">
        <f>IF(AND((V46&gt;0),(V$7&gt;0)),(V46/V$7*100),"")</f>
        <v>53.868959383338286</v>
      </c>
      <c r="X46" s="149"/>
      <c r="Y46" s="150" t="str">
        <f>IF(AND((X46&gt;0),(X$7&gt;0)),(X46/X$7*100),"")</f>
        <v/>
      </c>
      <c r="Z46" s="149"/>
      <c r="AA46" s="150" t="str">
        <f>IF(AND((Z46&gt;0),(Z$7&gt;0)),(Z46/Z$7*100),"")</f>
        <v/>
      </c>
      <c r="AB46" s="149"/>
      <c r="AC46" s="150" t="str">
        <f>IF(AND((AB46&gt;0),(AB$7&gt;0)),(AB46/AB$7*100),"")</f>
        <v/>
      </c>
      <c r="AD46" s="149"/>
      <c r="AE46" s="150" t="str">
        <f>IF(AND((AD46&gt;0),(AD$7&gt;0)),(AD46/AD$7*100),"")</f>
        <v/>
      </c>
      <c r="AF46" s="149"/>
      <c r="AG46" s="150" t="str">
        <f>IF(AND((AF46&gt;0),(AF$7&gt;0)),(AF46/AF$7*100),"")</f>
        <v/>
      </c>
      <c r="AH46" s="149"/>
      <c r="AI46" s="150" t="str">
        <f>IF(AND((AH46&gt;0),(AH$7&gt;0)),(AH46/AH$7*100),"")</f>
        <v/>
      </c>
      <c r="AJ46" s="149"/>
      <c r="AK46" s="150" t="str">
        <f>IF(AND((AJ46&gt;0),(AJ$7&gt;0)),(AJ46/AJ$7*100),"")</f>
        <v/>
      </c>
      <c r="AL46" s="149"/>
      <c r="AM46" s="150" t="str">
        <f>IF(AND((AL46&gt;0),(AL$7&gt;0)),(AL46/AL$7*100),"")</f>
        <v/>
      </c>
      <c r="AN46" s="149"/>
      <c r="AO46" s="150" t="str">
        <f>IF(AND((AN46&gt;0),(AN$7&gt;0)),(AN46/AN$7*100),"")</f>
        <v/>
      </c>
      <c r="AP46" s="149"/>
      <c r="AQ46" s="150" t="str">
        <f>IF(AND((AP46&gt;0),(AP$7&gt;0)),(AP46/AP$7*100),"")</f>
        <v/>
      </c>
      <c r="AR46" s="149"/>
      <c r="AS46" s="150" t="str">
        <f>IF(AND((AR46&gt;0),(AR$7&gt;0)),(AR46/AR$7*100),"")</f>
        <v/>
      </c>
      <c r="AT46" s="149"/>
      <c r="AU46" s="150" t="str">
        <f>IF(AND((AT46&gt;0),(AT$7&gt;0)),(AT46/AT$7*100),"")</f>
        <v/>
      </c>
      <c r="AV46" s="149"/>
      <c r="AW46" s="150" t="str">
        <f>IF(AND((AV46&gt;0),(AV$7&gt;0)),(AV46/AV$7*100),"")</f>
        <v/>
      </c>
      <c r="AX46" s="149"/>
      <c r="AY46" s="150" t="str">
        <f>IF(AND((AX46&gt;0),(AX$7&gt;0)),(AX46/AX$7*100),"")</f>
        <v/>
      </c>
      <c r="AZ46" s="149"/>
      <c r="BA46" s="150" t="str">
        <f>IF(AND((AZ46&gt;0),(AZ$7&gt;0)),(AZ46/AZ$7*100),"")</f>
        <v/>
      </c>
      <c r="BB46" s="149"/>
      <c r="BC46" s="150" t="str">
        <f>IF(AND((BB46&gt;0),(BB$7&gt;0)),(BB46/BB$7*100),"")</f>
        <v/>
      </c>
      <c r="BD46" s="149"/>
      <c r="BE46" s="150" t="str">
        <f>IF(AND((BD46&gt;0),(BD$7&gt;0)),(BD46/BD$7*100),"")</f>
        <v/>
      </c>
      <c r="BF46" s="149"/>
      <c r="BG46" s="150" t="str">
        <f>IF(AND((BF46&gt;0),(BF$7&gt;0)),(BF46/BF$7*100),"")</f>
        <v/>
      </c>
      <c r="BH46" s="149"/>
      <c r="BI46" s="150" t="str">
        <f>IF(AND((BH46&gt;0),(BH$7&gt;0)),(BH46/BH$7*100),"")</f>
        <v/>
      </c>
      <c r="BJ46" s="12"/>
      <c r="BK46" s="14" t="str">
        <f t="shared" si="0"/>
        <v xml:space="preserve">     Posterior primary branch</v>
      </c>
      <c r="BL46" s="11">
        <f t="shared" si="1"/>
        <v>11</v>
      </c>
      <c r="BM46" s="4">
        <f t="shared" si="2"/>
        <v>18.170000000000002</v>
      </c>
      <c r="BN46" s="24" t="str">
        <f t="shared" si="3"/>
        <v>–</v>
      </c>
      <c r="BO46" s="6">
        <f t="shared" si="4"/>
        <v>21.2</v>
      </c>
      <c r="BP46" s="32">
        <f t="shared" si="5"/>
        <v>53.868959383338286</v>
      </c>
      <c r="BQ46" s="7" t="str">
        <f t="shared" si="6"/>
        <v>–</v>
      </c>
      <c r="BR46" s="33">
        <f t="shared" si="7"/>
        <v>65.501905972045748</v>
      </c>
      <c r="BS46" s="28">
        <f t="shared" si="8"/>
        <v>19.991818181818186</v>
      </c>
      <c r="BT46" s="8">
        <f t="shared" si="8"/>
        <v>61.020701193426</v>
      </c>
      <c r="BU46" s="5">
        <f t="shared" si="9"/>
        <v>0.80685585059313003</v>
      </c>
      <c r="BV46" s="9">
        <f t="shared" si="9"/>
        <v>3.2630605967538702</v>
      </c>
      <c r="BW46" s="5">
        <f t="shared" si="10"/>
        <v>20.350000000000001</v>
      </c>
      <c r="BX46" s="7">
        <f t="shared" si="10"/>
        <v>64.64421855146125</v>
      </c>
    </row>
    <row r="47" spans="1:76" ht="13.5">
      <c r="A47" s="154" t="s">
        <v>35</v>
      </c>
      <c r="B47" s="169">
        <v>13.23</v>
      </c>
      <c r="C47" s="170">
        <f t="shared" si="14"/>
        <v>42.026683608640411</v>
      </c>
      <c r="D47" s="149">
        <v>13.35</v>
      </c>
      <c r="E47" s="150">
        <f>IF(AND((D47&gt;0),(D$7&gt;0)),(D47/D$7*100),"")</f>
        <v>42.407878017789066</v>
      </c>
      <c r="F47" s="149">
        <v>13.11</v>
      </c>
      <c r="G47" s="150">
        <f>IF(AND((F47&gt;0),(F$7&gt;0)),(F47/F$7*100),"")</f>
        <v>41.174623115577887</v>
      </c>
      <c r="H47" s="149">
        <v>13</v>
      </c>
      <c r="I47" s="150">
        <f>IF(AND((H47&gt;0),(H$7&gt;0)),(H47/H$7*100),"")</f>
        <v>39.44174757281553</v>
      </c>
      <c r="J47" s="149">
        <v>13.02</v>
      </c>
      <c r="K47" s="150">
        <f>IF(AND((J47&gt;0),(J$7&gt;0)),(J47/J$7*100),"")</f>
        <v>40.185185185185183</v>
      </c>
      <c r="L47" s="149">
        <v>13.03</v>
      </c>
      <c r="M47" s="150">
        <f>IF(AND((L47&gt;0),(L$7&gt;0)),(L47/L$7*100),"")</f>
        <v>40.328071804394924</v>
      </c>
      <c r="N47" s="149">
        <v>12.25</v>
      </c>
      <c r="O47" s="150">
        <f>IF(AND((N47&gt;0),(N$7&gt;0)),(N47/N$7*100),"")</f>
        <v>35.923753665689148</v>
      </c>
      <c r="P47" s="149">
        <v>13.23</v>
      </c>
      <c r="Q47" s="150">
        <f>IF(AND((P47&gt;0),(P$7&gt;0)),(P47/P$7*100),"")</f>
        <v>38.082901554404138</v>
      </c>
      <c r="R47" s="149">
        <v>11.96</v>
      </c>
      <c r="S47" s="150">
        <f>IF(AND((R47&gt;0),(R$7&gt;0)),(R47/R$7*100),"")</f>
        <v>35.176470588235297</v>
      </c>
      <c r="T47" s="149">
        <v>12.34</v>
      </c>
      <c r="U47" s="150">
        <f>IF(AND((T47&gt;0),(T$7&gt;0)),(T47/T$7*100),"")</f>
        <v>38.853904282115863</v>
      </c>
      <c r="V47" s="149">
        <v>12.02</v>
      </c>
      <c r="W47" s="150">
        <f>IF(AND((V47&gt;0),(V$7&gt;0)),(V47/V$7*100),"")</f>
        <v>35.635932404387788</v>
      </c>
      <c r="X47" s="149"/>
      <c r="Y47" s="150" t="str">
        <f>IF(AND((X47&gt;0),(X$7&gt;0)),(X47/X$7*100),"")</f>
        <v/>
      </c>
      <c r="Z47" s="149"/>
      <c r="AA47" s="150" t="str">
        <f>IF(AND((Z47&gt;0),(Z$7&gt;0)),(Z47/Z$7*100),"")</f>
        <v/>
      </c>
      <c r="AB47" s="149"/>
      <c r="AC47" s="150" t="str">
        <f>IF(AND((AB47&gt;0),(AB$7&gt;0)),(AB47/AB$7*100),"")</f>
        <v/>
      </c>
      <c r="AD47" s="149"/>
      <c r="AE47" s="150" t="str">
        <f>IF(AND((AD47&gt;0),(AD$7&gt;0)),(AD47/AD$7*100),"")</f>
        <v/>
      </c>
      <c r="AF47" s="149"/>
      <c r="AG47" s="150" t="str">
        <f>IF(AND((AF47&gt;0),(AF$7&gt;0)),(AF47/AF$7*100),"")</f>
        <v/>
      </c>
      <c r="AH47" s="149"/>
      <c r="AI47" s="150" t="str">
        <f>IF(AND((AH47&gt;0),(AH$7&gt;0)),(AH47/AH$7*100),"")</f>
        <v/>
      </c>
      <c r="AJ47" s="149"/>
      <c r="AK47" s="150" t="str">
        <f>IF(AND((AJ47&gt;0),(AJ$7&gt;0)),(AJ47/AJ$7*100),"")</f>
        <v/>
      </c>
      <c r="AL47" s="149"/>
      <c r="AM47" s="150" t="str">
        <f>IF(AND((AL47&gt;0),(AL$7&gt;0)),(AL47/AL$7*100),"")</f>
        <v/>
      </c>
      <c r="AN47" s="149"/>
      <c r="AO47" s="150" t="str">
        <f>IF(AND((AN47&gt;0),(AN$7&gt;0)),(AN47/AN$7*100),"")</f>
        <v/>
      </c>
      <c r="AP47" s="149"/>
      <c r="AQ47" s="150" t="str">
        <f>IF(AND((AP47&gt;0),(AP$7&gt;0)),(AP47/AP$7*100),"")</f>
        <v/>
      </c>
      <c r="AR47" s="149"/>
      <c r="AS47" s="150" t="str">
        <f>IF(AND((AR47&gt;0),(AR$7&gt;0)),(AR47/AR$7*100),"")</f>
        <v/>
      </c>
      <c r="AT47" s="149"/>
      <c r="AU47" s="150" t="str">
        <f>IF(AND((AT47&gt;0),(AT$7&gt;0)),(AT47/AT$7*100),"")</f>
        <v/>
      </c>
      <c r="AV47" s="149"/>
      <c r="AW47" s="150" t="str">
        <f>IF(AND((AV47&gt;0),(AV$7&gt;0)),(AV47/AV$7*100),"")</f>
        <v/>
      </c>
      <c r="AX47" s="149"/>
      <c r="AY47" s="150" t="str">
        <f>IF(AND((AX47&gt;0),(AX$7&gt;0)),(AX47/AX$7*100),"")</f>
        <v/>
      </c>
      <c r="AZ47" s="149"/>
      <c r="BA47" s="150" t="str">
        <f>IF(AND((AZ47&gt;0),(AZ$7&gt;0)),(AZ47/AZ$7*100),"")</f>
        <v/>
      </c>
      <c r="BB47" s="149"/>
      <c r="BC47" s="150" t="str">
        <f>IF(AND((BB47&gt;0),(BB$7&gt;0)),(BB47/BB$7*100),"")</f>
        <v/>
      </c>
      <c r="BD47" s="149"/>
      <c r="BE47" s="150" t="str">
        <f>IF(AND((BD47&gt;0),(BD$7&gt;0)),(BD47/BD$7*100),"")</f>
        <v/>
      </c>
      <c r="BF47" s="149"/>
      <c r="BG47" s="150" t="str">
        <f>IF(AND((BF47&gt;0),(BF$7&gt;0)),(BF47/BF$7*100),"")</f>
        <v/>
      </c>
      <c r="BH47" s="149"/>
      <c r="BI47" s="150" t="str">
        <f>IF(AND((BH47&gt;0),(BH$7&gt;0)),(BH47/BH$7*100),"")</f>
        <v/>
      </c>
      <c r="BJ47" s="12"/>
      <c r="BK47" s="14" t="str">
        <f>A47</f>
        <v xml:space="preserve">     Posterior base + secondary branch</v>
      </c>
      <c r="BL47" s="11">
        <f t="shared" si="1"/>
        <v>11</v>
      </c>
      <c r="BM47" s="4">
        <f t="shared" si="2"/>
        <v>11.96</v>
      </c>
      <c r="BN47" s="24" t="str">
        <f t="shared" si="3"/>
        <v>–</v>
      </c>
      <c r="BO47" s="6">
        <f t="shared" si="4"/>
        <v>13.35</v>
      </c>
      <c r="BP47" s="32">
        <f t="shared" si="5"/>
        <v>35.176470588235297</v>
      </c>
      <c r="BQ47" s="7" t="str">
        <f t="shared" si="6"/>
        <v>–</v>
      </c>
      <c r="BR47" s="33">
        <f t="shared" si="7"/>
        <v>42.407878017789066</v>
      </c>
      <c r="BS47" s="28">
        <f t="shared" si="8"/>
        <v>12.776363636363639</v>
      </c>
      <c r="BT47" s="8">
        <f t="shared" si="8"/>
        <v>39.021559254475932</v>
      </c>
      <c r="BU47" s="5">
        <f t="shared" si="9"/>
        <v>0.52265232664310834</v>
      </c>
      <c r="BV47" s="9">
        <f t="shared" si="9"/>
        <v>2.5519390993163591</v>
      </c>
      <c r="BW47" s="5">
        <f t="shared" si="10"/>
        <v>13.23</v>
      </c>
      <c r="BX47" s="7">
        <f t="shared" si="10"/>
        <v>42.026683608640411</v>
      </c>
    </row>
    <row r="48" spans="1:76" ht="13.5">
      <c r="A48" s="154" t="s">
        <v>36</v>
      </c>
      <c r="B48" s="169">
        <v>6.65</v>
      </c>
      <c r="C48" s="170">
        <f t="shared" si="14"/>
        <v>21.124523506988567</v>
      </c>
      <c r="D48" s="149">
        <v>5.71</v>
      </c>
      <c r="E48" s="150">
        <f>IF(AND((D48&gt;0),(D$7&gt;0)),(D48/D$7*100),"")</f>
        <v>18.138500635324014</v>
      </c>
      <c r="F48" s="149">
        <v>5.98</v>
      </c>
      <c r="G48" s="150">
        <f>IF(AND((F48&gt;0),(F$7&gt;0)),(F48/F$7*100),"")</f>
        <v>18.781407035175882</v>
      </c>
      <c r="H48" s="149">
        <v>5.87</v>
      </c>
      <c r="I48" s="150">
        <f>IF(AND((H48&gt;0),(H$7&gt;0)),(H48/H$7*100),"")</f>
        <v>17.809466019417474</v>
      </c>
      <c r="J48" s="149">
        <v>6.35</v>
      </c>
      <c r="K48" s="150">
        <f>IF(AND((J48&gt;0),(J$7&gt;0)),(J48/J$7*100),"")</f>
        <v>19.598765432098766</v>
      </c>
      <c r="L48" s="149">
        <v>5.41</v>
      </c>
      <c r="M48" s="150">
        <f>IF(AND((L48&gt;0),(L$7&gt;0)),(L48/L$7*100),"")</f>
        <v>16.744042092231506</v>
      </c>
      <c r="N48" s="149">
        <v>5.69</v>
      </c>
      <c r="O48" s="150">
        <f>IF(AND((N48&gt;0),(N$7&gt;0)),(N48/N$7*100),"")</f>
        <v>16.686217008797655</v>
      </c>
      <c r="P48" s="149">
        <v>5.23</v>
      </c>
      <c r="Q48" s="150">
        <f>IF(AND((P48&gt;0),(P$7&gt;0)),(P48/P$7*100),"")</f>
        <v>15.054691997697178</v>
      </c>
      <c r="R48" s="149">
        <v>5.28</v>
      </c>
      <c r="S48" s="150">
        <f>IF(AND((R48&gt;0),(R$7&gt;0)),(R48/R$7*100),"")</f>
        <v>15.529411764705884</v>
      </c>
      <c r="T48" s="149">
        <v>6.33</v>
      </c>
      <c r="U48" s="150">
        <f>IF(AND((T48&gt;0),(T$7&gt;0)),(T48/T$7*100),"")</f>
        <v>19.930730478589421</v>
      </c>
      <c r="V48" s="149">
        <v>4.9800000000000004</v>
      </c>
      <c r="W48" s="150">
        <f>IF(AND((V48&gt;0),(V$7&gt;0)),(V48/V$7*100),"")</f>
        <v>14.764304773198935</v>
      </c>
      <c r="X48" s="149"/>
      <c r="Y48" s="150" t="str">
        <f>IF(AND((X48&gt;0),(X$7&gt;0)),(X48/X$7*100),"")</f>
        <v/>
      </c>
      <c r="Z48" s="149"/>
      <c r="AA48" s="150" t="str">
        <f>IF(AND((Z48&gt;0),(Z$7&gt;0)),(Z48/Z$7*100),"")</f>
        <v/>
      </c>
      <c r="AB48" s="149"/>
      <c r="AC48" s="150" t="str">
        <f>IF(AND((AB48&gt;0),(AB$7&gt;0)),(AB48/AB$7*100),"")</f>
        <v/>
      </c>
      <c r="AD48" s="149"/>
      <c r="AE48" s="150" t="str">
        <f>IF(AND((AD48&gt;0),(AD$7&gt;0)),(AD48/AD$7*100),"")</f>
        <v/>
      </c>
      <c r="AF48" s="149"/>
      <c r="AG48" s="150" t="str">
        <f>IF(AND((AF48&gt;0),(AF$7&gt;0)),(AF48/AF$7*100),"")</f>
        <v/>
      </c>
      <c r="AH48" s="149"/>
      <c r="AI48" s="150" t="str">
        <f>IF(AND((AH48&gt;0),(AH$7&gt;0)),(AH48/AH$7*100),"")</f>
        <v/>
      </c>
      <c r="AJ48" s="149"/>
      <c r="AK48" s="150" t="str">
        <f>IF(AND((AJ48&gt;0),(AJ$7&gt;0)),(AJ48/AJ$7*100),"")</f>
        <v/>
      </c>
      <c r="AL48" s="149"/>
      <c r="AM48" s="150" t="str">
        <f>IF(AND((AL48&gt;0),(AL$7&gt;0)),(AL48/AL$7*100),"")</f>
        <v/>
      </c>
      <c r="AN48" s="149"/>
      <c r="AO48" s="150" t="str">
        <f>IF(AND((AN48&gt;0),(AN$7&gt;0)),(AN48/AN$7*100),"")</f>
        <v/>
      </c>
      <c r="AP48" s="149"/>
      <c r="AQ48" s="150" t="str">
        <f>IF(AND((AP48&gt;0),(AP$7&gt;0)),(AP48/AP$7*100),"")</f>
        <v/>
      </c>
      <c r="AR48" s="149"/>
      <c r="AS48" s="150" t="str">
        <f>IF(AND((AR48&gt;0),(AR$7&gt;0)),(AR48/AR$7*100),"")</f>
        <v/>
      </c>
      <c r="AT48" s="149"/>
      <c r="AU48" s="150" t="str">
        <f>IF(AND((AT48&gt;0),(AT$7&gt;0)),(AT48/AT$7*100),"")</f>
        <v/>
      </c>
      <c r="AV48" s="149"/>
      <c r="AW48" s="150" t="str">
        <f>IF(AND((AV48&gt;0),(AV$7&gt;0)),(AV48/AV$7*100),"")</f>
        <v/>
      </c>
      <c r="AX48" s="149"/>
      <c r="AY48" s="150" t="str">
        <f>IF(AND((AX48&gt;0),(AX$7&gt;0)),(AX48/AX$7*100),"")</f>
        <v/>
      </c>
      <c r="AZ48" s="149"/>
      <c r="BA48" s="150" t="str">
        <f>IF(AND((AZ48&gt;0),(AZ$7&gt;0)),(AZ48/AZ$7*100),"")</f>
        <v/>
      </c>
      <c r="BB48" s="149"/>
      <c r="BC48" s="150" t="str">
        <f>IF(AND((BB48&gt;0),(BB$7&gt;0)),(BB48/BB$7*100),"")</f>
        <v/>
      </c>
      <c r="BD48" s="149"/>
      <c r="BE48" s="150" t="str">
        <f>IF(AND((BD48&gt;0),(BD$7&gt;0)),(BD48/BD$7*100),"")</f>
        <v/>
      </c>
      <c r="BF48" s="149"/>
      <c r="BG48" s="150" t="str">
        <f>IF(AND((BF48&gt;0),(BF$7&gt;0)),(BF48/BF$7*100),"")</f>
        <v/>
      </c>
      <c r="BH48" s="149"/>
      <c r="BI48" s="150" t="str">
        <f>IF(AND((BH48&gt;0),(BH$7&gt;0)),(BH48/BH$7*100),"")</f>
        <v/>
      </c>
      <c r="BJ48" s="12"/>
      <c r="BK48" s="14" t="str">
        <f>A48</f>
        <v xml:space="preserve">     Posterior spur</v>
      </c>
      <c r="BL48" s="11">
        <f t="shared" si="1"/>
        <v>11</v>
      </c>
      <c r="BM48" s="4">
        <f t="shared" si="2"/>
        <v>4.9800000000000004</v>
      </c>
      <c r="BN48" s="24" t="str">
        <f t="shared" si="3"/>
        <v>–</v>
      </c>
      <c r="BO48" s="6">
        <f t="shared" si="4"/>
        <v>6.65</v>
      </c>
      <c r="BP48" s="32">
        <f t="shared" si="5"/>
        <v>14.764304773198935</v>
      </c>
      <c r="BQ48" s="7" t="str">
        <f t="shared" si="6"/>
        <v>–</v>
      </c>
      <c r="BR48" s="33">
        <f t="shared" si="7"/>
        <v>21.124523506988567</v>
      </c>
      <c r="BS48" s="28">
        <f t="shared" si="8"/>
        <v>5.7709090909090914</v>
      </c>
      <c r="BT48" s="8">
        <f t="shared" si="8"/>
        <v>17.651096431293208</v>
      </c>
      <c r="BU48" s="5">
        <f t="shared" si="9"/>
        <v>0.52667740687169295</v>
      </c>
      <c r="BV48" s="9">
        <f t="shared" si="9"/>
        <v>2.0958352793266495</v>
      </c>
      <c r="BW48" s="5">
        <f t="shared" si="10"/>
        <v>6.65</v>
      </c>
      <c r="BX48" s="7">
        <f t="shared" si="10"/>
        <v>21.124523506988567</v>
      </c>
    </row>
    <row r="49" spans="1:76" ht="14.25" thickBot="1">
      <c r="A49" s="154" t="s">
        <v>81</v>
      </c>
      <c r="B49" s="173">
        <f>IF(AND((B47&gt;0),(B46&gt;0)),(B47/B46),"")</f>
        <v>0.65012285012285009</v>
      </c>
      <c r="C49" s="170" t="s">
        <v>5</v>
      </c>
      <c r="D49" s="155">
        <f>IF(AND((D47&gt;0),(D46&gt;0)),(D47/D46),"")</f>
        <v>0.64742967992240541</v>
      </c>
      <c r="E49" s="150" t="s">
        <v>5</v>
      </c>
      <c r="F49" s="155">
        <f>IF(AND((F47&gt;0),(F46&gt;0)),(F47/F46),"")</f>
        <v>0.64201762977473054</v>
      </c>
      <c r="G49" s="150" t="s">
        <v>5</v>
      </c>
      <c r="H49" s="155">
        <f>IF(AND((H47&gt;0),(H46&gt;0)),(H47/H46),"")</f>
        <v>0.64967516241879053</v>
      </c>
      <c r="I49" s="150" t="s">
        <v>5</v>
      </c>
      <c r="J49" s="155">
        <f>IF(AND((J47&gt;0),(J46&gt;0)),(J47/J46),"")</f>
        <v>0.66293279022403251</v>
      </c>
      <c r="K49" s="150" t="s">
        <v>5</v>
      </c>
      <c r="L49" s="155">
        <f>IF(AND((L47&gt;0),(L46&gt;0)),(L47/L46),"")</f>
        <v>0.64441147378832841</v>
      </c>
      <c r="M49" s="150" t="s">
        <v>5</v>
      </c>
      <c r="N49" s="155">
        <f>IF(AND((N47&gt;0),(N46&gt;0)),(N47/N46),"")</f>
        <v>0.60374568753080338</v>
      </c>
      <c r="O49" s="150" t="s">
        <v>5</v>
      </c>
      <c r="P49" s="155">
        <f>IF(AND((P47&gt;0),(P46&gt;0)),(P47/P46),"")</f>
        <v>0.62405660377358496</v>
      </c>
      <c r="Q49" s="150" t="s">
        <v>5</v>
      </c>
      <c r="R49" s="155">
        <f>IF(AND((R47&gt;0),(R46&gt;0)),(R47/R46),"")</f>
        <v>0.60221550855991945</v>
      </c>
      <c r="S49" s="150" t="s">
        <v>5</v>
      </c>
      <c r="T49" s="155">
        <f>IF(AND((T47&gt;0),(T46&gt;0)),(T47/T46),"")</f>
        <v>0.64506011500261373</v>
      </c>
      <c r="U49" s="150" t="s">
        <v>5</v>
      </c>
      <c r="V49" s="155">
        <f>IF(AND((V47&gt;0),(V46&gt;0)),(V47/V46),"")</f>
        <v>0.66152999449642258</v>
      </c>
      <c r="W49" s="150" t="s">
        <v>5</v>
      </c>
      <c r="X49" s="155" t="str">
        <f>IF(AND((X47&gt;0),(X46&gt;0)),(X47/X46),"")</f>
        <v/>
      </c>
      <c r="Y49" s="150" t="s">
        <v>5</v>
      </c>
      <c r="Z49" s="155" t="str">
        <f>IF(AND((Z47&gt;0),(Z46&gt;0)),(Z47/Z46),"")</f>
        <v/>
      </c>
      <c r="AA49" s="150" t="s">
        <v>5</v>
      </c>
      <c r="AB49" s="155" t="str">
        <f>IF(AND((AB47&gt;0),(AB46&gt;0)),(AB47/AB46),"")</f>
        <v/>
      </c>
      <c r="AC49" s="150" t="s">
        <v>5</v>
      </c>
      <c r="AD49" s="155" t="str">
        <f>IF(AND((AD47&gt;0),(AD46&gt;0)),(AD47/AD46),"")</f>
        <v/>
      </c>
      <c r="AE49" s="150" t="s">
        <v>5</v>
      </c>
      <c r="AF49" s="155" t="str">
        <f>IF(AND((AF47&gt;0),(AF46&gt;0)),(AF47/AF46),"")</f>
        <v/>
      </c>
      <c r="AG49" s="150" t="s">
        <v>5</v>
      </c>
      <c r="AH49" s="155" t="str">
        <f>IF(AND((AH47&gt;0),(AH46&gt;0)),(AH47/AH46),"")</f>
        <v/>
      </c>
      <c r="AI49" s="150" t="s">
        <v>5</v>
      </c>
      <c r="AJ49" s="155" t="str">
        <f>IF(AND((AJ47&gt;0),(AJ46&gt;0)),(AJ47/AJ46),"")</f>
        <v/>
      </c>
      <c r="AK49" s="150" t="s">
        <v>5</v>
      </c>
      <c r="AL49" s="155" t="str">
        <f>IF(AND((AL47&gt;0),(AL46&gt;0)),(AL47/AL46),"")</f>
        <v/>
      </c>
      <c r="AM49" s="150" t="s">
        <v>5</v>
      </c>
      <c r="AN49" s="155" t="str">
        <f>IF(AND((AN47&gt;0),(AN46&gt;0)),(AN47/AN46),"")</f>
        <v/>
      </c>
      <c r="AO49" s="150" t="s">
        <v>5</v>
      </c>
      <c r="AP49" s="155" t="str">
        <f>IF(AND((AP47&gt;0),(AP46&gt;0)),(AP47/AP46),"")</f>
        <v/>
      </c>
      <c r="AQ49" s="150" t="s">
        <v>5</v>
      </c>
      <c r="AR49" s="155" t="str">
        <f>IF(AND((AR47&gt;0),(AR46&gt;0)),(AR47/AR46),"")</f>
        <v/>
      </c>
      <c r="AS49" s="150" t="s">
        <v>5</v>
      </c>
      <c r="AT49" s="155" t="str">
        <f>IF(AND((AT47&gt;0),(AT46&gt;0)),(AT47/AT46),"")</f>
        <v/>
      </c>
      <c r="AU49" s="150" t="s">
        <v>5</v>
      </c>
      <c r="AV49" s="155" t="str">
        <f>IF(AND((AV47&gt;0),(AV46&gt;0)),(AV47/AV46),"")</f>
        <v/>
      </c>
      <c r="AW49" s="150" t="s">
        <v>5</v>
      </c>
      <c r="AX49" s="155" t="str">
        <f>IF(AND((AX47&gt;0),(AX46&gt;0)),(AX47/AX46),"")</f>
        <v/>
      </c>
      <c r="AY49" s="150" t="s">
        <v>5</v>
      </c>
      <c r="AZ49" s="155" t="str">
        <f>IF(AND((AZ47&gt;0),(AZ46&gt;0)),(AZ47/AZ46),"")</f>
        <v/>
      </c>
      <c r="BA49" s="150" t="s">
        <v>5</v>
      </c>
      <c r="BB49" s="155" t="str">
        <f>IF(AND((BB47&gt;0),(BB46&gt;0)),(BB47/BB46),"")</f>
        <v/>
      </c>
      <c r="BC49" s="150" t="s">
        <v>5</v>
      </c>
      <c r="BD49" s="155" t="str">
        <f>IF(AND((BD47&gt;0),(BD46&gt;0)),(BD47/BD46),"")</f>
        <v/>
      </c>
      <c r="BE49" s="150" t="s">
        <v>5</v>
      </c>
      <c r="BF49" s="155" t="str">
        <f>IF(AND((BF47&gt;0),(BF46&gt;0)),(BF47/BF46),"")</f>
        <v/>
      </c>
      <c r="BG49" s="150" t="s">
        <v>5</v>
      </c>
      <c r="BH49" s="155" t="str">
        <f>IF(AND((BH47&gt;0),(BH46&gt;0)),(BH47/BH46),"")</f>
        <v/>
      </c>
      <c r="BI49" s="150" t="s">
        <v>5</v>
      </c>
      <c r="BJ49" s="12"/>
      <c r="BK49" s="16" t="str">
        <f>A49</f>
        <v xml:space="preserve">     Posterior branches length ratio</v>
      </c>
      <c r="BL49" s="17">
        <f t="shared" si="1"/>
        <v>11</v>
      </c>
      <c r="BM49" s="106">
        <f t="shared" si="2"/>
        <v>0.60221550855991945</v>
      </c>
      <c r="BN49" s="107" t="str">
        <f t="shared" si="3"/>
        <v>–</v>
      </c>
      <c r="BO49" s="108">
        <f t="shared" si="4"/>
        <v>0.66293279022403251</v>
      </c>
      <c r="BP49" s="109" t="str">
        <f t="shared" si="5"/>
        <v/>
      </c>
      <c r="BQ49" s="110" t="s">
        <v>5</v>
      </c>
      <c r="BR49" s="111" t="str">
        <f t="shared" si="7"/>
        <v/>
      </c>
      <c r="BS49" s="112">
        <f t="shared" si="8"/>
        <v>0.63938159051040744</v>
      </c>
      <c r="BT49" s="113" t="s">
        <v>5</v>
      </c>
      <c r="BU49" s="107">
        <f t="shared" si="9"/>
        <v>2.0692750777420388E-2</v>
      </c>
      <c r="BV49" s="114" t="s">
        <v>5</v>
      </c>
      <c r="BW49" s="82">
        <f t="shared" si="10"/>
        <v>0.65012285012285009</v>
      </c>
      <c r="BX49" s="83" t="s">
        <v>5</v>
      </c>
    </row>
    <row r="50" spans="1:76" ht="13.5">
      <c r="A50" s="65"/>
      <c r="B50" s="115"/>
      <c r="C50" s="116"/>
      <c r="D50" s="66"/>
      <c r="E50" s="67"/>
      <c r="F50" s="66"/>
      <c r="G50" s="67"/>
      <c r="H50" s="66"/>
      <c r="I50" s="67"/>
      <c r="J50" s="66"/>
      <c r="K50" s="67"/>
      <c r="L50" s="66"/>
      <c r="M50" s="67"/>
      <c r="N50" s="66"/>
      <c r="O50" s="67"/>
      <c r="P50" s="66"/>
      <c r="Q50" s="67"/>
      <c r="R50" s="66"/>
      <c r="S50" s="67"/>
      <c r="T50" s="66"/>
      <c r="U50" s="67"/>
      <c r="V50" s="66"/>
      <c r="W50" s="67"/>
      <c r="X50" s="66"/>
      <c r="Y50" s="67"/>
      <c r="Z50" s="66"/>
      <c r="AA50" s="67"/>
      <c r="AB50" s="66"/>
      <c r="AC50" s="67"/>
      <c r="AD50" s="66"/>
      <c r="AE50" s="67"/>
      <c r="AF50" s="66"/>
      <c r="AG50" s="67"/>
      <c r="AH50" s="66"/>
      <c r="AI50" s="67"/>
      <c r="AJ50" s="66"/>
      <c r="AK50" s="67"/>
      <c r="AL50" s="66"/>
      <c r="AM50" s="67"/>
      <c r="AN50" s="66"/>
      <c r="AO50" s="67"/>
      <c r="AP50" s="66"/>
      <c r="AQ50" s="67"/>
      <c r="AR50" s="66"/>
      <c r="AS50" s="67"/>
      <c r="AT50" s="66"/>
      <c r="AU50" s="67"/>
      <c r="AV50" s="66"/>
      <c r="AW50" s="67"/>
      <c r="AX50" s="66"/>
      <c r="AY50" s="67"/>
      <c r="AZ50" s="66"/>
      <c r="BA50" s="67"/>
      <c r="BB50" s="66"/>
      <c r="BC50" s="67"/>
      <c r="BD50" s="66"/>
      <c r="BE50" s="67"/>
      <c r="BF50" s="66"/>
      <c r="BG50" s="67"/>
      <c r="BH50" s="66"/>
      <c r="BI50" s="67"/>
      <c r="BJ50" s="12"/>
      <c r="BK50" s="18"/>
      <c r="BL50" s="10"/>
      <c r="BM50" s="4"/>
      <c r="BN50" s="24"/>
      <c r="BO50" s="6"/>
      <c r="BP50" s="32"/>
      <c r="BQ50" s="7"/>
      <c r="BR50" s="57"/>
      <c r="BS50" s="5"/>
      <c r="BT50" s="7"/>
      <c r="BU50" s="5"/>
      <c r="BV50" s="7"/>
      <c r="BW50" s="5"/>
      <c r="BX50" s="7"/>
    </row>
    <row r="51" spans="1:76" ht="13.5">
      <c r="A51" s="58" t="s">
        <v>84</v>
      </c>
      <c r="B51" s="139"/>
      <c r="C51" s="139"/>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2"/>
      <c r="BK51" s="12"/>
      <c r="BL51" s="59">
        <f>COUNT(B51:BI51)</f>
        <v>0</v>
      </c>
      <c r="BM51" s="5"/>
      <c r="BN51" s="5"/>
      <c r="BO51" s="5"/>
      <c r="BP51" s="7"/>
      <c r="BQ51" s="7"/>
      <c r="BR51" s="7"/>
      <c r="BS51" s="125" t="str">
        <f>IF(COUNT(B51:BI51)&gt;0,AVERAGE(B51:BI51),"?")</f>
        <v>?</v>
      </c>
      <c r="BT51" s="125"/>
      <c r="BU51" s="5"/>
      <c r="BV51" s="7"/>
      <c r="BW51" s="5"/>
      <c r="BX51" s="7"/>
    </row>
    <row r="52" spans="1:76" ht="13.5">
      <c r="A52" s="58" t="s">
        <v>86</v>
      </c>
      <c r="B52" s="139"/>
      <c r="C52" s="139"/>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2"/>
      <c r="BK52" s="12"/>
      <c r="BL52" s="59">
        <f>COUNT(B52:BI52)</f>
        <v>0</v>
      </c>
      <c r="BM52" s="5"/>
      <c r="BN52" s="5"/>
      <c r="BO52" s="5"/>
      <c r="BP52" s="7"/>
      <c r="BQ52" s="7"/>
      <c r="BR52" s="7"/>
      <c r="BS52" s="125" t="str">
        <f>IF(COUNT(B52:BI52)&gt;0,AVERAGE(B52:BI52),"?")</f>
        <v>?</v>
      </c>
      <c r="BT52" s="125"/>
      <c r="BU52" s="5"/>
      <c r="BV52" s="7"/>
      <c r="BW52" s="5"/>
      <c r="BX52" s="7"/>
    </row>
    <row r="53" spans="1:76" ht="13.5">
      <c r="A53" s="58" t="s">
        <v>87</v>
      </c>
      <c r="B53" s="139"/>
      <c r="C53" s="139"/>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2"/>
      <c r="BK53" s="12"/>
      <c r="BL53" s="59">
        <f>COUNT(B53:BI53)</f>
        <v>0</v>
      </c>
      <c r="BM53" s="5"/>
      <c r="BN53" s="5"/>
      <c r="BO53" s="5"/>
      <c r="BP53" s="7"/>
      <c r="BQ53" s="7"/>
      <c r="BR53" s="7"/>
      <c r="BS53" s="125" t="str">
        <f>IF(COUNT(B53:BI53)&gt;0,AVERAGE(B53:BI53),"?")</f>
        <v>?</v>
      </c>
      <c r="BT53" s="125"/>
      <c r="BU53" s="5"/>
      <c r="BV53" s="7"/>
      <c r="BW53" s="5"/>
      <c r="BX53" s="7"/>
    </row>
    <row r="54" spans="1:76" ht="13.5">
      <c r="A54" s="58" t="s">
        <v>88</v>
      </c>
      <c r="B54" s="139"/>
      <c r="C54" s="139"/>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2"/>
      <c r="BK54" s="12"/>
      <c r="BL54" s="59">
        <f>COUNT(B54:BI54)</f>
        <v>0</v>
      </c>
      <c r="BM54" s="5"/>
      <c r="BN54" s="5"/>
      <c r="BO54" s="5"/>
      <c r="BP54" s="7"/>
      <c r="BQ54" s="7"/>
      <c r="BR54" s="7"/>
      <c r="BS54" s="125" t="str">
        <f>IF(COUNT(B54:BI54)&gt;0,AVERAGE(B54:BI54),"?")</f>
        <v>?</v>
      </c>
      <c r="BT54" s="125"/>
      <c r="BU54" s="5"/>
      <c r="BV54" s="7"/>
      <c r="BW54" s="5"/>
      <c r="BX54" s="7"/>
    </row>
  </sheetData>
  <mergeCells count="162">
    <mergeCell ref="T1:U1"/>
    <mergeCell ref="V1:W1"/>
    <mergeCell ref="X1:Y1"/>
    <mergeCell ref="B1:C1"/>
    <mergeCell ref="D1:E1"/>
    <mergeCell ref="F1:G1"/>
    <mergeCell ref="H1:I1"/>
    <mergeCell ref="J1:K1"/>
    <mergeCell ref="L1:M1"/>
    <mergeCell ref="BS1:BT1"/>
    <mergeCell ref="BU1:BV1"/>
    <mergeCell ref="BW1:BX1"/>
    <mergeCell ref="BM2:BO2"/>
    <mergeCell ref="BP2:BR2"/>
    <mergeCell ref="AX1:AY1"/>
    <mergeCell ref="AZ1:BA1"/>
    <mergeCell ref="BB1:BC1"/>
    <mergeCell ref="BD1:BE1"/>
    <mergeCell ref="BF1:BG1"/>
    <mergeCell ref="BH1:BI1"/>
    <mergeCell ref="B51:C51"/>
    <mergeCell ref="D51:E51"/>
    <mergeCell ref="F51:G51"/>
    <mergeCell ref="H51:I51"/>
    <mergeCell ref="J51:K51"/>
    <mergeCell ref="L51:M51"/>
    <mergeCell ref="BK1:BK2"/>
    <mergeCell ref="BL1:BL2"/>
    <mergeCell ref="BM1:BR1"/>
    <mergeCell ref="AL1:AM1"/>
    <mergeCell ref="AN1:AO1"/>
    <mergeCell ref="AP1:AQ1"/>
    <mergeCell ref="AR1:AS1"/>
    <mergeCell ref="AT1:AU1"/>
    <mergeCell ref="AV1:AW1"/>
    <mergeCell ref="Z1:AA1"/>
    <mergeCell ref="AB1:AC1"/>
    <mergeCell ref="AD1:AE1"/>
    <mergeCell ref="AF1:AG1"/>
    <mergeCell ref="AH1:AI1"/>
    <mergeCell ref="AJ1:AK1"/>
    <mergeCell ref="N1:O1"/>
    <mergeCell ref="P1:Q1"/>
    <mergeCell ref="R1:S1"/>
    <mergeCell ref="AT51:AU51"/>
    <mergeCell ref="AV51:AW51"/>
    <mergeCell ref="Z51:AA51"/>
    <mergeCell ref="AB51:AC51"/>
    <mergeCell ref="AD51:AE51"/>
    <mergeCell ref="AF51:AG51"/>
    <mergeCell ref="AH51:AI51"/>
    <mergeCell ref="AJ51:AK51"/>
    <mergeCell ref="N51:O51"/>
    <mergeCell ref="P51:Q51"/>
    <mergeCell ref="R51:S51"/>
    <mergeCell ref="T51:U51"/>
    <mergeCell ref="V51:W51"/>
    <mergeCell ref="X51:Y51"/>
    <mergeCell ref="X52:Y52"/>
    <mergeCell ref="Z52:AA52"/>
    <mergeCell ref="AB52:AC52"/>
    <mergeCell ref="AD52:AE52"/>
    <mergeCell ref="BS51:BT51"/>
    <mergeCell ref="B52:C52"/>
    <mergeCell ref="D52:E52"/>
    <mergeCell ref="F52:G52"/>
    <mergeCell ref="H52:I52"/>
    <mergeCell ref="J52:K52"/>
    <mergeCell ref="L52:M52"/>
    <mergeCell ref="N52:O52"/>
    <mergeCell ref="P52:Q52"/>
    <mergeCell ref="R52:S52"/>
    <mergeCell ref="AX51:AY51"/>
    <mergeCell ref="AZ51:BA51"/>
    <mergeCell ref="BB51:BC51"/>
    <mergeCell ref="BD51:BE51"/>
    <mergeCell ref="BF51:BG51"/>
    <mergeCell ref="BH51:BI51"/>
    <mergeCell ref="AL51:AM51"/>
    <mergeCell ref="AN51:AO51"/>
    <mergeCell ref="AP51:AQ51"/>
    <mergeCell ref="AR51:AS51"/>
    <mergeCell ref="BD52:BE52"/>
    <mergeCell ref="BF52:BG52"/>
    <mergeCell ref="BH52:BI52"/>
    <mergeCell ref="BS52:BT52"/>
    <mergeCell ref="B53:C53"/>
    <mergeCell ref="D53:E53"/>
    <mergeCell ref="F53:G53"/>
    <mergeCell ref="H53:I53"/>
    <mergeCell ref="J53:K53"/>
    <mergeCell ref="L53:M53"/>
    <mergeCell ref="AR52:AS52"/>
    <mergeCell ref="AT52:AU52"/>
    <mergeCell ref="AV52:AW52"/>
    <mergeCell ref="AX52:AY52"/>
    <mergeCell ref="AZ52:BA52"/>
    <mergeCell ref="BB52:BC52"/>
    <mergeCell ref="AF52:AG52"/>
    <mergeCell ref="AH52:AI52"/>
    <mergeCell ref="AJ52:AK52"/>
    <mergeCell ref="AL52:AM52"/>
    <mergeCell ref="AN52:AO52"/>
    <mergeCell ref="AP52:AQ52"/>
    <mergeCell ref="T52:U52"/>
    <mergeCell ref="V52:W52"/>
    <mergeCell ref="AD53:AE53"/>
    <mergeCell ref="AF53:AG53"/>
    <mergeCell ref="AH53:AI53"/>
    <mergeCell ref="AJ53:AK53"/>
    <mergeCell ref="N53:O53"/>
    <mergeCell ref="P53:Q53"/>
    <mergeCell ref="R53:S53"/>
    <mergeCell ref="T53:U53"/>
    <mergeCell ref="V53:W53"/>
    <mergeCell ref="X53:Y53"/>
    <mergeCell ref="BS53:BT53"/>
    <mergeCell ref="B54:C54"/>
    <mergeCell ref="D54:E54"/>
    <mergeCell ref="F54:G54"/>
    <mergeCell ref="H54:I54"/>
    <mergeCell ref="J54:K54"/>
    <mergeCell ref="L54:M54"/>
    <mergeCell ref="N54:O54"/>
    <mergeCell ref="P54:Q54"/>
    <mergeCell ref="R54:S54"/>
    <mergeCell ref="AX53:AY53"/>
    <mergeCell ref="AZ53:BA53"/>
    <mergeCell ref="BB53:BC53"/>
    <mergeCell ref="BD53:BE53"/>
    <mergeCell ref="BF53:BG53"/>
    <mergeCell ref="BH53:BI53"/>
    <mergeCell ref="AL53:AM53"/>
    <mergeCell ref="AN53:AO53"/>
    <mergeCell ref="AP53:AQ53"/>
    <mergeCell ref="AR53:AS53"/>
    <mergeCell ref="AT53:AU53"/>
    <mergeCell ref="AV53:AW53"/>
    <mergeCell ref="Z53:AA53"/>
    <mergeCell ref="AB53:AC53"/>
    <mergeCell ref="AF54:AG54"/>
    <mergeCell ref="AH54:AI54"/>
    <mergeCell ref="AJ54:AK54"/>
    <mergeCell ref="AL54:AM54"/>
    <mergeCell ref="AN54:AO54"/>
    <mergeCell ref="AP54:AQ54"/>
    <mergeCell ref="T54:U54"/>
    <mergeCell ref="V54:W54"/>
    <mergeCell ref="X54:Y54"/>
    <mergeCell ref="Z54:AA54"/>
    <mergeCell ref="AB54:AC54"/>
    <mergeCell ref="AD54:AE54"/>
    <mergeCell ref="BD54:BE54"/>
    <mergeCell ref="BF54:BG54"/>
    <mergeCell ref="BH54:BI54"/>
    <mergeCell ref="BS54:BT54"/>
    <mergeCell ref="AR54:AS54"/>
    <mergeCell ref="AT54:AU54"/>
    <mergeCell ref="AV54:AW54"/>
    <mergeCell ref="AX54:AY54"/>
    <mergeCell ref="AZ54:BA54"/>
    <mergeCell ref="BB54:BC54"/>
  </mergeCells>
  <phoneticPr fontId="24"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7C80"/>
  </sheetPr>
  <dimension ref="A1:AS31"/>
  <sheetViews>
    <sheetView zoomScaleNormal="100" workbookViewId="0">
      <pane xSplit="3" ySplit="1" topLeftCell="D2" activePane="bottomRight" state="frozen"/>
      <selection pane="topRight" activeCell="C1" sqref="C1"/>
      <selection pane="bottomLeft" activeCell="A2" sqref="A2"/>
      <selection pane="bottomRight" activeCell="D2" sqref="D2"/>
    </sheetView>
  </sheetViews>
  <sheetFormatPr defaultColWidth="9.140625" defaultRowHeight="12.75"/>
  <cols>
    <col min="1" max="1" width="16.85546875" style="31" customWidth="1"/>
    <col min="2" max="2" width="16.85546875" style="52" customWidth="1"/>
    <col min="3" max="3" width="9.140625" style="30"/>
    <col min="4" max="4" width="9.140625" style="29" customWidth="1"/>
    <col min="5" max="44" width="9.140625" style="29"/>
    <col min="45" max="45" width="9.140625" style="29" customWidth="1"/>
    <col min="46" max="16384" width="9.140625" style="29"/>
  </cols>
  <sheetData>
    <row r="1" spans="1:45" ht="81">
      <c r="A1" s="34" t="s">
        <v>54</v>
      </c>
      <c r="B1" s="53" t="s">
        <v>55</v>
      </c>
      <c r="C1" s="35" t="s">
        <v>44</v>
      </c>
      <c r="D1" s="49" t="s">
        <v>10</v>
      </c>
      <c r="E1" s="49" t="s">
        <v>11</v>
      </c>
      <c r="F1" s="49" t="s">
        <v>12</v>
      </c>
      <c r="G1" s="50" t="s">
        <v>37</v>
      </c>
      <c r="H1" s="50" t="s">
        <v>38</v>
      </c>
      <c r="I1" s="50" t="s">
        <v>89</v>
      </c>
      <c r="J1" s="50" t="s">
        <v>40</v>
      </c>
      <c r="K1" s="50" t="s">
        <v>41</v>
      </c>
      <c r="L1" s="50" t="s">
        <v>42</v>
      </c>
      <c r="M1" s="50" t="s">
        <v>43</v>
      </c>
      <c r="N1" s="50" t="s">
        <v>56</v>
      </c>
      <c r="O1" s="50" t="s">
        <v>57</v>
      </c>
      <c r="P1" s="50" t="s">
        <v>58</v>
      </c>
      <c r="Q1" s="50" t="s">
        <v>90</v>
      </c>
      <c r="R1" s="50" t="s">
        <v>59</v>
      </c>
      <c r="S1" s="50" t="s">
        <v>60</v>
      </c>
      <c r="T1" s="50" t="s">
        <v>61</v>
      </c>
      <c r="U1" s="50" t="s">
        <v>93</v>
      </c>
      <c r="V1" s="50" t="s">
        <v>62</v>
      </c>
      <c r="W1" s="50" t="s">
        <v>63</v>
      </c>
      <c r="X1" s="50" t="s">
        <v>64</v>
      </c>
      <c r="Y1" s="50" t="s">
        <v>92</v>
      </c>
      <c r="Z1" s="50" t="s">
        <v>65</v>
      </c>
      <c r="AA1" s="50" t="s">
        <v>66</v>
      </c>
      <c r="AB1" s="50" t="s">
        <v>67</v>
      </c>
      <c r="AC1" s="50" t="s">
        <v>94</v>
      </c>
      <c r="AD1" s="50" t="s">
        <v>68</v>
      </c>
      <c r="AE1" s="50" t="s">
        <v>69</v>
      </c>
      <c r="AF1" s="50" t="s">
        <v>70</v>
      </c>
      <c r="AG1" s="50" t="s">
        <v>91</v>
      </c>
      <c r="AH1" s="50" t="s">
        <v>71</v>
      </c>
      <c r="AI1" s="50" t="s">
        <v>72</v>
      </c>
      <c r="AJ1" s="50" t="s">
        <v>73</v>
      </c>
      <c r="AK1" s="50" t="s">
        <v>95</v>
      </c>
      <c r="AL1" s="50" t="s">
        <v>74</v>
      </c>
      <c r="AM1" s="50" t="s">
        <v>75</v>
      </c>
      <c r="AN1" s="50" t="s">
        <v>76</v>
      </c>
      <c r="AO1" s="50" t="s">
        <v>96</v>
      </c>
      <c r="AP1" s="50" t="s">
        <v>77</v>
      </c>
      <c r="AQ1" s="50" t="s">
        <v>78</v>
      </c>
      <c r="AR1" s="50" t="s">
        <v>79</v>
      </c>
      <c r="AS1" s="50" t="s">
        <v>97</v>
      </c>
    </row>
    <row r="2" spans="1:45">
      <c r="A2" s="79" t="str">
        <f>'general info'!D2</f>
        <v>Genus species</v>
      </c>
      <c r="B2" s="80" t="str">
        <f>'general info'!D3</f>
        <v>Country.sample</v>
      </c>
      <c r="C2" s="36" t="str">
        <f>females!B1</f>
        <v>1 (Hol)</v>
      </c>
      <c r="D2" s="37">
        <f>IF(females!B3&gt;0,females!B3,"")</f>
        <v>858.94</v>
      </c>
      <c r="E2" s="37">
        <f>IF(females!B4&gt;0,females!B4,"")</f>
        <v>15.97</v>
      </c>
      <c r="F2" s="38">
        <f>IF(females!B5&gt;0,females!B5,"")</f>
        <v>12.52</v>
      </c>
      <c r="G2" s="38">
        <f>IF(females!B7&gt;0,females!B7,"")</f>
        <v>63.47</v>
      </c>
      <c r="H2" s="38">
        <f>IF(females!B8&gt;0,females!B8,"")</f>
        <v>41.77</v>
      </c>
      <c r="I2" s="38">
        <f>IF(females!B9&gt;0,females!B9,"")</f>
        <v>50.19</v>
      </c>
      <c r="J2" s="38">
        <f>IF(females!B10&gt;0,females!B10,"")</f>
        <v>44.25</v>
      </c>
      <c r="K2" s="38">
        <f>IF(females!B11&gt;0,females!B11,"")</f>
        <v>35.58</v>
      </c>
      <c r="L2" s="40">
        <f>IF(females!B12&gt;0,females!B12,"")</f>
        <v>0.69717976997006459</v>
      </c>
      <c r="M2" s="40">
        <f>IF(females!B13&gt;0,females!B13,"")</f>
        <v>0.70890615660490142</v>
      </c>
      <c r="N2" s="38">
        <f>IF(females!B15&gt;0,females!B15,"")</f>
        <v>30.44</v>
      </c>
      <c r="O2" s="38">
        <f>IF(females!B16&gt;0,females!B16,"")</f>
        <v>21.95</v>
      </c>
      <c r="P2" s="38">
        <f>IF(females!B17&gt;0,females!B17,"")</f>
        <v>5.9</v>
      </c>
      <c r="Q2" s="38">
        <f>IF(females!B18&gt;0,females!B18,"")</f>
        <v>0.72109067017082784</v>
      </c>
      <c r="R2" s="38">
        <f>IF(females!B19&gt;0,females!B19,"")</f>
        <v>29.52</v>
      </c>
      <c r="S2" s="38">
        <f>IF(females!B20&gt;0,females!B20,"")</f>
        <v>18.96</v>
      </c>
      <c r="T2" s="38">
        <f>IF(females!B21&gt;0,females!B21,"")</f>
        <v>6.12</v>
      </c>
      <c r="U2" s="38">
        <f>IF(females!B22&gt;0,females!B22,"")</f>
        <v>0.64227642276422769</v>
      </c>
      <c r="V2" s="38">
        <f>IF(females!B24&gt;0,females!B24,"")</f>
        <v>31.01</v>
      </c>
      <c r="W2" s="38">
        <f>IF(females!B25&gt;0,females!B25,"")</f>
        <v>23.05</v>
      </c>
      <c r="X2" s="38">
        <f>IF(females!B26&gt;0,females!B26,"")</f>
        <v>7.29</v>
      </c>
      <c r="Y2" s="38">
        <f>IF(females!B27&gt;0,females!B27,"")</f>
        <v>0.74330861012576588</v>
      </c>
      <c r="Z2" s="38">
        <f>IF(females!B28&gt;0,females!B28,"")</f>
        <v>30.19</v>
      </c>
      <c r="AA2" s="38">
        <f>IF(females!B29&gt;0,females!B29,"")</f>
        <v>20.51</v>
      </c>
      <c r="AB2" s="38">
        <f>IF(females!B30&gt;0,females!B30,"")</f>
        <v>7.7</v>
      </c>
      <c r="AC2" s="38">
        <f>IF(females!B31&gt;0,females!B31,"")</f>
        <v>0.67936402782378269</v>
      </c>
      <c r="AD2" s="38">
        <f>IF(females!B33&gt;0,females!B33,"")</f>
        <v>30.86</v>
      </c>
      <c r="AE2" s="38">
        <f>IF(females!B34&gt;0,females!B34,"")</f>
        <v>22.41</v>
      </c>
      <c r="AF2" s="38">
        <f>IF(females!B35&gt;0,females!B35,"")</f>
        <v>6.22</v>
      </c>
      <c r="AG2" s="38">
        <f>IF(females!B36&gt;0,females!B36,"")</f>
        <v>0.72618276085547639</v>
      </c>
      <c r="AH2" s="38">
        <f>IF(females!B37&gt;0,females!B37,"")</f>
        <v>32.270000000000003</v>
      </c>
      <c r="AI2" s="38">
        <f>IF(females!B38&gt;0,females!B38,"")</f>
        <v>22.16</v>
      </c>
      <c r="AJ2" s="38">
        <f>IF(females!B39&gt;0,females!B39,"")</f>
        <v>7.07</v>
      </c>
      <c r="AK2" s="38">
        <f>IF(females!B40&gt;0,females!B40,"")</f>
        <v>0.68670591881004017</v>
      </c>
      <c r="AL2" s="38">
        <f>IF(females!B42&gt;0,females!B42,"")</f>
        <v>36.82</v>
      </c>
      <c r="AM2" s="38">
        <f>IF(females!B43&gt;0,females!B43,"")</f>
        <v>23.66</v>
      </c>
      <c r="AN2" s="38">
        <f>IF(females!B44&gt;0,females!B44,"")</f>
        <v>7.53</v>
      </c>
      <c r="AO2" s="38">
        <f>IF(females!B45&gt;0,females!B45,"")</f>
        <v>0.64258555133079853</v>
      </c>
      <c r="AP2" s="38">
        <f>IF(females!B46&gt;0,females!B46,"")</f>
        <v>37.840000000000003</v>
      </c>
      <c r="AQ2" s="38">
        <f>IF(females!B47&gt;0,females!B47,"")</f>
        <v>25.46</v>
      </c>
      <c r="AR2" s="38">
        <f>IF(females!B48&gt;0,females!B48,"")</f>
        <v>7.11</v>
      </c>
      <c r="AS2" s="68">
        <f>IF(females!B49&gt;0,females!B49,"")</f>
        <v>0.67283298097251587</v>
      </c>
    </row>
    <row r="3" spans="1:45">
      <c r="A3" s="34" t="str">
        <f>A$2</f>
        <v>Genus species</v>
      </c>
      <c r="B3" s="51" t="str">
        <f>B$2</f>
        <v>Country.sample</v>
      </c>
      <c r="C3" s="36">
        <f>females!D1</f>
        <v>2</v>
      </c>
      <c r="D3" s="37">
        <f>IF(females!D3&gt;0,females!D3,"")</f>
        <v>809.68</v>
      </c>
      <c r="E3" s="37">
        <f>IF(females!D4&gt;0,females!D4,"")</f>
        <v>15.9</v>
      </c>
      <c r="F3" s="39">
        <f>IF(females!D5&gt;0,females!D5,"")</f>
        <v>14.47</v>
      </c>
      <c r="G3" s="38">
        <f>IF(females!D7&gt;0,females!D7,"")</f>
        <v>65.77</v>
      </c>
      <c r="H3" s="38">
        <f>IF(females!D8&gt;0,females!D8,"")</f>
        <v>40.64</v>
      </c>
      <c r="I3" s="38">
        <f>IF(females!D9&gt;0,females!D9,"")</f>
        <v>40.93</v>
      </c>
      <c r="J3" s="38">
        <f>IF(females!D10&gt;0,females!D10,"")</f>
        <v>33.83</v>
      </c>
      <c r="K3" s="38">
        <f>IF(females!D11&gt;0,females!D11,"")</f>
        <v>27.51</v>
      </c>
      <c r="L3" s="40">
        <f>IF(females!D12&gt;0,females!D12,"")</f>
        <v>0.51436825300288891</v>
      </c>
      <c r="M3" s="40">
        <f>IF(females!D13&gt;0,females!D13,"")</f>
        <v>0.67212313706327886</v>
      </c>
      <c r="N3" s="38">
        <f>IF(females!D15&gt;0,females!D15,"")</f>
        <v>31.54</v>
      </c>
      <c r="O3" s="38">
        <f>IF(females!D16&gt;0,females!D16,"")</f>
        <v>22.3</v>
      </c>
      <c r="P3" s="38">
        <f>IF(females!D17&gt;0,females!D17,"")</f>
        <v>6.26</v>
      </c>
      <c r="Q3" s="38">
        <f>IF(females!D18&gt;0,females!D18,"")</f>
        <v>0.70703868103994927</v>
      </c>
      <c r="R3" s="38">
        <f>IF(females!D19&gt;0,females!D19,"")</f>
        <v>31.41</v>
      </c>
      <c r="S3" s="38">
        <f>IF(females!D20&gt;0,females!D20,"")</f>
        <v>20.03</v>
      </c>
      <c r="T3" s="38">
        <f>IF(females!D21&gt;0,females!D21,"")</f>
        <v>6.15</v>
      </c>
      <c r="U3" s="38">
        <f>IF(females!D22&gt;0,females!D22,"")</f>
        <v>0.63769500159184977</v>
      </c>
      <c r="V3" s="38">
        <f>IF(females!D24&gt;0,females!D24,"")</f>
        <v>28.26</v>
      </c>
      <c r="W3" s="38">
        <f>IF(females!D25&gt;0,females!D25,"")</f>
        <v>23.29</v>
      </c>
      <c r="X3" s="38">
        <f>IF(females!D26&gt;0,females!D26,"")</f>
        <v>7.78</v>
      </c>
      <c r="Y3" s="38">
        <f>IF(females!D27&gt;0,females!D27,"")</f>
        <v>0.82413305024769989</v>
      </c>
      <c r="Z3" s="38">
        <f>IF(females!D28&gt;0,females!D28,"")</f>
        <v>30.04</v>
      </c>
      <c r="AA3" s="38">
        <f>IF(females!D29&gt;0,females!D29,"")</f>
        <v>19.66</v>
      </c>
      <c r="AB3" s="38">
        <f>IF(females!D30&gt;0,females!D30,"")</f>
        <v>7.23</v>
      </c>
      <c r="AC3" s="38">
        <f>IF(females!D31&gt;0,females!D31,"")</f>
        <v>0.65446071904127834</v>
      </c>
      <c r="AD3" s="38">
        <f>IF(females!D33&gt;0,females!D33,"")</f>
        <v>31.91</v>
      </c>
      <c r="AE3" s="38">
        <f>IF(females!D34&gt;0,females!D34,"")</f>
        <v>23.29</v>
      </c>
      <c r="AF3" s="38">
        <f>IF(females!D35&gt;0,females!D35,"")</f>
        <v>7.01</v>
      </c>
      <c r="AG3" s="38">
        <f>IF(females!D36&gt;0,females!D36,"")</f>
        <v>0.72986524600438729</v>
      </c>
      <c r="AH3" s="38">
        <f>IF(females!D37&gt;0,females!D37,"")</f>
        <v>31.44</v>
      </c>
      <c r="AI3" s="38">
        <f>IF(females!D38&gt;0,females!D38,"")</f>
        <v>20.190000000000001</v>
      </c>
      <c r="AJ3" s="38">
        <f>IF(females!D39&gt;0,females!D39,"")</f>
        <v>6.95</v>
      </c>
      <c r="AK3" s="38">
        <f>IF(females!D40&gt;0,females!D40,"")</f>
        <v>0.64217557251908397</v>
      </c>
      <c r="AL3" s="38">
        <f>IF(females!D42&gt;0,females!D42,"")</f>
        <v>37.19</v>
      </c>
      <c r="AM3" s="38">
        <f>IF(females!D43&gt;0,females!D43,"")</f>
        <v>23.71</v>
      </c>
      <c r="AN3" s="38">
        <f>IF(females!D44&gt;0,females!D44,"")</f>
        <v>9.16</v>
      </c>
      <c r="AO3" s="38">
        <f>IF(females!D45&gt;0,females!D45,"")</f>
        <v>0.637536972304383</v>
      </c>
      <c r="AP3" s="38">
        <f>IF(females!D46&gt;0,females!D46,"")</f>
        <v>36.799999999999997</v>
      </c>
      <c r="AQ3" s="38">
        <f>IF(females!D47&gt;0,females!D47,"")</f>
        <v>23.92</v>
      </c>
      <c r="AR3" s="38">
        <f>IF(females!D48&gt;0,females!D48,"")</f>
        <v>8.06</v>
      </c>
      <c r="AS3" s="68">
        <f>IF(females!D49&gt;0,females!D49,"")</f>
        <v>0.65000000000000013</v>
      </c>
    </row>
    <row r="4" spans="1:45">
      <c r="A4" s="34" t="str">
        <f t="shared" ref="A4:B19" si="0">A$2</f>
        <v>Genus species</v>
      </c>
      <c r="B4" s="51" t="str">
        <f t="shared" si="0"/>
        <v>Country.sample</v>
      </c>
      <c r="C4" s="36">
        <f>females!F1</f>
        <v>3</v>
      </c>
      <c r="D4" s="37">
        <f>IF(females!F3&gt;0,females!F3,"")</f>
        <v>875.43</v>
      </c>
      <c r="E4" s="37">
        <f>IF(females!F4&gt;0,females!F4,"")</f>
        <v>14.61</v>
      </c>
      <c r="F4" s="38">
        <f>IF(females!F5&gt;0,females!F5,"")</f>
        <v>12.28</v>
      </c>
      <c r="G4" s="38">
        <f>IF(females!F7&gt;0,females!F7,"")</f>
        <v>64.88</v>
      </c>
      <c r="H4" s="38">
        <f>IF(females!F8&gt;0,females!F8,"")</f>
        <v>39.89</v>
      </c>
      <c r="I4" s="38">
        <f>IF(females!F9&gt;0,females!F9,"")</f>
        <v>44.41</v>
      </c>
      <c r="J4" s="38">
        <f>IF(females!F10&gt;0,females!F10,"")</f>
        <v>40.69</v>
      </c>
      <c r="K4" s="38">
        <f>IF(females!F11&gt;0,females!F11,"")</f>
        <v>32.369999999999997</v>
      </c>
      <c r="L4" s="40">
        <f>IF(females!F12&gt;0,females!F12,"")</f>
        <v>0.62715782983970403</v>
      </c>
      <c r="M4" s="40">
        <f>IF(females!F13&gt;0,females!F13,"")</f>
        <v>0.72888988966448998</v>
      </c>
      <c r="N4" s="38">
        <f>IF(females!F15&gt;0,females!F15,"")</f>
        <v>26.86</v>
      </c>
      <c r="O4" s="38">
        <f>IF(females!F16&gt;0,females!F16,"")</f>
        <v>21.01</v>
      </c>
      <c r="P4" s="38">
        <f>IF(females!F17&gt;0,females!F17,"")</f>
        <v>5.86</v>
      </c>
      <c r="Q4" s="38">
        <f>IF(females!F18&gt;0,females!F18,"")</f>
        <v>0.78220402084884599</v>
      </c>
      <c r="R4" s="38">
        <f>IF(females!F19&gt;0,females!F19,"")</f>
        <v>25.57</v>
      </c>
      <c r="S4" s="38">
        <f>IF(females!F20&gt;0,females!F20,"")</f>
        <v>19.18</v>
      </c>
      <c r="T4" s="38">
        <f>IF(females!F21&gt;0,females!F21,"")</f>
        <v>6.12</v>
      </c>
      <c r="U4" s="38">
        <f>IF(females!F22&gt;0,females!F22,"")</f>
        <v>0.75009777082518569</v>
      </c>
      <c r="V4" s="38">
        <f>IF(females!F24&gt;0,females!F24,"")</f>
        <v>28.19</v>
      </c>
      <c r="W4" s="38">
        <f>IF(females!F25&gt;0,females!F25,"")</f>
        <v>22.21</v>
      </c>
      <c r="X4" s="38">
        <f>IF(females!F26&gt;0,females!F26,"")</f>
        <v>9.19</v>
      </c>
      <c r="Y4" s="38">
        <f>IF(females!F27&gt;0,females!F27,"")</f>
        <v>0.78786803831145791</v>
      </c>
      <c r="Z4" s="38">
        <f>IF(females!F28&gt;0,females!F28,"")</f>
        <v>29.74</v>
      </c>
      <c r="AA4" s="38">
        <f>IF(females!F29&gt;0,females!F29,"")</f>
        <v>20.53</v>
      </c>
      <c r="AB4" s="38">
        <f>IF(females!F30&gt;0,females!F30,"")</f>
        <v>9.84</v>
      </c>
      <c r="AC4" s="38">
        <f>IF(females!F31&gt;0,females!F31,"")</f>
        <v>0.69031607262945538</v>
      </c>
      <c r="AD4" s="38">
        <f>IF(females!F33&gt;0,females!F33,"")</f>
        <v>29.79</v>
      </c>
      <c r="AE4" s="38">
        <f>IF(females!F34&gt;0,females!F34,"")</f>
        <v>22.63</v>
      </c>
      <c r="AF4" s="38">
        <f>IF(females!F35&gt;0,females!F35,"")</f>
        <v>9.01</v>
      </c>
      <c r="AG4" s="38">
        <f>IF(females!F36&gt;0,females!F36,"")</f>
        <v>0.75965088956025506</v>
      </c>
      <c r="AH4" s="38">
        <f>IF(females!F37&gt;0,females!F37,"")</f>
        <v>30.15</v>
      </c>
      <c r="AI4" s="38">
        <f>IF(females!F38&gt;0,females!F38,"")</f>
        <v>20.98</v>
      </c>
      <c r="AJ4" s="38">
        <f>IF(females!F39&gt;0,females!F39,"")</f>
        <v>7.25</v>
      </c>
      <c r="AK4" s="38">
        <f>IF(females!F40&gt;0,females!F40,"")</f>
        <v>0.69585406301824215</v>
      </c>
      <c r="AL4" s="38">
        <f>IF(females!F42&gt;0,females!F42,"")</f>
        <v>35.43</v>
      </c>
      <c r="AM4" s="38">
        <f>IF(females!F43&gt;0,females!F43,"")</f>
        <v>26.88</v>
      </c>
      <c r="AN4" s="38">
        <f>IF(females!F44&gt;0,females!F44,"")</f>
        <v>10.34</v>
      </c>
      <c r="AO4" s="38">
        <f>IF(females!F45&gt;0,females!F45,"")</f>
        <v>0.75867908552074514</v>
      </c>
      <c r="AP4" s="38">
        <f>IF(females!F46&gt;0,females!F46,"")</f>
        <v>35.65</v>
      </c>
      <c r="AQ4" s="38">
        <f>IF(females!F47&gt;0,females!F47,"")</f>
        <v>27.72</v>
      </c>
      <c r="AR4" s="38">
        <f>IF(females!F48&gt;0,females!F48,"")</f>
        <v>9.32</v>
      </c>
      <c r="AS4" s="68">
        <f>IF(females!F49&gt;0,females!F49,"")</f>
        <v>0.77755960729312767</v>
      </c>
    </row>
    <row r="5" spans="1:45">
      <c r="A5" s="34" t="str">
        <f t="shared" si="0"/>
        <v>Genus species</v>
      </c>
      <c r="B5" s="51" t="str">
        <f t="shared" si="0"/>
        <v>Country.sample</v>
      </c>
      <c r="C5" s="36">
        <f>females!H1</f>
        <v>4</v>
      </c>
      <c r="D5" s="37">
        <f>IF(females!H3&gt;0,females!H3,"")</f>
        <v>787.37</v>
      </c>
      <c r="E5" s="37">
        <f>IF(females!H4&gt;0,females!H4,"")</f>
        <v>14.08</v>
      </c>
      <c r="F5" s="38">
        <f>IF(females!H5&gt;0,females!H5,"")</f>
        <v>12.7</v>
      </c>
      <c r="G5" s="38">
        <f>IF(females!H7&gt;0,females!H7,"")</f>
        <v>59.66</v>
      </c>
      <c r="H5" s="38">
        <f>IF(females!H8&gt;0,females!H8,"")</f>
        <v>38.630000000000003</v>
      </c>
      <c r="I5" s="38">
        <f>IF(females!H9&gt;0,females!H9,"")</f>
        <v>41.3</v>
      </c>
      <c r="J5" s="38">
        <f>IF(females!H10&gt;0,females!H10,"")</f>
        <v>34.729999999999997</v>
      </c>
      <c r="K5" s="38">
        <f>IF(females!H11&gt;0,females!H11,"")</f>
        <v>28.41</v>
      </c>
      <c r="L5" s="40">
        <f>IF(females!H12&gt;0,females!H12,"")</f>
        <v>0.58213208179684883</v>
      </c>
      <c r="M5" s="40">
        <f>IF(females!H13&gt;0,females!H13,"")</f>
        <v>0.68789346246973371</v>
      </c>
      <c r="N5" s="38">
        <f>IF(females!H15&gt;0,females!H15,"")</f>
        <v>30.08</v>
      </c>
      <c r="O5" s="38">
        <f>IF(females!H16&gt;0,females!H16,"")</f>
        <v>23.31</v>
      </c>
      <c r="P5" s="38">
        <f>IF(females!H17&gt;0,females!H17,"")</f>
        <v>8.4</v>
      </c>
      <c r="Q5" s="38">
        <f>IF(females!H18&gt;0,females!H18,"")</f>
        <v>0.77493351063829785</v>
      </c>
      <c r="R5" s="38">
        <f>IF(females!H19&gt;0,females!H19,"")</f>
        <v>28.52</v>
      </c>
      <c r="S5" s="38">
        <f>IF(females!H20&gt;0,females!H20,"")</f>
        <v>21.69</v>
      </c>
      <c r="T5" s="38">
        <f>IF(females!H21&gt;0,females!H21,"")</f>
        <v>6.84</v>
      </c>
      <c r="U5" s="38">
        <f>IF(females!H22&gt;0,females!H22,"")</f>
        <v>0.76051893408134652</v>
      </c>
      <c r="V5" s="38">
        <f>IF(females!H24&gt;0,females!H24,"")</f>
        <v>30.98</v>
      </c>
      <c r="W5" s="38">
        <f>IF(females!H25&gt;0,females!H25,"")</f>
        <v>23.61</v>
      </c>
      <c r="X5" s="38">
        <f>IF(females!H26&gt;0,females!H26,"")</f>
        <v>6.26</v>
      </c>
      <c r="Y5" s="38">
        <f>IF(females!H27&gt;0,females!H27,"")</f>
        <v>0.76210458360232403</v>
      </c>
      <c r="Z5" s="38">
        <f>IF(females!H28&gt;0,females!H28,"")</f>
        <v>27.5</v>
      </c>
      <c r="AA5" s="38">
        <f>IF(females!H29&gt;0,females!H29,"")</f>
        <v>21.16</v>
      </c>
      <c r="AB5" s="38">
        <f>IF(females!H30&gt;0,females!H30,"")</f>
        <v>6.78</v>
      </c>
      <c r="AC5" s="38">
        <f>IF(females!H31&gt;0,females!H31,"")</f>
        <v>0.7694545454545455</v>
      </c>
      <c r="AD5" s="38">
        <f>IF(females!H33&gt;0,females!H33,"")</f>
        <v>29.88</v>
      </c>
      <c r="AE5" s="38">
        <f>IF(females!H34&gt;0,females!H34,"")</f>
        <v>21.98</v>
      </c>
      <c r="AF5" s="38">
        <f>IF(females!H35&gt;0,females!H35,"")</f>
        <v>6.97</v>
      </c>
      <c r="AG5" s="38">
        <f>IF(females!H36&gt;0,females!H36,"")</f>
        <v>0.73560910307898264</v>
      </c>
      <c r="AH5" s="38">
        <f>IF(females!H37&gt;0,females!H37,"")</f>
        <v>29.85</v>
      </c>
      <c r="AI5" s="38">
        <f>IF(females!H38&gt;0,females!H38,"")</f>
        <v>20.27</v>
      </c>
      <c r="AJ5" s="38">
        <f>IF(females!H39&gt;0,females!H39,"")</f>
        <v>8.68</v>
      </c>
      <c r="AK5" s="38">
        <f>IF(females!H40&gt;0,females!H40,"")</f>
        <v>0.67906197654941369</v>
      </c>
      <c r="AL5" s="38">
        <f>IF(females!H42&gt;0,females!H42,"")</f>
        <v>36.130000000000003</v>
      </c>
      <c r="AM5" s="38">
        <f>IF(females!H43&gt;0,females!H43,"")</f>
        <v>25.14</v>
      </c>
      <c r="AN5" s="38">
        <f>IF(females!H44&gt;0,females!H44,"")</f>
        <v>7.72</v>
      </c>
      <c r="AO5" s="38">
        <f>IF(females!H45&gt;0,females!H45,"")</f>
        <v>0.69582064766122331</v>
      </c>
      <c r="AP5" s="38">
        <f>IF(females!H46&gt;0,females!H46,"")</f>
        <v>37.630000000000003</v>
      </c>
      <c r="AQ5" s="38">
        <f>IF(females!H47&gt;0,females!H47,"")</f>
        <v>27.45</v>
      </c>
      <c r="AR5" s="38">
        <f>IF(females!H48&gt;0,females!H48,"")</f>
        <v>7.89</v>
      </c>
      <c r="AS5" s="68">
        <f>IF(females!H49&gt;0,females!H49,"")</f>
        <v>0.72947116662237566</v>
      </c>
    </row>
    <row r="6" spans="1:45">
      <c r="A6" s="34" t="str">
        <f t="shared" si="0"/>
        <v>Genus species</v>
      </c>
      <c r="B6" s="51" t="str">
        <f t="shared" si="0"/>
        <v>Country.sample</v>
      </c>
      <c r="C6" s="36">
        <f>females!J1</f>
        <v>5</v>
      </c>
      <c r="D6" s="37">
        <f>IF(females!J3&gt;0,females!J3,"")</f>
        <v>752.92</v>
      </c>
      <c r="E6" s="37">
        <f>IF(females!J4&gt;0,females!J4,"")</f>
        <v>15.08</v>
      </c>
      <c r="F6" s="38">
        <f>IF(females!J5&gt;0,females!J5,"")</f>
        <v>11.31</v>
      </c>
      <c r="G6" s="38">
        <f>IF(females!J7&gt;0,females!J7,"")</f>
        <v>59.52</v>
      </c>
      <c r="H6" s="38">
        <f>IF(females!J8&gt;0,females!J8,"")</f>
        <v>37.369999999999997</v>
      </c>
      <c r="I6" s="38">
        <f>IF(females!J9&gt;0,females!J9,"")</f>
        <v>44.21</v>
      </c>
      <c r="J6" s="38">
        <f>IF(females!J10&gt;0,females!J10,"")</f>
        <v>39.46</v>
      </c>
      <c r="K6" s="38">
        <f>IF(females!J11&gt;0,females!J11,"")</f>
        <v>30.21</v>
      </c>
      <c r="L6" s="40">
        <f>IF(females!J12&gt;0,females!J12,"")</f>
        <v>0.66297043010752688</v>
      </c>
      <c r="M6" s="40">
        <f>IF(females!J13&gt;0,females!J13,"")</f>
        <v>0.68332956344718387</v>
      </c>
      <c r="N6" s="38">
        <f>IF(females!J15&gt;0,females!J15,"")</f>
        <v>27.1</v>
      </c>
      <c r="O6" s="38">
        <f>IF(females!J16&gt;0,females!J16,"")</f>
        <v>21.88</v>
      </c>
      <c r="P6" s="38">
        <f>IF(females!J17&gt;0,females!J17,"")</f>
        <v>6.22</v>
      </c>
      <c r="Q6" s="38">
        <f>IF(females!J18&gt;0,females!J18,"")</f>
        <v>0.80738007380073795</v>
      </c>
      <c r="R6" s="38">
        <f>IF(females!J19&gt;0,females!J19,"")</f>
        <v>26.51</v>
      </c>
      <c r="S6" s="38">
        <f>IF(females!J20&gt;0,females!J20,"")</f>
        <v>18.03</v>
      </c>
      <c r="T6" s="38">
        <f>IF(females!J21&gt;0,females!J21,"")</f>
        <v>6.75</v>
      </c>
      <c r="U6" s="38">
        <f>IF(females!J22&gt;0,females!J22,"")</f>
        <v>0.68012070916635237</v>
      </c>
      <c r="V6" s="38">
        <f>IF(females!J24&gt;0,females!J24,"")</f>
        <v>28.83</v>
      </c>
      <c r="W6" s="38">
        <f>IF(females!J25&gt;0,females!J25,"")</f>
        <v>23.11</v>
      </c>
      <c r="X6" s="38">
        <f>IF(females!J26&gt;0,females!J26,"")</f>
        <v>7.04</v>
      </c>
      <c r="Y6" s="38">
        <f>IF(females!J27&gt;0,females!J27,"")</f>
        <v>0.80159556018036771</v>
      </c>
      <c r="Z6" s="38">
        <f>IF(females!J28&gt;0,females!J28,"")</f>
        <v>27.6</v>
      </c>
      <c r="AA6" s="38">
        <f>IF(females!J29&gt;0,females!J29,"")</f>
        <v>18.28</v>
      </c>
      <c r="AB6" s="38">
        <f>IF(females!J30&gt;0,females!J30,"")</f>
        <v>7.07</v>
      </c>
      <c r="AC6" s="38">
        <f>IF(females!J31&gt;0,females!J31,"")</f>
        <v>0.66231884057971013</v>
      </c>
      <c r="AD6" s="38">
        <f>IF(females!J33&gt;0,females!J33,"")</f>
        <v>27.56</v>
      </c>
      <c r="AE6" s="38">
        <f>IF(females!J34&gt;0,females!J34,"")</f>
        <v>24.07</v>
      </c>
      <c r="AF6" s="38">
        <f>IF(females!J35&gt;0,females!J35,"")</f>
        <v>6.48</v>
      </c>
      <c r="AG6" s="38">
        <f>IF(females!J36&gt;0,females!J36,"")</f>
        <v>0.87336719883889702</v>
      </c>
      <c r="AH6" s="38">
        <f>IF(females!J37&gt;0,females!J37,"")</f>
        <v>29.65</v>
      </c>
      <c r="AI6" s="38">
        <f>IF(females!J38&gt;0,females!J38,"")</f>
        <v>23.56</v>
      </c>
      <c r="AJ6" s="38">
        <f>IF(females!J39&gt;0,females!J39,"")</f>
        <v>8.27</v>
      </c>
      <c r="AK6" s="38">
        <f>IF(females!J40&gt;0,females!J40,"")</f>
        <v>0.79460370994940976</v>
      </c>
      <c r="AL6" s="38">
        <f>IF(females!J42&gt;0,females!J42,"")</f>
        <v>34.950000000000003</v>
      </c>
      <c r="AM6" s="38">
        <f>IF(females!J43&gt;0,females!J43,"")</f>
        <v>23.46</v>
      </c>
      <c r="AN6" s="38">
        <f>IF(females!J44&gt;0,females!J44,"")</f>
        <v>10.31</v>
      </c>
      <c r="AO6" s="38">
        <f>IF(females!J45&gt;0,females!J45,"")</f>
        <v>0.67124463519313304</v>
      </c>
      <c r="AP6" s="38">
        <f>IF(females!J46&gt;0,females!J46,"")</f>
        <v>35.69</v>
      </c>
      <c r="AQ6" s="38">
        <f>IF(females!J47&gt;0,females!J47,"")</f>
        <v>24.27</v>
      </c>
      <c r="AR6" s="38">
        <f>IF(females!J48&gt;0,females!J48,"")</f>
        <v>6.55</v>
      </c>
      <c r="AS6" s="68">
        <f>IF(females!J49&gt;0,females!J49,"")</f>
        <v>0.68002241524236484</v>
      </c>
    </row>
    <row r="7" spans="1:45">
      <c r="A7" s="34" t="str">
        <f t="shared" si="0"/>
        <v>Genus species</v>
      </c>
      <c r="B7" s="51" t="str">
        <f t="shared" si="0"/>
        <v>Country.sample</v>
      </c>
      <c r="C7" s="36">
        <f>females!L1</f>
        <v>6</v>
      </c>
      <c r="D7" s="37">
        <f>IF(females!L3&gt;0,females!L3,"")</f>
        <v>762.87</v>
      </c>
      <c r="E7" s="37">
        <f>IF(females!L4&gt;0,females!L4,"")</f>
        <v>14.32</v>
      </c>
      <c r="F7" s="38">
        <f>IF(females!L5&gt;0,females!L5,"")</f>
        <v>14.88</v>
      </c>
      <c r="G7" s="38">
        <f>IF(females!L7&gt;0,females!L7,"")</f>
        <v>70.17</v>
      </c>
      <c r="H7" s="38">
        <f>IF(females!L8&gt;0,females!L8,"")</f>
        <v>42.68</v>
      </c>
      <c r="I7" s="38">
        <f>IF(females!L9&gt;0,females!L9,"")</f>
        <v>42.15</v>
      </c>
      <c r="J7" s="38">
        <f>IF(females!L10&gt;0,females!L10,"")</f>
        <v>35.549999999999997</v>
      </c>
      <c r="K7" s="38">
        <f>IF(females!L11&gt;0,females!L11,"")</f>
        <v>24.73</v>
      </c>
      <c r="L7" s="40">
        <f>IF(females!L12&gt;0,females!L12,"")</f>
        <v>0.50662676357417691</v>
      </c>
      <c r="M7" s="40">
        <f>IF(females!L13&gt;0,females!L13,"")</f>
        <v>0.58671411625148284</v>
      </c>
      <c r="N7" s="38">
        <f>IF(females!L15&gt;0,females!L15,"")</f>
        <v>27.81</v>
      </c>
      <c r="O7" s="38">
        <f>IF(females!L16&gt;0,females!L16,"")</f>
        <v>21.25</v>
      </c>
      <c r="P7" s="38">
        <f>IF(females!L17&gt;0,females!L17,"")</f>
        <v>7.01</v>
      </c>
      <c r="Q7" s="38">
        <f>IF(females!L18&gt;0,females!L18,"")</f>
        <v>0.76411362819129813</v>
      </c>
      <c r="R7" s="38">
        <f>IF(females!L19&gt;0,females!L19,"")</f>
        <v>29.17</v>
      </c>
      <c r="S7" s="38">
        <f>IF(females!L20&gt;0,females!L20,"")</f>
        <v>18.760000000000002</v>
      </c>
      <c r="T7" s="38">
        <f>IF(females!L21&gt;0,females!L21,"")</f>
        <v>7.04</v>
      </c>
      <c r="U7" s="38">
        <f>IF(females!L22&gt;0,females!L22,"")</f>
        <v>0.64312649982859105</v>
      </c>
      <c r="V7" s="38">
        <f>IF(females!L24&gt;0,females!L24,"")</f>
        <v>29.68</v>
      </c>
      <c r="W7" s="38">
        <f>IF(females!L25&gt;0,females!L25,"")</f>
        <v>21.95</v>
      </c>
      <c r="X7" s="38">
        <f>IF(females!L26&gt;0,females!L26,"")</f>
        <v>7.04</v>
      </c>
      <c r="Y7" s="38">
        <f>IF(females!L27&gt;0,females!L27,"")</f>
        <v>0.73955525606468997</v>
      </c>
      <c r="Z7" s="38">
        <f>IF(females!L28&gt;0,females!L28,"")</f>
        <v>26.16</v>
      </c>
      <c r="AA7" s="38">
        <f>IF(females!L29&gt;0,females!L29,"")</f>
        <v>18.03</v>
      </c>
      <c r="AB7" s="38">
        <f>IF(females!L30&gt;0,females!L30,"")</f>
        <v>7.42</v>
      </c>
      <c r="AC7" s="38">
        <f>IF(females!L31&gt;0,females!L31,"")</f>
        <v>0.68922018348623859</v>
      </c>
      <c r="AD7" s="38">
        <f>IF(females!L33&gt;0,females!L33,"")</f>
        <v>28.09</v>
      </c>
      <c r="AE7" s="38">
        <f>IF(females!L34&gt;0,females!L34,"")</f>
        <v>22.58</v>
      </c>
      <c r="AF7" s="38">
        <f>IF(females!L35&gt;0,females!L35,"")</f>
        <v>7.76</v>
      </c>
      <c r="AG7" s="38">
        <f>IF(females!L36&gt;0,females!L36,"")</f>
        <v>0.80384478462086151</v>
      </c>
      <c r="AH7" s="38">
        <f>IF(females!L37&gt;0,females!L37,"")</f>
        <v>29.01</v>
      </c>
      <c r="AI7" s="38">
        <f>IF(females!L38&gt;0,females!L38,"")</f>
        <v>20.69</v>
      </c>
      <c r="AJ7" s="38">
        <f>IF(females!L39&gt;0,females!L39,"")</f>
        <v>9.15</v>
      </c>
      <c r="AK7" s="38">
        <f>IF(females!L40&gt;0,females!L40,"")</f>
        <v>0.71320234401930371</v>
      </c>
      <c r="AL7" s="38">
        <f>IF(females!L42&gt;0,females!L42,"")</f>
        <v>35.22</v>
      </c>
      <c r="AM7" s="38">
        <f>IF(females!L43&gt;0,females!L43,"")</f>
        <v>24.73</v>
      </c>
      <c r="AN7" s="38">
        <f>IF(females!L44&gt;0,females!L44,"")</f>
        <v>8.82</v>
      </c>
      <c r="AO7" s="38">
        <f>IF(females!L45&gt;0,females!L45,"")</f>
        <v>0.70215786484951737</v>
      </c>
      <c r="AP7" s="38">
        <f>IF(females!L46&gt;0,females!L46,"")</f>
        <v>36.99</v>
      </c>
      <c r="AQ7" s="38">
        <f>IF(females!L47&gt;0,females!L47,"")</f>
        <v>26.56</v>
      </c>
      <c r="AR7" s="38">
        <f>IF(females!L48&gt;0,females!L48,"")</f>
        <v>8.26</v>
      </c>
      <c r="AS7" s="68">
        <f>IF(females!L49&gt;0,females!L49,"")</f>
        <v>0.71803190051365229</v>
      </c>
    </row>
    <row r="8" spans="1:45">
      <c r="A8" s="34" t="str">
        <f t="shared" si="0"/>
        <v>Genus species</v>
      </c>
      <c r="B8" s="51" t="str">
        <f t="shared" si="0"/>
        <v>Country.sample</v>
      </c>
      <c r="C8" s="36">
        <f>females!N1</f>
        <v>7</v>
      </c>
      <c r="D8" s="37">
        <f>IF(females!N3&gt;0,females!N3,"")</f>
        <v>717.23</v>
      </c>
      <c r="E8" s="37">
        <f>IF(females!N4&gt;0,females!N4,"")</f>
        <v>15.41</v>
      </c>
      <c r="F8" s="38">
        <f>IF(females!N5&gt;0,females!N5,"")</f>
        <v>11.59</v>
      </c>
      <c r="G8" s="38">
        <f>IF(females!N7&gt;0,females!N7,"")</f>
        <v>61.93</v>
      </c>
      <c r="H8" s="38">
        <f>IF(females!N8&gt;0,females!N8,"")</f>
        <v>39.090000000000003</v>
      </c>
      <c r="I8" s="38">
        <f>IF(females!N9&gt;0,females!N9,"")</f>
        <v>39.369999999999997</v>
      </c>
      <c r="J8" s="38">
        <f>IF(females!N10&gt;0,females!N10,"")</f>
        <v>34.39</v>
      </c>
      <c r="K8" s="38">
        <f>IF(females!N11&gt;0,females!N11,"")</f>
        <v>27.16</v>
      </c>
      <c r="L8" s="40">
        <f>IF(females!N12&gt;0,females!N12,"")</f>
        <v>0.55530437590828352</v>
      </c>
      <c r="M8" s="40">
        <f>IF(females!N13&gt;0,females!N13,"")</f>
        <v>0.68986537973075956</v>
      </c>
      <c r="N8" s="38">
        <f>IF(females!N15&gt;0,females!N15,"")</f>
        <v>26.15</v>
      </c>
      <c r="O8" s="38">
        <f>IF(females!N16&gt;0,females!N16,"")</f>
        <v>20.46</v>
      </c>
      <c r="P8" s="38">
        <f>IF(females!N17&gt;0,females!N17,"")</f>
        <v>6.09</v>
      </c>
      <c r="Q8" s="38">
        <f>IF(females!N18&gt;0,females!N18,"")</f>
        <v>0.78240917782026775</v>
      </c>
      <c r="R8" s="38">
        <f>IF(females!N19&gt;0,females!N19,"")</f>
        <v>26</v>
      </c>
      <c r="S8" s="38">
        <f>IF(females!N20&gt;0,females!N20,"")</f>
        <v>18.559999999999999</v>
      </c>
      <c r="T8" s="38">
        <f>IF(females!N21&gt;0,females!N21,"")</f>
        <v>6.73</v>
      </c>
      <c r="U8" s="38">
        <f>IF(females!N22&gt;0,females!N22,"")</f>
        <v>0.7138461538461538</v>
      </c>
      <c r="V8" s="38">
        <f>IF(females!N24&gt;0,females!N24,"")</f>
        <v>27.32</v>
      </c>
      <c r="W8" s="38">
        <f>IF(females!N25&gt;0,females!N25,"")</f>
        <v>18.46</v>
      </c>
      <c r="X8" s="38">
        <f>IF(females!N26&gt;0,females!N26,"")</f>
        <v>8.48</v>
      </c>
      <c r="Y8" s="38">
        <f>IF(females!N27&gt;0,females!N27,"")</f>
        <v>0.67569546120058566</v>
      </c>
      <c r="Z8" s="38">
        <f>IF(females!N28&gt;0,females!N28,"")</f>
        <v>26.55</v>
      </c>
      <c r="AA8" s="38">
        <f>IF(females!N29&gt;0,females!N29,"")</f>
        <v>19.47</v>
      </c>
      <c r="AB8" s="38">
        <f>IF(females!N30&gt;0,females!N30,"")</f>
        <v>7.67</v>
      </c>
      <c r="AC8" s="38">
        <f>IF(females!N31&gt;0,females!N31,"")</f>
        <v>0.73333333333333328</v>
      </c>
      <c r="AD8" s="38">
        <f>IF(females!N33&gt;0,females!N33,"")</f>
        <v>28.09</v>
      </c>
      <c r="AE8" s="38">
        <f>IF(females!N34&gt;0,females!N34,"")</f>
        <v>19.760000000000002</v>
      </c>
      <c r="AF8" s="38">
        <f>IF(females!N35&gt;0,females!N35,"")</f>
        <v>8.4</v>
      </c>
      <c r="AG8" s="38">
        <f>IF(females!N36&gt;0,females!N36,"")</f>
        <v>0.70345318618725527</v>
      </c>
      <c r="AH8" s="38">
        <f>IF(females!N37&gt;0,females!N37,"")</f>
        <v>26.89</v>
      </c>
      <c r="AI8" s="38">
        <f>IF(females!N38&gt;0,females!N38,"")</f>
        <v>19.809999999999999</v>
      </c>
      <c r="AJ8" s="38">
        <f>IF(females!N39&gt;0,females!N39,"")</f>
        <v>7.01</v>
      </c>
      <c r="AK8" s="38">
        <f>IF(females!N40&gt;0,females!N40,"")</f>
        <v>0.73670509483079205</v>
      </c>
      <c r="AL8" s="38">
        <f>IF(females!N42&gt;0,females!N42,"")</f>
        <v>36.93</v>
      </c>
      <c r="AM8" s="38">
        <f>IF(females!N43&gt;0,females!N43,"")</f>
        <v>21.63</v>
      </c>
      <c r="AN8" s="38">
        <f>IF(females!N44&gt;0,females!N44,"")</f>
        <v>9.9600000000000009</v>
      </c>
      <c r="AO8" s="38">
        <f>IF(females!N45&gt;0,females!N45,"")</f>
        <v>0.58570268074735987</v>
      </c>
      <c r="AP8" s="38">
        <f>IF(females!N46&gt;0,females!N46,"")</f>
        <v>34.22</v>
      </c>
      <c r="AQ8" s="38">
        <f>IF(females!N47&gt;0,females!N47,"")</f>
        <v>24.01</v>
      </c>
      <c r="AR8" s="38">
        <f>IF(females!N48&gt;0,females!N48,"")</f>
        <v>8.3800000000000008</v>
      </c>
      <c r="AS8" s="68">
        <f>IF(females!N49&gt;0,females!N49,"")</f>
        <v>0.70163646990064299</v>
      </c>
    </row>
    <row r="9" spans="1:45">
      <c r="A9" s="34" t="str">
        <f t="shared" si="0"/>
        <v>Genus species</v>
      </c>
      <c r="B9" s="51" t="str">
        <f t="shared" si="0"/>
        <v>Country.sample</v>
      </c>
      <c r="C9" s="36">
        <f>females!P1</f>
        <v>8</v>
      </c>
      <c r="D9" s="37">
        <f>IF(females!P3&gt;0,females!P3,"")</f>
        <v>755.97</v>
      </c>
      <c r="E9" s="37">
        <f>IF(females!P4&gt;0,females!P4,"")</f>
        <v>17.89</v>
      </c>
      <c r="F9" s="38">
        <f>IF(females!P5&gt;0,females!P5,"")</f>
        <v>13.39</v>
      </c>
      <c r="G9" s="38">
        <f>IF(females!P7&gt;0,females!P7,"")</f>
        <v>61.01</v>
      </c>
      <c r="H9" s="38">
        <f>IF(females!P8&gt;0,females!P8,"")</f>
        <v>40.93</v>
      </c>
      <c r="I9" s="38">
        <f>IF(females!P9&gt;0,females!P9,"")</f>
        <v>41.34</v>
      </c>
      <c r="J9" s="38">
        <f>IF(females!P10&gt;0,females!P10,"")</f>
        <v>35.25</v>
      </c>
      <c r="K9" s="38">
        <f>IF(females!P11&gt;0,females!P11,"")</f>
        <v>30.07</v>
      </c>
      <c r="L9" s="40">
        <f>IF(females!P12&gt;0,females!P12,"")</f>
        <v>0.57777413538764144</v>
      </c>
      <c r="M9" s="40">
        <f>IF(females!P13&gt;0,females!P13,"")</f>
        <v>0.72738268021286889</v>
      </c>
      <c r="N9" s="38">
        <f>IF(females!P15&gt;0,females!P15,"")</f>
        <v>29.22</v>
      </c>
      <c r="O9" s="38">
        <f>IF(females!P16&gt;0,females!P16,"")</f>
        <v>22.34</v>
      </c>
      <c r="P9" s="38">
        <f>IF(females!P17&gt;0,females!P17,"")</f>
        <v>6.47</v>
      </c>
      <c r="Q9" s="38">
        <f>IF(females!P18&gt;0,females!P18,"")</f>
        <v>0.76454483230663928</v>
      </c>
      <c r="R9" s="38">
        <f>IF(females!P19&gt;0,females!P19,"")</f>
        <v>24.35</v>
      </c>
      <c r="S9" s="38">
        <f>IF(females!P20&gt;0,females!P20,"")</f>
        <v>20.72</v>
      </c>
      <c r="T9" s="38">
        <f>IF(females!P21&gt;0,females!P21,"")</f>
        <v>5.9</v>
      </c>
      <c r="U9" s="38">
        <f>IF(females!P22&gt;0,females!P22,"")</f>
        <v>0.85092402464065697</v>
      </c>
      <c r="V9" s="38">
        <f>IF(females!P24&gt;0,females!P24,"")</f>
        <v>27.79</v>
      </c>
      <c r="W9" s="38">
        <f>IF(females!P25&gt;0,females!P25,"")</f>
        <v>21.05</v>
      </c>
      <c r="X9" s="38">
        <f>IF(females!P26&gt;0,females!P26,"")</f>
        <v>8.06</v>
      </c>
      <c r="Y9" s="38">
        <f>IF(females!P27&gt;0,females!P27,"")</f>
        <v>0.75746671464555604</v>
      </c>
      <c r="Z9" s="38">
        <f>IF(females!P28&gt;0,females!P28,"")</f>
        <v>29.71</v>
      </c>
      <c r="AA9" s="38">
        <f>IF(females!P29&gt;0,females!P29,"")</f>
        <v>17.18</v>
      </c>
      <c r="AB9" s="38">
        <f>IF(females!P30&gt;0,females!P30,"")</f>
        <v>7.87</v>
      </c>
      <c r="AC9" s="38">
        <f>IF(females!P31&gt;0,females!P31,"")</f>
        <v>0.57825647929989898</v>
      </c>
      <c r="AD9" s="38" t="str">
        <f>IF(females!P33&gt;0,females!P33,"")</f>
        <v/>
      </c>
      <c r="AE9" s="38" t="str">
        <f>IF(females!P34&gt;0,females!P34,"")</f>
        <v/>
      </c>
      <c r="AF9" s="38" t="str">
        <f>IF(females!P35&gt;0,females!P35,"")</f>
        <v/>
      </c>
      <c r="AG9" s="38" t="str">
        <f>IF(females!P36&gt;0,females!P36,"")</f>
        <v/>
      </c>
      <c r="AH9" s="38" t="str">
        <f>IF(females!P37&gt;0,females!P37,"")</f>
        <v/>
      </c>
      <c r="AI9" s="38" t="str">
        <f>IF(females!P38&gt;0,females!P38,"")</f>
        <v/>
      </c>
      <c r="AJ9" s="38" t="str">
        <f>IF(females!P39&gt;0,females!P39,"")</f>
        <v/>
      </c>
      <c r="AK9" s="38" t="str">
        <f>IF(females!P40&gt;0,females!P40,"")</f>
        <v/>
      </c>
      <c r="AL9" s="38" t="str">
        <f>IF(females!P42&gt;0,females!P42,"")</f>
        <v/>
      </c>
      <c r="AM9" s="38" t="str">
        <f>IF(females!P43&gt;0,females!P43,"")</f>
        <v/>
      </c>
      <c r="AN9" s="38" t="str">
        <f>IF(females!P44&gt;0,females!P44,"")</f>
        <v/>
      </c>
      <c r="AO9" s="38" t="str">
        <f>IF(females!P45&gt;0,females!P45,"")</f>
        <v/>
      </c>
      <c r="AP9" s="38" t="str">
        <f>IF(females!P46&gt;0,females!P46,"")</f>
        <v/>
      </c>
      <c r="AQ9" s="38" t="str">
        <f>IF(females!P47&gt;0,females!P47,"")</f>
        <v/>
      </c>
      <c r="AR9" s="38" t="str">
        <f>IF(females!P48&gt;0,females!P48,"")</f>
        <v/>
      </c>
      <c r="AS9" s="68" t="str">
        <f>IF(females!P49&gt;0,females!P49,"")</f>
        <v/>
      </c>
    </row>
    <row r="10" spans="1:45">
      <c r="A10" s="34" t="str">
        <f t="shared" si="0"/>
        <v>Genus species</v>
      </c>
      <c r="B10" s="51" t="str">
        <f t="shared" si="0"/>
        <v>Country.sample</v>
      </c>
      <c r="C10" s="36" t="str">
        <f>females!R1</f>
        <v>9 (Pol)</v>
      </c>
      <c r="D10" s="37">
        <f>IF(females!R3&gt;0,females!R3,"")</f>
        <v>780.06</v>
      </c>
      <c r="E10" s="37">
        <f>IF(females!R4&gt;0,females!R4,"")</f>
        <v>14.77</v>
      </c>
      <c r="F10" s="38">
        <f>IF(females!R5&gt;0,females!R5,"")</f>
        <v>13.23</v>
      </c>
      <c r="G10" s="38">
        <f>IF(females!R7&gt;0,females!R7,"")</f>
        <v>60.75</v>
      </c>
      <c r="H10" s="38">
        <f>IF(females!R8&gt;0,females!R8,"")</f>
        <v>40.11</v>
      </c>
      <c r="I10" s="38">
        <f>IF(females!R9&gt;0,females!R9,"")</f>
        <v>46.76</v>
      </c>
      <c r="J10" s="38">
        <f>IF(females!R10&gt;0,females!R10,"")</f>
        <v>39.58</v>
      </c>
      <c r="K10" s="38">
        <f>IF(females!R11&gt;0,females!R11,"")</f>
        <v>30.34</v>
      </c>
      <c r="L10" s="40">
        <f>IF(females!R12&gt;0,females!R12,"")</f>
        <v>0.65152263374485597</v>
      </c>
      <c r="M10" s="40">
        <f>IF(females!R13&gt;0,females!R13,"")</f>
        <v>0.64884516680923865</v>
      </c>
      <c r="N10" s="38">
        <f>IF(females!R15&gt;0,females!R15,"")</f>
        <v>26.16</v>
      </c>
      <c r="O10" s="38">
        <f>IF(females!R16&gt;0,females!R16,"")</f>
        <v>22.55</v>
      </c>
      <c r="P10" s="38">
        <f>IF(females!R17&gt;0,females!R17,"")</f>
        <v>7.11</v>
      </c>
      <c r="Q10" s="38">
        <f>IF(females!R18&gt;0,females!R18,"")</f>
        <v>0.86200305810397559</v>
      </c>
      <c r="R10" s="38">
        <f>IF(females!R19&gt;0,females!R19,"")</f>
        <v>26.51</v>
      </c>
      <c r="S10" s="38">
        <f>IF(females!R20&gt;0,females!R20,"")</f>
        <v>19.91</v>
      </c>
      <c r="T10" s="38">
        <f>IF(females!R21&gt;0,females!R21,"")</f>
        <v>6.23</v>
      </c>
      <c r="U10" s="38">
        <f>IF(females!R22&gt;0,females!R22,"")</f>
        <v>0.75103734439834025</v>
      </c>
      <c r="V10" s="38">
        <f>IF(females!R24&gt;0,females!R24,"")</f>
        <v>28.7</v>
      </c>
      <c r="W10" s="38">
        <f>IF(females!R25&gt;0,females!R25,"")</f>
        <v>19.739999999999998</v>
      </c>
      <c r="X10" s="38">
        <f>IF(females!R26&gt;0,females!R26,"")</f>
        <v>5.33</v>
      </c>
      <c r="Y10" s="38">
        <f>IF(females!R27&gt;0,females!R27,"")</f>
        <v>0.68780487804878043</v>
      </c>
      <c r="Z10" s="38">
        <f>IF(females!R28&gt;0,females!R28,"")</f>
        <v>29.77</v>
      </c>
      <c r="AA10" s="38">
        <f>IF(females!R29&gt;0,females!R29,"")</f>
        <v>21.16</v>
      </c>
      <c r="AB10" s="38">
        <f>IF(females!R30&gt;0,females!R30,"")</f>
        <v>6.95</v>
      </c>
      <c r="AC10" s="38">
        <f>IF(females!R31&gt;0,females!R31,"")</f>
        <v>0.71078266711454485</v>
      </c>
      <c r="AD10" s="38">
        <f>IF(females!R33&gt;0,females!R33,"")</f>
        <v>29.84</v>
      </c>
      <c r="AE10" s="38">
        <f>IF(females!R34&gt;0,females!R34,"")</f>
        <v>18.86</v>
      </c>
      <c r="AF10" s="38" t="str">
        <f>IF(females!R35&gt;0,females!R35,"")</f>
        <v/>
      </c>
      <c r="AG10" s="38">
        <f>IF(females!R36&gt;0,females!R36,"")</f>
        <v>0.63203753351206438</v>
      </c>
      <c r="AH10" s="38">
        <f>IF(females!R37&gt;0,females!R37,"")</f>
        <v>29.03</v>
      </c>
      <c r="AI10" s="38">
        <f>IF(females!R38&gt;0,females!R38,"")</f>
        <v>19.53</v>
      </c>
      <c r="AJ10" s="38" t="str">
        <f>IF(females!R39&gt;0,females!R39,"")</f>
        <v/>
      </c>
      <c r="AK10" s="38">
        <f>IF(females!R40&gt;0,females!R40,"")</f>
        <v>0.67275232518084738</v>
      </c>
      <c r="AL10" s="38">
        <f>IF(females!R42&gt;0,females!R42,"")</f>
        <v>34.119999999999997</v>
      </c>
      <c r="AM10" s="38">
        <f>IF(females!R43&gt;0,females!R43,"")</f>
        <v>21.78</v>
      </c>
      <c r="AN10" s="38">
        <f>IF(females!R44&gt;0,females!R44,"")</f>
        <v>6.02</v>
      </c>
      <c r="AO10" s="38">
        <f>IF(females!R45&gt;0,females!R45,"")</f>
        <v>0.63833528722157096</v>
      </c>
      <c r="AP10" s="38">
        <f>IF(females!R46&gt;0,females!R46,"")</f>
        <v>33.42</v>
      </c>
      <c r="AQ10" s="38">
        <f>IF(females!R47&gt;0,females!R47,"")</f>
        <v>26.46</v>
      </c>
      <c r="AR10" s="38">
        <f>IF(females!R48&gt;0,females!R48,"")</f>
        <v>8.73</v>
      </c>
      <c r="AS10" s="68">
        <f>IF(females!R49&gt;0,females!R49,"")</f>
        <v>0.79174147217235191</v>
      </c>
    </row>
    <row r="11" spans="1:45">
      <c r="A11" s="34" t="str">
        <f t="shared" si="0"/>
        <v>Genus species</v>
      </c>
      <c r="B11" s="51" t="str">
        <f t="shared" si="0"/>
        <v>Country.sample</v>
      </c>
      <c r="C11" s="36" t="str">
        <f>females!T1</f>
        <v>10 (Pol)</v>
      </c>
      <c r="D11" s="37">
        <f>IF(females!T3&gt;0,females!T3,"")</f>
        <v>783.5</v>
      </c>
      <c r="E11" s="37">
        <f>IF(females!T4&gt;0,females!T4,"")</f>
        <v>16.7</v>
      </c>
      <c r="F11" s="38">
        <f>IF(females!T5&gt;0,females!T5,"")</f>
        <v>15.09</v>
      </c>
      <c r="G11" s="38">
        <f>IF(females!T7&gt;0,females!T7,"")</f>
        <v>61.87</v>
      </c>
      <c r="H11" s="38">
        <f>IF(females!T8&gt;0,females!T8,"")</f>
        <v>37.94</v>
      </c>
      <c r="I11" s="38">
        <f>IF(females!T9&gt;0,females!T9,"")</f>
        <v>45.13</v>
      </c>
      <c r="J11" s="38">
        <f>IF(females!T10&gt;0,females!T10,"")</f>
        <v>38.36</v>
      </c>
      <c r="K11" s="38">
        <f>IF(females!T11&gt;0,females!T11,"")</f>
        <v>27.81</v>
      </c>
      <c r="L11" s="40">
        <f>IF(females!T12&gt;0,females!T12,"")</f>
        <v>0.62000969775335379</v>
      </c>
      <c r="M11" s="40">
        <f>IF(females!T13&gt;0,females!T13,"")</f>
        <v>0.61621980943939725</v>
      </c>
      <c r="N11" s="38">
        <f>IF(females!T15&gt;0,females!T15,"")</f>
        <v>27.44</v>
      </c>
      <c r="O11" s="38">
        <f>IF(females!T16&gt;0,females!T16,"")</f>
        <v>18.45</v>
      </c>
      <c r="P11" s="38">
        <f>IF(females!T17&gt;0,females!T17,"")</f>
        <v>5.82</v>
      </c>
      <c r="Q11" s="38">
        <f>IF(females!T18&gt;0,females!T18,"")</f>
        <v>0.67237609329446058</v>
      </c>
      <c r="R11" s="38">
        <f>IF(females!T19&gt;0,females!T19,"")</f>
        <v>24.59</v>
      </c>
      <c r="S11" s="38">
        <f>IF(females!T20&gt;0,females!T20,"")</f>
        <v>16.059999999999999</v>
      </c>
      <c r="T11" s="38">
        <f>IF(females!T21&gt;0,females!T21,"")</f>
        <v>6.55</v>
      </c>
      <c r="U11" s="38">
        <f>IF(females!T22&gt;0,females!T22,"")</f>
        <v>0.65311102074013827</v>
      </c>
      <c r="V11" s="38">
        <f>IF(females!T24&gt;0,females!T24,"")</f>
        <v>26.94</v>
      </c>
      <c r="W11" s="38">
        <f>IF(females!T25&gt;0,females!T25,"")</f>
        <v>21.68</v>
      </c>
      <c r="X11" s="38">
        <f>IF(females!T26&gt;0,females!T26,"")</f>
        <v>4.7699999999999996</v>
      </c>
      <c r="Y11" s="38">
        <f>IF(females!T27&gt;0,females!T27,"")</f>
        <v>0.80475129918337041</v>
      </c>
      <c r="Z11" s="38">
        <f>IF(females!T28&gt;0,females!T28,"")</f>
        <v>28.64</v>
      </c>
      <c r="AA11" s="38">
        <f>IF(females!T29&gt;0,females!T29,"")</f>
        <v>22.19</v>
      </c>
      <c r="AB11" s="38">
        <f>IF(females!T30&gt;0,females!T30,"")</f>
        <v>7.51</v>
      </c>
      <c r="AC11" s="38">
        <f>IF(females!T31&gt;0,females!T31,"")</f>
        <v>0.77479050279329609</v>
      </c>
      <c r="AD11" s="38">
        <f>IF(females!T33&gt;0,females!T33,"")</f>
        <v>31.03</v>
      </c>
      <c r="AE11" s="38">
        <f>IF(females!T34&gt;0,females!T34,"")</f>
        <v>22.79</v>
      </c>
      <c r="AF11" s="38">
        <f>IF(females!T35&gt;0,females!T35,"")</f>
        <v>6.59</v>
      </c>
      <c r="AG11" s="38">
        <f>IF(females!T36&gt;0,females!T36,"")</f>
        <v>0.73445053174347397</v>
      </c>
      <c r="AH11" s="38">
        <f>IF(females!T37&gt;0,females!T37,"")</f>
        <v>29.31</v>
      </c>
      <c r="AI11" s="38">
        <f>IF(females!T38&gt;0,females!T38,"")</f>
        <v>24.66</v>
      </c>
      <c r="AJ11" s="38">
        <f>IF(females!T39&gt;0,females!T39,"")</f>
        <v>6.8</v>
      </c>
      <c r="AK11" s="38">
        <f>IF(females!T40&gt;0,females!T40,"")</f>
        <v>0.8413510747185261</v>
      </c>
      <c r="AL11" s="38">
        <f>IF(females!T42&gt;0,females!T42,"")</f>
        <v>36.17</v>
      </c>
      <c r="AM11" s="38">
        <f>IF(females!T43&gt;0,females!T43,"")</f>
        <v>24.95</v>
      </c>
      <c r="AN11" s="38">
        <f>IF(females!T44&gt;0,females!T44,"")</f>
        <v>7.62</v>
      </c>
      <c r="AO11" s="38">
        <f>IF(females!T45&gt;0,females!T45,"")</f>
        <v>0.68979817528338394</v>
      </c>
      <c r="AP11" s="38">
        <f>IF(females!T46&gt;0,females!T46,"")</f>
        <v>37.22</v>
      </c>
      <c r="AQ11" s="38">
        <f>IF(females!T47&gt;0,females!T47,"")</f>
        <v>26.15</v>
      </c>
      <c r="AR11" s="38">
        <f>IF(females!T48&gt;0,females!T48,"")</f>
        <v>6.88</v>
      </c>
      <c r="AS11" s="68">
        <f>IF(females!T49&gt;0,females!T49,"")</f>
        <v>0.7025792584631918</v>
      </c>
    </row>
    <row r="12" spans="1:45">
      <c r="A12" s="34" t="str">
        <f t="shared" si="0"/>
        <v>Genus species</v>
      </c>
      <c r="B12" s="51" t="str">
        <f t="shared" si="0"/>
        <v>Country.sample</v>
      </c>
      <c r="C12" s="36">
        <f>females!V1</f>
        <v>11</v>
      </c>
      <c r="D12" s="37">
        <f>IF(females!V3&gt;0,females!V3,"")</f>
        <v>734.63</v>
      </c>
      <c r="E12" s="37">
        <f>IF(females!V4&gt;0,females!V4,"")</f>
        <v>12.13</v>
      </c>
      <c r="F12" s="38">
        <f>IF(females!V5&gt;0,females!V5,"")</f>
        <v>10.48</v>
      </c>
      <c r="G12" s="38">
        <f>IF(females!V7&gt;0,females!V7,"")</f>
        <v>67.08</v>
      </c>
      <c r="H12" s="38">
        <f>IF(females!V8&gt;0,females!V8,"")</f>
        <v>44.29</v>
      </c>
      <c r="I12" s="38">
        <f>IF(females!V9&gt;0,females!V9,"")</f>
        <v>43.19</v>
      </c>
      <c r="J12" s="38">
        <f>IF(females!V10&gt;0,females!V10,"")</f>
        <v>34.96</v>
      </c>
      <c r="K12" s="38">
        <f>IF(females!V11&gt;0,females!V11,"")</f>
        <v>30.86</v>
      </c>
      <c r="L12" s="40">
        <f>IF(females!V12&gt;0,females!V12,"")</f>
        <v>0.52116875372689331</v>
      </c>
      <c r="M12" s="40">
        <f>IF(females!V13&gt;0,females!V13,"")</f>
        <v>0.71451724936327854</v>
      </c>
      <c r="N12" s="38">
        <f>IF(females!V15&gt;0,females!V15,"")</f>
        <v>26.51</v>
      </c>
      <c r="O12" s="38">
        <f>IF(females!V16&gt;0,females!V16,"")</f>
        <v>19.73</v>
      </c>
      <c r="P12" s="38">
        <f>IF(females!V17&gt;0,females!V17,"")</f>
        <v>6.09</v>
      </c>
      <c r="Q12" s="38">
        <f>IF(females!V18&gt;0,females!V18,"")</f>
        <v>0.7442474537910222</v>
      </c>
      <c r="R12" s="38">
        <f>IF(females!V19&gt;0,females!V19,"")</f>
        <v>24.34</v>
      </c>
      <c r="S12" s="38">
        <f>IF(females!V20&gt;0,females!V20,"")</f>
        <v>19.84</v>
      </c>
      <c r="T12" s="38">
        <f>IF(females!V21&gt;0,females!V21,"")</f>
        <v>6.63</v>
      </c>
      <c r="U12" s="38">
        <f>IF(females!V22&gt;0,females!V22,"")</f>
        <v>0.81511914543960562</v>
      </c>
      <c r="V12" s="38">
        <f>IF(females!V24&gt;0,females!V24,"")</f>
        <v>28.74</v>
      </c>
      <c r="W12" s="38">
        <f>IF(females!V25&gt;0,females!V25,"")</f>
        <v>21.6</v>
      </c>
      <c r="X12" s="38">
        <f>IF(females!V26&gt;0,females!V26,"")</f>
        <v>7.01</v>
      </c>
      <c r="Y12" s="38">
        <f>IF(females!V27&gt;0,females!V27,"")</f>
        <v>0.75156576200417546</v>
      </c>
      <c r="Z12" s="38">
        <f>IF(females!V28&gt;0,females!V28,"")</f>
        <v>26.15</v>
      </c>
      <c r="AA12" s="38">
        <f>IF(females!V29&gt;0,females!V29,"")</f>
        <v>18.399999999999999</v>
      </c>
      <c r="AB12" s="38">
        <f>IF(females!V30&gt;0,females!V30,"")</f>
        <v>7.79</v>
      </c>
      <c r="AC12" s="38">
        <f>IF(females!V31&gt;0,females!V31,"")</f>
        <v>0.70363288718929251</v>
      </c>
      <c r="AD12" s="38">
        <f>IF(females!V33&gt;0,females!V33,"")</f>
        <v>30.03</v>
      </c>
      <c r="AE12" s="38">
        <f>IF(females!V34&gt;0,females!V34,"")</f>
        <v>20.059999999999999</v>
      </c>
      <c r="AF12" s="38">
        <f>IF(females!V35&gt;0,females!V35,"")</f>
        <v>8.3800000000000008</v>
      </c>
      <c r="AG12" s="38">
        <f>IF(females!V36&gt;0,females!V36,"")</f>
        <v>0.66799866799866792</v>
      </c>
      <c r="AH12" s="38">
        <f>IF(females!V37&gt;0,females!V37,"")</f>
        <v>29.41</v>
      </c>
      <c r="AI12" s="38">
        <f>IF(females!V38&gt;0,females!V38,"")</f>
        <v>21.3</v>
      </c>
      <c r="AJ12" s="38">
        <f>IF(females!V39&gt;0,females!V39,"")</f>
        <v>7.72</v>
      </c>
      <c r="AK12" s="38">
        <f>IF(females!V40&gt;0,females!V40,"")</f>
        <v>0.72424345460727646</v>
      </c>
      <c r="AL12" s="38">
        <f>IF(females!V42&gt;0,females!V42,"")</f>
        <v>31</v>
      </c>
      <c r="AM12" s="38">
        <f>IF(females!V43&gt;0,females!V43,"")</f>
        <v>25.06</v>
      </c>
      <c r="AN12" s="38">
        <f>IF(females!V44&gt;0,females!V44,"")</f>
        <v>7.04</v>
      </c>
      <c r="AO12" s="38">
        <f>IF(females!V45&gt;0,females!V45,"")</f>
        <v>0.80838709677419351</v>
      </c>
      <c r="AP12" s="38">
        <f>IF(females!V46&gt;0,females!V46,"")</f>
        <v>32.619999999999997</v>
      </c>
      <c r="AQ12" s="38">
        <f>IF(females!V47&gt;0,females!V47,"")</f>
        <v>22.81</v>
      </c>
      <c r="AR12" s="38">
        <f>IF(females!V48&gt;0,females!V48,"")</f>
        <v>7.12</v>
      </c>
      <c r="AS12" s="68">
        <f>IF(females!V49&gt;0,females!V49,"")</f>
        <v>0.69926425505824652</v>
      </c>
    </row>
    <row r="13" spans="1:45">
      <c r="A13" s="34" t="str">
        <f t="shared" si="0"/>
        <v>Genus species</v>
      </c>
      <c r="B13" s="51" t="str">
        <f t="shared" si="0"/>
        <v>Country.sample</v>
      </c>
      <c r="C13" s="36">
        <f>females!X1</f>
        <v>12</v>
      </c>
      <c r="D13" s="37">
        <f>IF(females!X3&gt;0,females!X3,"")</f>
        <v>743.07</v>
      </c>
      <c r="E13" s="37">
        <f>IF(females!X4&gt;0,females!X4,"")</f>
        <v>14.52</v>
      </c>
      <c r="F13" s="38">
        <f>IF(females!X5&gt;0,females!X5,"")</f>
        <v>12.21</v>
      </c>
      <c r="G13" s="38">
        <f>IF(females!X7&gt;0,females!X7,"")</f>
        <v>63.61</v>
      </c>
      <c r="H13" s="38">
        <f>IF(females!X8&gt;0,females!X8,"")</f>
        <v>40.89</v>
      </c>
      <c r="I13" s="38">
        <f>IF(females!X9&gt;0,females!X9,"")</f>
        <v>46.83</v>
      </c>
      <c r="J13" s="38">
        <f>IF(females!X10&gt;0,females!X10,"")</f>
        <v>40.14</v>
      </c>
      <c r="K13" s="38">
        <f>IF(females!X11&gt;0,females!X11,"")</f>
        <v>31.54</v>
      </c>
      <c r="L13" s="40">
        <f>IF(females!X12&gt;0,females!X12,"")</f>
        <v>0.63103285646910867</v>
      </c>
      <c r="M13" s="40">
        <f>IF(females!X13&gt;0,females!X13,"")</f>
        <v>0.67349989323083492</v>
      </c>
      <c r="N13" s="38">
        <f>IF(females!X15&gt;0,females!X15,"")</f>
        <v>28.24</v>
      </c>
      <c r="O13" s="38">
        <f>IF(females!X16&gt;0,females!X16,"")</f>
        <v>22.07</v>
      </c>
      <c r="P13" s="38">
        <f>IF(females!X17&gt;0,females!X17,"")</f>
        <v>7.12</v>
      </c>
      <c r="Q13" s="38">
        <f>IF(females!X18&gt;0,females!X18,"")</f>
        <v>0.78151558073654392</v>
      </c>
      <c r="R13" s="38">
        <f>IF(females!X19&gt;0,females!X19,"")</f>
        <v>26.7</v>
      </c>
      <c r="S13" s="38">
        <f>IF(females!X20&gt;0,females!X20,"")</f>
        <v>19.8</v>
      </c>
      <c r="T13" s="38">
        <f>IF(females!X21&gt;0,females!X21,"")</f>
        <v>7.33</v>
      </c>
      <c r="U13" s="38">
        <f>IF(females!X22&gt;0,females!X22,"")</f>
        <v>0.7415730337078652</v>
      </c>
      <c r="V13" s="38">
        <f>IF(females!X24&gt;0,females!X24,"")</f>
        <v>28.8</v>
      </c>
      <c r="W13" s="38">
        <f>IF(females!X25&gt;0,females!X25,"")</f>
        <v>23.11</v>
      </c>
      <c r="X13" s="38">
        <f>IF(females!X26&gt;0,females!X26,"")</f>
        <v>7.67</v>
      </c>
      <c r="Y13" s="38">
        <f>IF(females!X27&gt;0,females!X27,"")</f>
        <v>0.80243055555555554</v>
      </c>
      <c r="Z13" s="38">
        <f>IF(females!X28&gt;0,females!X28,"")</f>
        <v>27.5</v>
      </c>
      <c r="AA13" s="38">
        <f>IF(females!X29&gt;0,females!X29,"")</f>
        <v>19.3</v>
      </c>
      <c r="AB13" s="38">
        <f>IF(females!X30&gt;0,females!X30,"")</f>
        <v>8.24</v>
      </c>
      <c r="AC13" s="38">
        <f>IF(females!X31&gt;0,females!X31,"")</f>
        <v>0.7018181818181819</v>
      </c>
      <c r="AD13" s="38">
        <f>IF(females!X33&gt;0,females!X33,"")</f>
        <v>29.32</v>
      </c>
      <c r="AE13" s="38">
        <f>IF(females!X34&gt;0,females!X34,"")</f>
        <v>22.29</v>
      </c>
      <c r="AF13" s="38">
        <f>IF(females!X35&gt;0,females!X35,"")</f>
        <v>6.99</v>
      </c>
      <c r="AG13" s="38">
        <f>IF(females!X36&gt;0,females!X36,"")</f>
        <v>0.76023192360163705</v>
      </c>
      <c r="AH13" s="38">
        <f>IF(females!X37&gt;0,females!X37,"")</f>
        <v>28.78</v>
      </c>
      <c r="AI13" s="38">
        <f>IF(females!X38&gt;0,females!X38,"")</f>
        <v>21.4</v>
      </c>
      <c r="AJ13" s="38">
        <f>IF(females!X39&gt;0,females!X39,"")</f>
        <v>7.53</v>
      </c>
      <c r="AK13" s="38">
        <f>IF(females!X40&gt;0,females!X40,"")</f>
        <v>0.74357192494788038</v>
      </c>
      <c r="AL13" s="38">
        <f>IF(females!X42&gt;0,females!X42,"")</f>
        <v>35.19</v>
      </c>
      <c r="AM13" s="38">
        <f>IF(females!X43&gt;0,females!X43,"")</f>
        <v>25.83</v>
      </c>
      <c r="AN13" s="38">
        <f>IF(females!X44&gt;0,females!X44,"")</f>
        <v>8.43</v>
      </c>
      <c r="AO13" s="38">
        <f>IF(females!X45&gt;0,females!X45,"")</f>
        <v>0.73401534526854217</v>
      </c>
      <c r="AP13" s="38">
        <f>IF(females!X46&gt;0,females!X46,"")</f>
        <v>35.21</v>
      </c>
      <c r="AQ13" s="38">
        <f>IF(females!X47&gt;0,females!X47,"")</f>
        <v>25.1</v>
      </c>
      <c r="AR13" s="38">
        <f>IF(females!X48&gt;0,females!X48,"")</f>
        <v>7.03</v>
      </c>
      <c r="AS13" s="68">
        <f>IF(females!X49&gt;0,females!X49,"")</f>
        <v>0.7128656631638739</v>
      </c>
    </row>
    <row r="14" spans="1:45">
      <c r="A14" s="34" t="str">
        <f t="shared" si="0"/>
        <v>Genus species</v>
      </c>
      <c r="B14" s="51" t="str">
        <f t="shared" si="0"/>
        <v>Country.sample</v>
      </c>
      <c r="C14" s="36">
        <f>females!Z1</f>
        <v>13</v>
      </c>
      <c r="D14" s="37">
        <f>IF(females!Z3&gt;0,females!Z3,"")</f>
        <v>657.58</v>
      </c>
      <c r="E14" s="37">
        <f>IF(females!Z4&gt;0,females!Z4,"")</f>
        <v>11.53</v>
      </c>
      <c r="F14" s="38">
        <f>IF(females!Z5&gt;0,females!Z5,"")</f>
        <v>9.35</v>
      </c>
      <c r="G14" s="38">
        <f>IF(females!Z7&gt;0,females!Z7,"")</f>
        <v>57.39</v>
      </c>
      <c r="H14" s="38">
        <f>IF(females!Z8&gt;0,females!Z8,"")</f>
        <v>37.67</v>
      </c>
      <c r="I14" s="38">
        <f>IF(females!Z9&gt;0,females!Z9,"")</f>
        <v>31.24</v>
      </c>
      <c r="J14" s="38">
        <f>IF(females!Z10&gt;0,females!Z10,"")</f>
        <v>27.12</v>
      </c>
      <c r="K14" s="38">
        <f>IF(females!Z11&gt;0,females!Z11,"")</f>
        <v>24.16</v>
      </c>
      <c r="L14" s="40">
        <f>IF(females!Z12&gt;0,females!Z12,"")</f>
        <v>0.47255619445896496</v>
      </c>
      <c r="M14" s="40">
        <f>IF(females!Z13&gt;0,females!Z13,"")</f>
        <v>0.77336747759282976</v>
      </c>
      <c r="N14" s="38">
        <f>IF(females!Z15&gt;0,females!Z15,"")</f>
        <v>25.73</v>
      </c>
      <c r="O14" s="38">
        <f>IF(females!Z16&gt;0,females!Z16,"")</f>
        <v>18.420000000000002</v>
      </c>
      <c r="P14" s="38">
        <f>IF(females!Z17&gt;0,females!Z17,"")</f>
        <v>6.04</v>
      </c>
      <c r="Q14" s="38">
        <f>IF(females!Z18&gt;0,females!Z18,"")</f>
        <v>0.7158958414302371</v>
      </c>
      <c r="R14" s="38">
        <f>IF(females!Z19&gt;0,females!Z19,"")</f>
        <v>23.57</v>
      </c>
      <c r="S14" s="38">
        <f>IF(females!Z20&gt;0,females!Z20,"")</f>
        <v>17.350000000000001</v>
      </c>
      <c r="T14" s="38">
        <f>IF(females!Z21&gt;0,females!Z21,"")</f>
        <v>5.56</v>
      </c>
      <c r="U14" s="38">
        <f>IF(females!Z22&gt;0,females!Z22,"")</f>
        <v>0.73610521849809085</v>
      </c>
      <c r="V14" s="38">
        <f>IF(females!Z24&gt;0,females!Z24,"")</f>
        <v>26.91</v>
      </c>
      <c r="W14" s="38">
        <f>IF(females!Z25&gt;0,females!Z25,"")</f>
        <v>18.760000000000002</v>
      </c>
      <c r="X14" s="38">
        <f>IF(females!Z26&gt;0,females!Z26,"")</f>
        <v>6.97</v>
      </c>
      <c r="Y14" s="38">
        <f>IF(females!Z27&gt;0,females!Z27,"")</f>
        <v>0.69713861018208845</v>
      </c>
      <c r="Z14" s="38">
        <f>IF(females!Z28&gt;0,females!Z28,"")</f>
        <v>24.66</v>
      </c>
      <c r="AA14" s="38">
        <f>IF(females!Z29&gt;0,females!Z29,"")</f>
        <v>17.05</v>
      </c>
      <c r="AB14" s="38">
        <f>IF(females!Z30&gt;0,females!Z30,"")</f>
        <v>6.74</v>
      </c>
      <c r="AC14" s="38">
        <f>IF(females!Z31&gt;0,females!Z31,"")</f>
        <v>0.69140308191403088</v>
      </c>
      <c r="AD14" s="38">
        <f>IF(females!Z33&gt;0,females!Z33,"")</f>
        <v>29.39</v>
      </c>
      <c r="AE14" s="38">
        <f>IF(females!Z34&gt;0,females!Z34,"")</f>
        <v>17.55</v>
      </c>
      <c r="AF14" s="38">
        <f>IF(females!Z35&gt;0,females!Z35,"")</f>
        <v>6.15</v>
      </c>
      <c r="AG14" s="38">
        <f>IF(females!Z36&gt;0,females!Z36,"")</f>
        <v>0.59714188499489629</v>
      </c>
      <c r="AH14" s="38">
        <f>IF(females!Z37&gt;0,females!Z37,"")</f>
        <v>26.95</v>
      </c>
      <c r="AI14" s="38">
        <f>IF(females!Z38&gt;0,females!Z38,"")</f>
        <v>18.53</v>
      </c>
      <c r="AJ14" s="38">
        <f>IF(females!Z39&gt;0,females!Z39,"")</f>
        <v>6.55</v>
      </c>
      <c r="AK14" s="38">
        <f>IF(females!Z40&gt;0,females!Z40,"")</f>
        <v>0.68756957328385904</v>
      </c>
      <c r="AL14" s="38">
        <f>IF(females!Z42&gt;0,females!Z42,"")</f>
        <v>30.44</v>
      </c>
      <c r="AM14" s="38">
        <f>IF(females!Z43&gt;0,females!Z43,"")</f>
        <v>20.56</v>
      </c>
      <c r="AN14" s="38">
        <f>IF(females!Z44&gt;0,females!Z44,"")</f>
        <v>7.65</v>
      </c>
      <c r="AO14" s="38">
        <f>IF(females!Z45&gt;0,females!Z45,"")</f>
        <v>0.6754270696452036</v>
      </c>
      <c r="AP14" s="38">
        <f>IF(females!Z46&gt;0,females!Z46,"")</f>
        <v>31.98</v>
      </c>
      <c r="AQ14" s="38">
        <f>IF(females!Z47&gt;0,females!Z47,"")</f>
        <v>21.96</v>
      </c>
      <c r="AR14" s="38">
        <f>IF(females!Z48&gt;0,females!Z48,"")</f>
        <v>7.31</v>
      </c>
      <c r="AS14" s="68">
        <f>IF(females!Z49&gt;0,females!Z49,"")</f>
        <v>0.68667917448405258</v>
      </c>
    </row>
    <row r="15" spans="1:45">
      <c r="A15" s="34" t="str">
        <f t="shared" si="0"/>
        <v>Genus species</v>
      </c>
      <c r="B15" s="51" t="str">
        <f t="shared" si="0"/>
        <v>Country.sample</v>
      </c>
      <c r="C15" s="36">
        <f>females!AB1</f>
        <v>14</v>
      </c>
      <c r="D15" s="37">
        <f>IF(females!AB3&gt;0,females!AB3,"")</f>
        <v>710.23</v>
      </c>
      <c r="E15" s="37">
        <f>IF(females!AB4&gt;0,females!AB4,"")</f>
        <v>13.88</v>
      </c>
      <c r="F15" s="38">
        <f>IF(females!AB5&gt;0,females!AB5,"")</f>
        <v>11.36</v>
      </c>
      <c r="G15" s="38">
        <f>IF(females!AB7&gt;0,females!AB7,"")</f>
        <v>56.99</v>
      </c>
      <c r="H15" s="38">
        <f>IF(females!AB8&gt;0,females!AB8,"")</f>
        <v>39.26</v>
      </c>
      <c r="I15" s="38">
        <f>IF(females!AB9&gt;0,females!AB9,"")</f>
        <v>36.840000000000003</v>
      </c>
      <c r="J15" s="38">
        <f>IF(females!AB10&gt;0,females!AB10,"")</f>
        <v>32.71</v>
      </c>
      <c r="K15" s="38">
        <f>IF(females!AB11&gt;0,females!AB11,"")</f>
        <v>28.45</v>
      </c>
      <c r="L15" s="40">
        <f>IF(females!AB12&gt;0,females!AB12,"")</f>
        <v>0.57396034391998596</v>
      </c>
      <c r="M15" s="40">
        <f>IF(females!AB13&gt;0,females!AB13,"")</f>
        <v>0.77225841476655799</v>
      </c>
      <c r="N15" s="38">
        <f>IF(females!AB15&gt;0,females!AB15,"")</f>
        <v>26.25</v>
      </c>
      <c r="O15" s="38">
        <f>IF(females!AB16&gt;0,females!AB16,"")</f>
        <v>20.260000000000002</v>
      </c>
      <c r="P15" s="38">
        <f>IF(females!AB17&gt;0,females!AB17,"")</f>
        <v>7.03</v>
      </c>
      <c r="Q15" s="38">
        <f>IF(females!AB18&gt;0,females!AB18,"")</f>
        <v>0.77180952380952383</v>
      </c>
      <c r="R15" s="38">
        <f>IF(females!AB19&gt;0,females!AB19,"")</f>
        <v>25.23</v>
      </c>
      <c r="S15" s="38">
        <f>IF(females!AB20&gt;0,females!AB20,"")</f>
        <v>19.66</v>
      </c>
      <c r="T15" s="38">
        <f>IF(females!AB21&gt;0,females!AB21,"")</f>
        <v>8.0500000000000007</v>
      </c>
      <c r="U15" s="38">
        <f>IF(females!AB22&gt;0,females!AB22,"")</f>
        <v>0.77923107411811332</v>
      </c>
      <c r="V15" s="38">
        <f>IF(females!AB24&gt;0,females!AB24,"")</f>
        <v>28.89</v>
      </c>
      <c r="W15" s="38">
        <f>IF(females!AB25&gt;0,females!AB25,"")</f>
        <v>19.920000000000002</v>
      </c>
      <c r="X15" s="38">
        <f>IF(females!AB26&gt;0,females!AB26,"")</f>
        <v>6.75</v>
      </c>
      <c r="Y15" s="38">
        <f>IF(females!AB27&gt;0,females!AB27,"")</f>
        <v>0.68951194184839049</v>
      </c>
      <c r="Z15" s="38">
        <f>IF(females!AB28&gt;0,females!AB28,"")</f>
        <v>27.93</v>
      </c>
      <c r="AA15" s="38">
        <f>IF(females!AB29&gt;0,females!AB29,"")</f>
        <v>19.95</v>
      </c>
      <c r="AB15" s="38">
        <f>IF(females!AB30&gt;0,females!AB30,"")</f>
        <v>7.87</v>
      </c>
      <c r="AC15" s="38">
        <f>IF(females!AB31&gt;0,females!AB31,"")</f>
        <v>0.7142857142857143</v>
      </c>
      <c r="AD15" s="38">
        <f>IF(females!AB33&gt;0,females!AB33,"")</f>
        <v>29.66</v>
      </c>
      <c r="AE15" s="38">
        <f>IF(females!AB34&gt;0,females!AB34,"")</f>
        <v>21.73</v>
      </c>
      <c r="AF15" s="38">
        <f>IF(females!AB35&gt;0,females!AB35,"")</f>
        <v>6.66</v>
      </c>
      <c r="AG15" s="38">
        <f>IF(females!AB36&gt;0,females!AB36,"")</f>
        <v>0.73263654753877272</v>
      </c>
      <c r="AH15" s="38">
        <f>IF(females!AB37&gt;0,females!AB37,"")</f>
        <v>30.47</v>
      </c>
      <c r="AI15" s="38">
        <f>IF(females!AB38&gt;0,females!AB38,"")</f>
        <v>21.85</v>
      </c>
      <c r="AJ15" s="38">
        <f>IF(females!AB39&gt;0,females!AB39,"")</f>
        <v>8.5399999999999991</v>
      </c>
      <c r="AK15" s="38">
        <f>IF(females!AB40&gt;0,females!AB40,"")</f>
        <v>0.71709878569084351</v>
      </c>
      <c r="AL15" s="38">
        <f>IF(females!AB42&gt;0,females!AB42,"")</f>
        <v>32.89</v>
      </c>
      <c r="AM15" s="38">
        <f>IF(females!AB43&gt;0,females!AB43,"")</f>
        <v>21.44</v>
      </c>
      <c r="AN15" s="38">
        <f>IF(females!AB44&gt;0,females!AB44,"")</f>
        <v>9.6300000000000008</v>
      </c>
      <c r="AO15" s="38">
        <f>IF(females!AB45&gt;0,females!AB45,"")</f>
        <v>0.65186986926117363</v>
      </c>
      <c r="AP15" s="38">
        <f>IF(females!AB46&gt;0,females!AB46,"")</f>
        <v>35.119999999999997</v>
      </c>
      <c r="AQ15" s="38">
        <f>IF(females!AB47&gt;0,females!AB47,"")</f>
        <v>22.52</v>
      </c>
      <c r="AR15" s="38">
        <f>IF(females!AB48&gt;0,females!AB48,"")</f>
        <v>6.72</v>
      </c>
      <c r="AS15" s="68">
        <f>IF(females!AB49&gt;0,females!AB49,"")</f>
        <v>0.64123006833712992</v>
      </c>
    </row>
    <row r="16" spans="1:45">
      <c r="A16" s="34" t="str">
        <f t="shared" si="0"/>
        <v>Genus species</v>
      </c>
      <c r="B16" s="51" t="str">
        <f t="shared" si="0"/>
        <v>Country.sample</v>
      </c>
      <c r="C16" s="36">
        <f>females!AD1</f>
        <v>15</v>
      </c>
      <c r="D16" s="37">
        <f>IF(females!AD3&gt;0,females!AD3,"")</f>
        <v>706.44</v>
      </c>
      <c r="E16" s="37">
        <f>IF(females!AD4&gt;0,females!AD4,"")</f>
        <v>17.32</v>
      </c>
      <c r="F16" s="38">
        <f>IF(females!AD5&gt;0,females!AD5,"")</f>
        <v>13.59</v>
      </c>
      <c r="G16" s="38">
        <f>IF(females!AD7&gt;0,females!AD7,"")</f>
        <v>65.27</v>
      </c>
      <c r="H16" s="38">
        <f>IF(females!AD8&gt;0,females!AD8,"")</f>
        <v>37.69</v>
      </c>
      <c r="I16" s="38">
        <f>IF(females!AD9&gt;0,females!AD9,"")</f>
        <v>39.76</v>
      </c>
      <c r="J16" s="38">
        <f>IF(females!AD10&gt;0,females!AD10,"")</f>
        <v>34.869999999999997</v>
      </c>
      <c r="K16" s="38">
        <f>IF(females!AD11&gt;0,females!AD11,"")</f>
        <v>27.4</v>
      </c>
      <c r="L16" s="40">
        <f>IF(females!AD12&gt;0,females!AD12,"")</f>
        <v>0.5342423778152291</v>
      </c>
      <c r="M16" s="40">
        <f>IF(females!AD13&gt;0,females!AD13,"")</f>
        <v>0.68913480885311873</v>
      </c>
      <c r="N16" s="38">
        <f>IF(females!AD15&gt;0,females!AD15,"")</f>
        <v>26.06</v>
      </c>
      <c r="O16" s="38">
        <f>IF(females!AD16&gt;0,females!AD16,"")</f>
        <v>21.6</v>
      </c>
      <c r="P16" s="38">
        <f>IF(females!AD17&gt;0,females!AD17,"")</f>
        <v>8.09</v>
      </c>
      <c r="Q16" s="38">
        <f>IF(females!AD18&gt;0,females!AD18,"")</f>
        <v>0.82885648503453579</v>
      </c>
      <c r="R16" s="38">
        <f>IF(females!AD19&gt;0,females!AD19,"")</f>
        <v>23.36</v>
      </c>
      <c r="S16" s="38">
        <f>IF(females!AD20&gt;0,females!AD20,"")</f>
        <v>20.329999999999998</v>
      </c>
      <c r="T16" s="38">
        <f>IF(females!AD21&gt;0,females!AD21,"")</f>
        <v>6.97</v>
      </c>
      <c r="U16" s="38">
        <f>IF(females!AD22&gt;0,females!AD22,"")</f>
        <v>0.87029109589041087</v>
      </c>
      <c r="V16" s="38">
        <f>IF(females!AD24&gt;0,females!AD24,"")</f>
        <v>29.07</v>
      </c>
      <c r="W16" s="38">
        <f>IF(females!AD25&gt;0,females!AD25,"")</f>
        <v>17.399999999999999</v>
      </c>
      <c r="X16" s="38">
        <f>IF(females!AD26&gt;0,females!AD26,"")</f>
        <v>7.83</v>
      </c>
      <c r="Y16" s="38">
        <f>IF(females!AD27&gt;0,females!AD27,"")</f>
        <v>0.59855521155830749</v>
      </c>
      <c r="Z16" s="38">
        <f>IF(females!AD28&gt;0,females!AD28,"")</f>
        <v>27.73</v>
      </c>
      <c r="AA16" s="38">
        <f>IF(females!AD29&gt;0,females!AD29,"")</f>
        <v>17.39</v>
      </c>
      <c r="AB16" s="38">
        <f>IF(females!AD30&gt;0,females!AD30,"")</f>
        <v>8.2799999999999994</v>
      </c>
      <c r="AC16" s="38">
        <f>IF(females!AD31&gt;0,females!AD31,"")</f>
        <v>0.6271186440677966</v>
      </c>
      <c r="AD16" s="38">
        <f>IF(females!AD33&gt;0,females!AD33,"")</f>
        <v>27.96</v>
      </c>
      <c r="AE16" s="38">
        <f>IF(females!AD34&gt;0,females!AD34,"")</f>
        <v>21.25</v>
      </c>
      <c r="AF16" s="38">
        <f>IF(females!AD35&gt;0,females!AD35,"")</f>
        <v>6.99</v>
      </c>
      <c r="AG16" s="38">
        <f>IF(females!AD36&gt;0,females!AD36,"")</f>
        <v>0.76001430615164522</v>
      </c>
      <c r="AH16" s="38">
        <f>IF(females!AD37&gt;0,females!AD37,"")</f>
        <v>29.2</v>
      </c>
      <c r="AI16" s="38">
        <f>IF(females!AD38&gt;0,females!AD38,"")</f>
        <v>20.78</v>
      </c>
      <c r="AJ16" s="38">
        <f>IF(females!AD39&gt;0,females!AD39,"")</f>
        <v>9.06</v>
      </c>
      <c r="AK16" s="38">
        <f>IF(females!AD40&gt;0,females!AD40,"")</f>
        <v>0.7116438356164384</v>
      </c>
      <c r="AL16" s="38">
        <f>IF(females!AD42&gt;0,females!AD42,"")</f>
        <v>33.590000000000003</v>
      </c>
      <c r="AM16" s="38">
        <f>IF(females!AD43&gt;0,females!AD43,"")</f>
        <v>21.25</v>
      </c>
      <c r="AN16" s="38">
        <f>IF(females!AD44&gt;0,females!AD44,"")</f>
        <v>8.19</v>
      </c>
      <c r="AO16" s="38">
        <f>IF(females!AD45&gt;0,females!AD45,"")</f>
        <v>0.63262875855909495</v>
      </c>
      <c r="AP16" s="38">
        <f>IF(females!AD46&gt;0,females!AD46,"")</f>
        <v>36.299999999999997</v>
      </c>
      <c r="AQ16" s="38">
        <f>IF(females!AD47&gt;0,females!AD47,"")</f>
        <v>22.61</v>
      </c>
      <c r="AR16" s="38">
        <f>IF(females!AD48&gt;0,females!AD48,"")</f>
        <v>8.73</v>
      </c>
      <c r="AS16" s="68">
        <f>IF(females!AD49&gt;0,females!AD49,"")</f>
        <v>0.62286501377410475</v>
      </c>
    </row>
    <row r="17" spans="1:45">
      <c r="A17" s="34" t="str">
        <f t="shared" si="0"/>
        <v>Genus species</v>
      </c>
      <c r="B17" s="51" t="str">
        <f t="shared" si="0"/>
        <v>Country.sample</v>
      </c>
      <c r="C17" s="36">
        <f>females!AF1</f>
        <v>16</v>
      </c>
      <c r="D17" s="37">
        <f>IF(females!AF3&gt;0,females!AF3,"")</f>
        <v>816.89</v>
      </c>
      <c r="E17" s="37">
        <f>IF(females!AF4&gt;0,females!AF4,"")</f>
        <v>14.52</v>
      </c>
      <c r="F17" s="38">
        <f>IF(females!AF5&gt;0,females!AF5,"")</f>
        <v>14.33</v>
      </c>
      <c r="G17" s="38">
        <f>IF(females!AF7&gt;0,females!AF7,"")</f>
        <v>65.36</v>
      </c>
      <c r="H17" s="38">
        <f>IF(females!AF8&gt;0,females!AF8,"")</f>
        <v>39.6</v>
      </c>
      <c r="I17" s="38">
        <f>IF(females!AF9&gt;0,females!AF9,"")</f>
        <v>40.78</v>
      </c>
      <c r="J17" s="38">
        <f>IF(females!AF10&gt;0,females!AF10,"")</f>
        <v>34.81</v>
      </c>
      <c r="K17" s="38">
        <f>IF(females!AF11&gt;0,females!AF11,"")</f>
        <v>26.02</v>
      </c>
      <c r="L17" s="40">
        <f>IF(females!AF12&gt;0,females!AF12,"")</f>
        <v>0.53258873929008577</v>
      </c>
      <c r="M17" s="40">
        <f>IF(females!AF13&gt;0,females!AF13,"")</f>
        <v>0.63805787150563997</v>
      </c>
      <c r="N17" s="38">
        <f>IF(females!AF15&gt;0,females!AF15,"")</f>
        <v>27.35</v>
      </c>
      <c r="O17" s="38">
        <f>IF(females!AF16&gt;0,females!AF16,"")</f>
        <v>20.74</v>
      </c>
      <c r="P17" s="38">
        <f>IF(females!AF17&gt;0,females!AF17,"")</f>
        <v>6.75</v>
      </c>
      <c r="Q17" s="38">
        <f>IF(females!AF18&gt;0,females!AF18,"")</f>
        <v>0.75831809872029243</v>
      </c>
      <c r="R17" s="38">
        <f>IF(females!AF19&gt;0,females!AF19,"")</f>
        <v>25.37</v>
      </c>
      <c r="S17" s="38">
        <f>IF(females!AF20&gt;0,females!AF20,"")</f>
        <v>19.46</v>
      </c>
      <c r="T17" s="38">
        <f>IF(females!AF21&gt;0,females!AF21,"")</f>
        <v>7.72</v>
      </c>
      <c r="U17" s="38">
        <f>IF(females!AF22&gt;0,females!AF22,"")</f>
        <v>0.76704769412692153</v>
      </c>
      <c r="V17" s="38">
        <f>IF(females!AF24&gt;0,females!AF24,"")</f>
        <v>29.95</v>
      </c>
      <c r="W17" s="38">
        <f>IF(females!AF25&gt;0,females!AF25,"")</f>
        <v>22.24</v>
      </c>
      <c r="X17" s="38">
        <f>IF(females!AF26&gt;0,females!AF26,"")</f>
        <v>7.41</v>
      </c>
      <c r="Y17" s="38">
        <f>IF(females!AF27&gt;0,females!AF27,"")</f>
        <v>0.74257095158597664</v>
      </c>
      <c r="Z17" s="38">
        <f>IF(females!AF28&gt;0,females!AF28,"")</f>
        <v>30.45</v>
      </c>
      <c r="AA17" s="38">
        <f>IF(females!AF29&gt;0,females!AF29,"")</f>
        <v>19.66</v>
      </c>
      <c r="AB17" s="38">
        <f>IF(females!AF30&gt;0,females!AF30,"")</f>
        <v>8.19</v>
      </c>
      <c r="AC17" s="38">
        <f>IF(females!AF31&gt;0,females!AF31,"")</f>
        <v>0.64564860426929394</v>
      </c>
      <c r="AD17" s="38">
        <f>IF(females!AF33&gt;0,females!AF33,"")</f>
        <v>29.81</v>
      </c>
      <c r="AE17" s="38">
        <f>IF(females!AF34&gt;0,females!AF34,"")</f>
        <v>23.72</v>
      </c>
      <c r="AF17" s="38">
        <f>IF(females!AF35&gt;0,females!AF35,"")</f>
        <v>7.55</v>
      </c>
      <c r="AG17" s="38">
        <f>IF(females!AF36&gt;0,females!AF36,"")</f>
        <v>0.79570613887957065</v>
      </c>
      <c r="AH17" s="38">
        <f>IF(females!AF37&gt;0,females!AF37,"")</f>
        <v>26.82</v>
      </c>
      <c r="AI17" s="38">
        <f>IF(females!AF38&gt;0,females!AF38,"")</f>
        <v>21.69</v>
      </c>
      <c r="AJ17" s="38">
        <f>IF(females!AF39&gt;0,females!AF39,"")</f>
        <v>9.09</v>
      </c>
      <c r="AK17" s="38">
        <f>IF(females!AF40&gt;0,females!AF40,"")</f>
        <v>0.8087248322147651</v>
      </c>
      <c r="AL17" s="38">
        <f>IF(females!AF42&gt;0,females!AF42,"")</f>
        <v>35.159999999999997</v>
      </c>
      <c r="AM17" s="38">
        <f>IF(females!AF43&gt;0,females!AF43,"")</f>
        <v>23.93</v>
      </c>
      <c r="AN17" s="38">
        <f>IF(females!AF44&gt;0,females!AF44,"")</f>
        <v>9.9600000000000009</v>
      </c>
      <c r="AO17" s="38">
        <f>IF(females!AF45&gt;0,females!AF45,"")</f>
        <v>0.68060295790671221</v>
      </c>
      <c r="AP17" s="38">
        <f>IF(females!AF46&gt;0,females!AF46,"")</f>
        <v>34.74</v>
      </c>
      <c r="AQ17" s="38">
        <f>IF(females!AF47&gt;0,females!AF47,"")</f>
        <v>24.68</v>
      </c>
      <c r="AR17" s="38">
        <f>IF(females!AF48&gt;0,females!AF48,"")</f>
        <v>8.4499999999999993</v>
      </c>
      <c r="AS17" s="68">
        <f>IF(females!AF49&gt;0,females!AF49,"")</f>
        <v>0.7104202648244099</v>
      </c>
    </row>
    <row r="18" spans="1:45">
      <c r="A18" s="34" t="str">
        <f t="shared" si="0"/>
        <v>Genus species</v>
      </c>
      <c r="B18" s="51" t="str">
        <f t="shared" si="0"/>
        <v>Country.sample</v>
      </c>
      <c r="C18" s="36">
        <f>females!AH1</f>
        <v>17</v>
      </c>
      <c r="D18" s="37">
        <f>IF(females!AH3&gt;0,females!AH3,"")</f>
        <v>656.52</v>
      </c>
      <c r="E18" s="37">
        <f>IF(females!AH4&gt;0,females!AH4,"")</f>
        <v>13.84</v>
      </c>
      <c r="F18" s="38">
        <f>IF(females!AH5&gt;0,females!AH5,"")</f>
        <v>10.87</v>
      </c>
      <c r="G18" s="38">
        <f>IF(females!AH7&gt;0,females!AH7,"")</f>
        <v>58.83</v>
      </c>
      <c r="H18" s="38">
        <f>IF(females!AH8&gt;0,females!AH8,"")</f>
        <v>39.33</v>
      </c>
      <c r="I18" s="38">
        <f>IF(females!AH9&gt;0,females!AH9,"")</f>
        <v>31.74</v>
      </c>
      <c r="J18" s="38">
        <f>IF(females!AH10&gt;0,females!AH10,"")</f>
        <v>25.75</v>
      </c>
      <c r="K18" s="38">
        <f>IF(females!AH11&gt;0,females!AH11,"")</f>
        <v>22.27</v>
      </c>
      <c r="L18" s="40">
        <f>IF(females!AH12&gt;0,females!AH12,"")</f>
        <v>0.43770185279619245</v>
      </c>
      <c r="M18" s="40">
        <f>IF(females!AH13&gt;0,females!AH13,"")</f>
        <v>0.70163831127914311</v>
      </c>
      <c r="N18" s="38">
        <f>IF(females!AH15&gt;0,females!AH15,"")</f>
        <v>21.19</v>
      </c>
      <c r="O18" s="38">
        <f>IF(females!AH16&gt;0,females!AH16,"")</f>
        <v>18.73</v>
      </c>
      <c r="P18" s="38">
        <f>IF(females!AH17&gt;0,females!AH17,"")</f>
        <v>6.97</v>
      </c>
      <c r="Q18" s="38">
        <f>IF(females!AH18&gt;0,females!AH18,"")</f>
        <v>0.88390750353940539</v>
      </c>
      <c r="R18" s="38">
        <f>IF(females!AH19&gt;0,females!AH19,"")</f>
        <v>20.239999999999998</v>
      </c>
      <c r="S18" s="38">
        <f>IF(females!AH20&gt;0,females!AH20,"")</f>
        <v>16.7</v>
      </c>
      <c r="T18" s="38">
        <f>IF(females!AH21&gt;0,females!AH21,"")</f>
        <v>6.72</v>
      </c>
      <c r="U18" s="38">
        <f>IF(females!AH22&gt;0,females!AH22,"")</f>
        <v>0.82509881422924902</v>
      </c>
      <c r="V18" s="38">
        <f>IF(females!AH24&gt;0,females!AH24,"")</f>
        <v>24.91</v>
      </c>
      <c r="W18" s="38">
        <f>IF(females!AH25&gt;0,females!AH25,"")</f>
        <v>19.760000000000002</v>
      </c>
      <c r="X18" s="38">
        <f>IF(females!AH26&gt;0,females!AH26,"")</f>
        <v>7.67</v>
      </c>
      <c r="Y18" s="38">
        <f>IF(females!AH27&gt;0,females!AH27,"")</f>
        <v>0.79325572059413896</v>
      </c>
      <c r="Z18" s="38">
        <f>IF(females!AH28&gt;0,females!AH28,"")</f>
        <v>24.91</v>
      </c>
      <c r="AA18" s="38">
        <f>IF(females!AH29&gt;0,females!AH29,"")</f>
        <v>21.76</v>
      </c>
      <c r="AB18" s="38">
        <f>IF(females!AH30&gt;0,females!AH30,"")</f>
        <v>7.29</v>
      </c>
      <c r="AC18" s="38">
        <f>IF(females!AH31&gt;0,females!AH31,"")</f>
        <v>0.87354476114010449</v>
      </c>
      <c r="AD18" s="38">
        <f>IF(females!AH33&gt;0,females!AH33,"")</f>
        <v>26.68</v>
      </c>
      <c r="AE18" s="38">
        <f>IF(females!AH34&gt;0,females!AH34,"")</f>
        <v>21.76</v>
      </c>
      <c r="AF18" s="38">
        <f>IF(females!AH35&gt;0,females!AH35,"")</f>
        <v>6.43</v>
      </c>
      <c r="AG18" s="38">
        <f>IF(females!AH36&gt;0,females!AH36,"")</f>
        <v>0.81559220389805109</v>
      </c>
      <c r="AH18" s="38">
        <f>IF(females!AH37&gt;0,females!AH37,"")</f>
        <v>25.64</v>
      </c>
      <c r="AI18" s="38">
        <f>IF(females!AH38&gt;0,females!AH38,"")</f>
        <v>21.07</v>
      </c>
      <c r="AJ18" s="38">
        <f>IF(females!AH39&gt;0,females!AH39,"")</f>
        <v>9.0299999999999994</v>
      </c>
      <c r="AK18" s="38">
        <f>IF(females!AH40&gt;0,females!AH40,"")</f>
        <v>0.82176287051482055</v>
      </c>
      <c r="AL18" s="38" t="str">
        <f>IF(females!AH42&gt;0,females!AH42,"")</f>
        <v/>
      </c>
      <c r="AM18" s="38" t="str">
        <f>IF(females!AH43&gt;0,females!AH43,"")</f>
        <v/>
      </c>
      <c r="AN18" s="38" t="str">
        <f>IF(females!AH44&gt;0,females!AH44,"")</f>
        <v/>
      </c>
      <c r="AO18" s="38" t="str">
        <f>IF(females!AH45&gt;0,females!AH45,"")</f>
        <v/>
      </c>
      <c r="AP18" s="38" t="str">
        <f>IF(females!AH46&gt;0,females!AH46,"")</f>
        <v/>
      </c>
      <c r="AQ18" s="38" t="str">
        <f>IF(females!AH47&gt;0,females!AH47,"")</f>
        <v/>
      </c>
      <c r="AR18" s="38" t="str">
        <f>IF(females!AH48&gt;0,females!AH48,"")</f>
        <v/>
      </c>
      <c r="AS18" s="68" t="str">
        <f>IF(females!AH49&gt;0,females!AH49,"")</f>
        <v/>
      </c>
    </row>
    <row r="19" spans="1:45">
      <c r="A19" s="34" t="str">
        <f t="shared" si="0"/>
        <v>Genus species</v>
      </c>
      <c r="B19" s="51" t="str">
        <f t="shared" si="0"/>
        <v>Country.sample</v>
      </c>
      <c r="C19" s="36">
        <f>females!AJ1</f>
        <v>18</v>
      </c>
      <c r="D19" s="37">
        <f>IF(females!AJ3&gt;0,females!AJ3,"")</f>
        <v>719.83</v>
      </c>
      <c r="E19" s="37">
        <f>IF(females!AJ4&gt;0,females!AJ4,"")</f>
        <v>12.58</v>
      </c>
      <c r="F19" s="38">
        <f>IF(females!AJ5&gt;0,females!AJ5,"")</f>
        <v>10.27</v>
      </c>
      <c r="G19" s="38">
        <f>IF(females!AJ7&gt;0,females!AJ7,"")</f>
        <v>57.84</v>
      </c>
      <c r="H19" s="38">
        <f>IF(females!AJ8&gt;0,females!AJ8,"")</f>
        <v>40.21</v>
      </c>
      <c r="I19" s="38">
        <f>IF(females!AJ9&gt;0,females!AJ9,"")</f>
        <v>34.17</v>
      </c>
      <c r="J19" s="38">
        <f>IF(females!AJ10&gt;0,females!AJ10,"")</f>
        <v>27.47</v>
      </c>
      <c r="K19" s="38">
        <f>IF(females!AJ11&gt;0,females!AJ11,"")</f>
        <v>24.86</v>
      </c>
      <c r="L19" s="40">
        <f>IF(females!AJ12&gt;0,females!AJ12,"")</f>
        <v>0.47493084370677729</v>
      </c>
      <c r="M19" s="40">
        <f>IF(females!AJ13&gt;0,females!AJ13,"")</f>
        <v>0.72753877670471168</v>
      </c>
      <c r="N19" s="38">
        <f>IF(females!AJ15&gt;0,females!AJ15,"")</f>
        <v>22.6</v>
      </c>
      <c r="O19" s="38">
        <f>IF(females!AJ16&gt;0,females!AJ16,"")</f>
        <v>16.940000000000001</v>
      </c>
      <c r="P19" s="38">
        <f>IF(females!AJ17&gt;0,females!AJ17,"")</f>
        <v>6.53</v>
      </c>
      <c r="Q19" s="38">
        <f>IF(females!AJ18&gt;0,females!AJ18,"")</f>
        <v>0.74955752212389382</v>
      </c>
      <c r="R19" s="38">
        <f>IF(females!AJ19&gt;0,females!AJ19,"")</f>
        <v>24.08</v>
      </c>
      <c r="S19" s="38">
        <f>IF(females!AJ20&gt;0,females!AJ20,"")</f>
        <v>18.5</v>
      </c>
      <c r="T19" s="38">
        <f>IF(females!AJ21&gt;0,females!AJ21,"")</f>
        <v>6.07</v>
      </c>
      <c r="U19" s="38">
        <f>IF(females!AJ22&gt;0,females!AJ22,"")</f>
        <v>0.7682724252491695</v>
      </c>
      <c r="V19" s="38">
        <f>IF(females!AJ24&gt;0,females!AJ24,"")</f>
        <v>23.84</v>
      </c>
      <c r="W19" s="38">
        <f>IF(females!AJ25&gt;0,females!AJ25,"")</f>
        <v>15.94</v>
      </c>
      <c r="X19" s="38">
        <f>IF(females!AJ26&gt;0,females!AJ26,"")</f>
        <v>5.56</v>
      </c>
      <c r="Y19" s="38">
        <f>IF(females!AJ27&gt;0,females!AJ27,"")</f>
        <v>0.6686241610738255</v>
      </c>
      <c r="Z19" s="38">
        <f>IF(females!AJ28&gt;0,females!AJ28,"")</f>
        <v>23.42</v>
      </c>
      <c r="AA19" s="38">
        <f>IF(females!AJ29&gt;0,females!AJ29,"")</f>
        <v>16.59</v>
      </c>
      <c r="AB19" s="38">
        <f>IF(females!AJ30&gt;0,females!AJ30,"")</f>
        <v>7.67</v>
      </c>
      <c r="AC19" s="38">
        <f>IF(females!AJ31&gt;0,females!AJ31,"")</f>
        <v>0.70836891545687442</v>
      </c>
      <c r="AD19" s="38">
        <f>IF(females!AJ33&gt;0,females!AJ33,"")</f>
        <v>24.47</v>
      </c>
      <c r="AE19" s="38">
        <f>IF(females!AJ34&gt;0,females!AJ34,"")</f>
        <v>18.48</v>
      </c>
      <c r="AF19" s="38">
        <f>IF(females!AJ35&gt;0,females!AJ35,"")</f>
        <v>7.36</v>
      </c>
      <c r="AG19" s="38">
        <f>IF(females!AJ36&gt;0,females!AJ36,"")</f>
        <v>0.75521046178994689</v>
      </c>
      <c r="AH19" s="38">
        <f>IF(females!AJ37&gt;0,females!AJ37,"")</f>
        <v>25.39</v>
      </c>
      <c r="AI19" s="38">
        <f>IF(females!AJ38&gt;0,females!AJ38,"")</f>
        <v>19.2</v>
      </c>
      <c r="AJ19" s="38">
        <f>IF(females!AJ39&gt;0,females!AJ39,"")</f>
        <v>7.07</v>
      </c>
      <c r="AK19" s="38">
        <f>IF(females!AJ40&gt;0,females!AJ40,"")</f>
        <v>0.75620322961795983</v>
      </c>
      <c r="AL19" s="38">
        <f>IF(females!AJ42&gt;0,females!AJ42,"")</f>
        <v>31.01</v>
      </c>
      <c r="AM19" s="38">
        <f>IF(females!AJ43&gt;0,females!AJ43,"")</f>
        <v>21.21</v>
      </c>
      <c r="AN19" s="38">
        <f>IF(females!AJ44&gt;0,females!AJ44,"")</f>
        <v>7.97</v>
      </c>
      <c r="AO19" s="38">
        <f>IF(females!AJ45&gt;0,females!AJ45,"")</f>
        <v>0.68397291196388266</v>
      </c>
      <c r="AP19" s="38">
        <f>IF(females!AJ46&gt;0,females!AJ46,"")</f>
        <v>32.14</v>
      </c>
      <c r="AQ19" s="38">
        <f>IF(females!AJ47&gt;0,females!AJ47,"")</f>
        <v>22.28</v>
      </c>
      <c r="AR19" s="38">
        <f>IF(females!AJ48&gt;0,females!AJ48,"")</f>
        <v>7.67</v>
      </c>
      <c r="AS19" s="68">
        <f>IF(females!AJ49&gt;0,females!AJ49,"")</f>
        <v>0.69321717485998757</v>
      </c>
    </row>
    <row r="20" spans="1:45">
      <c r="A20" s="34" t="str">
        <f t="shared" ref="A20:B31" si="1">A$2</f>
        <v>Genus species</v>
      </c>
      <c r="B20" s="51" t="str">
        <f t="shared" si="1"/>
        <v>Country.sample</v>
      </c>
      <c r="C20" s="36">
        <f>females!AL1</f>
        <v>19</v>
      </c>
      <c r="D20" s="37">
        <f>IF(females!AL3&gt;0,females!AL3,"")</f>
        <v>807.59</v>
      </c>
      <c r="E20" s="37">
        <f>IF(females!AL4&gt;0,females!AL4,"")</f>
        <v>14.53</v>
      </c>
      <c r="F20" s="38">
        <f>IF(females!AL5&gt;0,females!AL5,"")</f>
        <v>15.06</v>
      </c>
      <c r="G20" s="38">
        <f>IF(females!AL7&gt;0,females!AL7,"")</f>
        <v>63.17</v>
      </c>
      <c r="H20" s="38">
        <f>IF(females!AL8&gt;0,females!AL8,"")</f>
        <v>39</v>
      </c>
      <c r="I20" s="38">
        <f>IF(females!AL9&gt;0,females!AL9,"")</f>
        <v>41.53</v>
      </c>
      <c r="J20" s="38">
        <f>IF(females!AL10&gt;0,females!AL10,"")</f>
        <v>35.369999999999997</v>
      </c>
      <c r="K20" s="38">
        <f>IF(females!AL11&gt;0,females!AL11,"")</f>
        <v>30.25</v>
      </c>
      <c r="L20" s="40">
        <f>IF(females!AL12&gt;0,females!AL12,"")</f>
        <v>0.55991768244419815</v>
      </c>
      <c r="M20" s="40">
        <f>IF(females!AL13&gt;0,females!AL13,"")</f>
        <v>0.72838911630146885</v>
      </c>
      <c r="N20" s="38">
        <f>IF(females!AL15&gt;0,females!AL15,"")</f>
        <v>29.2</v>
      </c>
      <c r="O20" s="38">
        <f>IF(females!AL16&gt;0,females!AL16,"")</f>
        <v>22.78</v>
      </c>
      <c r="P20" s="38">
        <f>IF(females!AL17&gt;0,females!AL17,"")</f>
        <v>6.46</v>
      </c>
      <c r="Q20" s="38">
        <f>IF(females!AL18&gt;0,females!AL18,"")</f>
        <v>0.78013698630136996</v>
      </c>
      <c r="R20" s="38">
        <f>IF(females!AL19&gt;0,females!AL19,"")</f>
        <v>28.51</v>
      </c>
      <c r="S20" s="38">
        <f>IF(females!AL20&gt;0,females!AL20,"")</f>
        <v>16.73</v>
      </c>
      <c r="T20" s="38">
        <f>IF(females!AL21&gt;0,females!AL21,"")</f>
        <v>8.06</v>
      </c>
      <c r="U20" s="38">
        <f>IF(females!AL22&gt;0,females!AL22,"")</f>
        <v>0.58681164503682914</v>
      </c>
      <c r="V20" s="38">
        <f>IF(females!AL24&gt;0,females!AL24,"")</f>
        <v>30.27</v>
      </c>
      <c r="W20" s="38">
        <f>IF(females!AL25&gt;0,females!AL25,"")</f>
        <v>20.91</v>
      </c>
      <c r="X20" s="38">
        <f>IF(females!AL26&gt;0,females!AL26,"")</f>
        <v>7.91</v>
      </c>
      <c r="Y20" s="38">
        <f>IF(females!AL27&gt;0,females!AL27,"")</f>
        <v>0.69078295341922702</v>
      </c>
      <c r="Z20" s="38">
        <f>IF(females!AL28&gt;0,females!AL28,"")</f>
        <v>30.29</v>
      </c>
      <c r="AA20" s="38">
        <f>IF(females!AL29&gt;0,females!AL29,"")</f>
        <v>20.93</v>
      </c>
      <c r="AB20" s="38">
        <f>IF(females!AL30&gt;0,females!AL30,"")</f>
        <v>7.21</v>
      </c>
      <c r="AC20" s="38">
        <f>IF(females!AL31&gt;0,females!AL31,"")</f>
        <v>0.69098712446351929</v>
      </c>
      <c r="AD20" s="38">
        <f>IF(females!AL33&gt;0,females!AL33,"")</f>
        <v>30.5</v>
      </c>
      <c r="AE20" s="38">
        <f>IF(females!AL34&gt;0,females!AL34,"")</f>
        <v>21.3</v>
      </c>
      <c r="AF20" s="38">
        <f>IF(females!AL35&gt;0,females!AL35,"")</f>
        <v>7.24</v>
      </c>
      <c r="AG20" s="38">
        <f>IF(females!AL36&gt;0,females!AL36,"")</f>
        <v>0.69836065573770489</v>
      </c>
      <c r="AH20" s="38">
        <f>IF(females!AL37&gt;0,females!AL37,"")</f>
        <v>29.24</v>
      </c>
      <c r="AI20" s="38">
        <f>IF(females!AL38&gt;0,females!AL38,"")</f>
        <v>20.399999999999999</v>
      </c>
      <c r="AJ20" s="38">
        <f>IF(females!AL39&gt;0,females!AL39,"")</f>
        <v>7.31</v>
      </c>
      <c r="AK20" s="38">
        <f>IF(females!AL40&gt;0,females!AL40,"")</f>
        <v>0.69767441860465118</v>
      </c>
      <c r="AL20" s="38">
        <f>IF(females!AL42&gt;0,females!AL42,"")</f>
        <v>36.4</v>
      </c>
      <c r="AM20" s="38">
        <f>IF(females!AL43&gt;0,females!AL43,"")</f>
        <v>24.44</v>
      </c>
      <c r="AN20" s="38">
        <f>IF(females!AL44&gt;0,females!AL44,"")</f>
        <v>8.25</v>
      </c>
      <c r="AO20" s="38">
        <f>IF(females!AL45&gt;0,females!AL45,"")</f>
        <v>0.67142857142857149</v>
      </c>
      <c r="AP20" s="38">
        <f>IF(females!AL46&gt;0,females!AL46,"")</f>
        <v>36.1</v>
      </c>
      <c r="AQ20" s="38">
        <f>IF(females!AL47&gt;0,females!AL47,"")</f>
        <v>25.57</v>
      </c>
      <c r="AR20" s="38">
        <f>IF(females!AL48&gt;0,females!AL48,"")</f>
        <v>7.42</v>
      </c>
      <c r="AS20" s="68">
        <f>IF(females!AL49&gt;0,females!AL49,"")</f>
        <v>0.70831024930747921</v>
      </c>
    </row>
    <row r="21" spans="1:45">
      <c r="A21" s="34" t="str">
        <f t="shared" si="1"/>
        <v>Genus species</v>
      </c>
      <c r="B21" s="51" t="str">
        <f t="shared" si="1"/>
        <v>Country.sample</v>
      </c>
      <c r="C21" s="36">
        <f>females!AN1</f>
        <v>20</v>
      </c>
      <c r="D21" s="37">
        <f>IF(females!AN3&gt;0,females!AN3,"")</f>
        <v>678.22</v>
      </c>
      <c r="E21" s="37">
        <f>IF(females!AN4&gt;0,females!AN4,"")</f>
        <v>11.21</v>
      </c>
      <c r="F21" s="38">
        <f>IF(females!AN5&gt;0,females!AN5,"")</f>
        <v>11.02</v>
      </c>
      <c r="G21" s="38">
        <f>IF(females!AN7&gt;0,females!AN7,"")</f>
        <v>56.19</v>
      </c>
      <c r="H21" s="38">
        <f>IF(females!AN8&gt;0,females!AN8,"")</f>
        <v>37.03</v>
      </c>
      <c r="I21" s="38">
        <f>IF(females!AN9&gt;0,females!AN9,"")</f>
        <v>25.9</v>
      </c>
      <c r="J21" s="38">
        <f>IF(females!AN10&gt;0,females!AN10,"")</f>
        <v>24.55</v>
      </c>
      <c r="K21" s="38">
        <f>IF(females!AN11&gt;0,females!AN11,"")</f>
        <v>19.28</v>
      </c>
      <c r="L21" s="40">
        <f>IF(females!AN12&gt;0,females!AN12,"")</f>
        <v>0.43691048229222285</v>
      </c>
      <c r="M21" s="40">
        <f>IF(females!AN13&gt;0,females!AN13,"")</f>
        <v>0.74440154440154449</v>
      </c>
      <c r="N21" s="38">
        <f>IF(females!AN15&gt;0,females!AN15,"")</f>
        <v>21.65</v>
      </c>
      <c r="O21" s="38">
        <f>IF(females!AN16&gt;0,females!AN16,"")</f>
        <v>18.64</v>
      </c>
      <c r="P21" s="38">
        <f>IF(females!AN17&gt;0,females!AN17,"")</f>
        <v>5.94</v>
      </c>
      <c r="Q21" s="38">
        <f>IF(females!AN18&gt;0,females!AN18,"")</f>
        <v>0.86096997690531185</v>
      </c>
      <c r="R21" s="38">
        <f>IF(females!AN19&gt;0,females!AN19,"")</f>
        <v>19.87</v>
      </c>
      <c r="S21" s="38">
        <f>IF(females!AN20&gt;0,females!AN20,"")</f>
        <v>16.23</v>
      </c>
      <c r="T21" s="38">
        <f>IF(females!AN21&gt;0,females!AN21,"")</f>
        <v>5.73</v>
      </c>
      <c r="U21" s="38">
        <f>IF(females!AN22&gt;0,females!AN22,"")</f>
        <v>0.81680926019124311</v>
      </c>
      <c r="V21" s="38">
        <f>IF(females!AN24&gt;0,females!AN24,"")</f>
        <v>22.44</v>
      </c>
      <c r="W21" s="38">
        <f>IF(females!AN25&gt;0,females!AN25,"")</f>
        <v>17.59</v>
      </c>
      <c r="X21" s="38">
        <f>IF(females!AN26&gt;0,females!AN26,"")</f>
        <v>5.13</v>
      </c>
      <c r="Y21" s="38">
        <f>IF(females!AN27&gt;0,females!AN27,"")</f>
        <v>0.78386809269162205</v>
      </c>
      <c r="Z21" s="38">
        <f>IF(females!AN28&gt;0,females!AN28,"")</f>
        <v>22.77</v>
      </c>
      <c r="AA21" s="38">
        <f>IF(females!AN29&gt;0,females!AN29,"")</f>
        <v>16.079999999999998</v>
      </c>
      <c r="AB21" s="38">
        <f>IF(females!AN30&gt;0,females!AN30,"")</f>
        <v>6.29</v>
      </c>
      <c r="AC21" s="38">
        <f>IF(females!AN31&gt;0,females!AN31,"")</f>
        <v>0.70619235836627137</v>
      </c>
      <c r="AD21" s="38">
        <f>IF(females!AN33&gt;0,females!AN33,"")</f>
        <v>23.18</v>
      </c>
      <c r="AE21" s="38">
        <f>IF(females!AN34&gt;0,females!AN34,"")</f>
        <v>17.22</v>
      </c>
      <c r="AF21" s="38">
        <f>IF(females!AN35&gt;0,females!AN35,"")</f>
        <v>5.33</v>
      </c>
      <c r="AG21" s="38">
        <f>IF(females!AN36&gt;0,females!AN36,"")</f>
        <v>0.74288179465056081</v>
      </c>
      <c r="AH21" s="38">
        <f>IF(females!AN37&gt;0,females!AN37,"")</f>
        <v>21.9</v>
      </c>
      <c r="AI21" s="38">
        <f>IF(females!AN38&gt;0,females!AN38,"")</f>
        <v>16.73</v>
      </c>
      <c r="AJ21" s="38">
        <f>IF(females!AN39&gt;0,females!AN39,"")</f>
        <v>5.84</v>
      </c>
      <c r="AK21" s="38">
        <f>IF(females!AN40&gt;0,females!AN40,"")</f>
        <v>0.76392694063926947</v>
      </c>
      <c r="AL21" s="38">
        <f>IF(females!AN42&gt;0,females!AN42,"")</f>
        <v>25.15</v>
      </c>
      <c r="AM21" s="38">
        <f>IF(females!AN43&gt;0,females!AN43,"")</f>
        <v>18.579999999999998</v>
      </c>
      <c r="AN21" s="38">
        <f>IF(females!AN44&gt;0,females!AN44,"")</f>
        <v>6.09</v>
      </c>
      <c r="AO21" s="38">
        <f>IF(females!AN45&gt;0,females!AN45,"")</f>
        <v>0.7387673956262425</v>
      </c>
      <c r="AP21" s="38">
        <f>IF(females!AN46&gt;0,females!AN46,"")</f>
        <v>26.09</v>
      </c>
      <c r="AQ21" s="38">
        <f>IF(females!AN47&gt;0,females!AN47,"")</f>
        <v>19.600000000000001</v>
      </c>
      <c r="AR21" s="38">
        <f>IF(females!AN48&gt;0,females!AN48,"")</f>
        <v>5.81</v>
      </c>
      <c r="AS21" s="68">
        <f>IF(females!AN49&gt;0,females!AN49,"")</f>
        <v>0.75124568800306635</v>
      </c>
    </row>
    <row r="22" spans="1:45">
      <c r="A22" s="34" t="str">
        <f t="shared" si="1"/>
        <v>Genus species</v>
      </c>
      <c r="B22" s="51" t="str">
        <f t="shared" si="1"/>
        <v>Country.sample</v>
      </c>
      <c r="C22" s="36">
        <f>females!AP1</f>
        <v>21</v>
      </c>
      <c r="D22" s="37">
        <f>IF(females!AP3&gt;0,females!AP3,"")</f>
        <v>741.79</v>
      </c>
      <c r="E22" s="37">
        <f>IF(females!AP4&gt;0,females!AP4,"")</f>
        <v>14.44</v>
      </c>
      <c r="F22" s="38">
        <f>IF(females!AP5&gt;0,females!AP5,"")</f>
        <v>11.04</v>
      </c>
      <c r="G22" s="38">
        <f>IF(females!AP7&gt;0,females!AP7,"")</f>
        <v>60.7</v>
      </c>
      <c r="H22" s="38">
        <f>IF(females!AP8&gt;0,females!AP8,"")</f>
        <v>42.32</v>
      </c>
      <c r="I22" s="38">
        <f>IF(females!AP9&gt;0,females!AP9,"")</f>
        <v>37.61</v>
      </c>
      <c r="J22" s="38">
        <f>IF(females!AP10&gt;0,females!AP10,"")</f>
        <v>31.8</v>
      </c>
      <c r="K22" s="38">
        <f>IF(females!AP11&gt;0,females!AP11,"")</f>
        <v>25.56</v>
      </c>
      <c r="L22" s="40">
        <f>IF(females!AP12&gt;0,females!AP12,"")</f>
        <v>0.52388797364085671</v>
      </c>
      <c r="M22" s="40">
        <f>IF(females!AP13&gt;0,females!AP13,"")</f>
        <v>0.67960648763626696</v>
      </c>
      <c r="N22" s="38">
        <f>IF(females!AP15&gt;0,females!AP15,"")</f>
        <v>26.73</v>
      </c>
      <c r="O22" s="38">
        <f>IF(females!AP16&gt;0,females!AP16,"")</f>
        <v>19.05</v>
      </c>
      <c r="P22" s="38">
        <f>IF(females!AP17&gt;0,females!AP17,"")</f>
        <v>6.29</v>
      </c>
      <c r="Q22" s="38">
        <f>IF(females!AP18&gt;0,females!AP18,"")</f>
        <v>0.71268237934904599</v>
      </c>
      <c r="R22" s="38">
        <f>IF(females!AP19&gt;0,females!AP19,"")</f>
        <v>25.77</v>
      </c>
      <c r="S22" s="38">
        <f>IF(females!AP20&gt;0,females!AP20,"")</f>
        <v>18.010000000000002</v>
      </c>
      <c r="T22" s="38">
        <f>IF(females!AP21&gt;0,females!AP21,"")</f>
        <v>6.86</v>
      </c>
      <c r="U22" s="38">
        <f>IF(females!AP22&gt;0,females!AP22,"")</f>
        <v>0.69887466045789681</v>
      </c>
      <c r="V22" s="38">
        <f>IF(females!AP24&gt;0,females!AP24,"")</f>
        <v>27.24</v>
      </c>
      <c r="W22" s="38">
        <f>IF(females!AP25&gt;0,females!AP25,"")</f>
        <v>18.61</v>
      </c>
      <c r="X22" s="38">
        <f>IF(females!AP26&gt;0,females!AP26,"")</f>
        <v>6.65</v>
      </c>
      <c r="Y22" s="38">
        <f>IF(females!AP27&gt;0,females!AP27,"")</f>
        <v>0.68318649045521296</v>
      </c>
      <c r="Z22" s="38">
        <f>IF(females!AP28&gt;0,females!AP28,"")</f>
        <v>28.52</v>
      </c>
      <c r="AA22" s="38">
        <f>IF(females!AP29&gt;0,females!AP29,"")</f>
        <v>19.309999999999999</v>
      </c>
      <c r="AB22" s="38">
        <f>IF(females!AP30&gt;0,females!AP30,"")</f>
        <v>7.35</v>
      </c>
      <c r="AC22" s="38">
        <f>IF(females!AP31&gt;0,females!AP31,"")</f>
        <v>0.6770687237026648</v>
      </c>
      <c r="AD22" s="38">
        <f>IF(females!AP33&gt;0,females!AP33,"")</f>
        <v>29.62</v>
      </c>
      <c r="AE22" s="38">
        <f>IF(females!AP34&gt;0,females!AP34,"")</f>
        <v>21.66</v>
      </c>
      <c r="AF22" s="38">
        <f>IF(females!AP35&gt;0,females!AP35,"")</f>
        <v>7.78</v>
      </c>
      <c r="AG22" s="38">
        <f>IF(females!AP36&gt;0,females!AP36,"")</f>
        <v>0.73126266036461851</v>
      </c>
      <c r="AH22" s="38">
        <f>IF(females!AP37&gt;0,females!AP37,"")</f>
        <v>30.44</v>
      </c>
      <c r="AI22" s="38">
        <f>IF(females!AP38&gt;0,females!AP38,"")</f>
        <v>19.48</v>
      </c>
      <c r="AJ22" s="38">
        <f>IF(females!AP39&gt;0,females!AP39,"")</f>
        <v>8.06</v>
      </c>
      <c r="AK22" s="38">
        <f>IF(females!AP40&gt;0,females!AP40,"")</f>
        <v>0.6399474375821288</v>
      </c>
      <c r="AL22" s="38">
        <f>IF(females!AP42&gt;0,females!AP42,"")</f>
        <v>33.07</v>
      </c>
      <c r="AM22" s="38">
        <f>IF(females!AP43&gt;0,females!AP43,"")</f>
        <v>22.78</v>
      </c>
      <c r="AN22" s="38">
        <f>IF(females!AP44&gt;0,females!AP44,"")</f>
        <v>9.9</v>
      </c>
      <c r="AO22" s="38">
        <f>IF(females!AP45&gt;0,females!AP45,"")</f>
        <v>0.68884185061989722</v>
      </c>
      <c r="AP22" s="38">
        <f>IF(females!AP46&gt;0,females!AP46,"")</f>
        <v>34.53</v>
      </c>
      <c r="AQ22" s="38">
        <f>IF(females!AP47&gt;0,females!AP47,"")</f>
        <v>23.42</v>
      </c>
      <c r="AR22" s="38">
        <f>IF(females!AP48&gt;0,females!AP48,"")</f>
        <v>8.1999999999999993</v>
      </c>
      <c r="AS22" s="68">
        <f>IF(females!AP49&gt;0,females!AP49,"")</f>
        <v>0.67825079640891983</v>
      </c>
    </row>
    <row r="23" spans="1:45">
      <c r="A23" s="34" t="str">
        <f t="shared" si="1"/>
        <v>Genus species</v>
      </c>
      <c r="B23" s="51" t="str">
        <f t="shared" si="1"/>
        <v>Country.sample</v>
      </c>
      <c r="C23" s="36">
        <f>females!AR1</f>
        <v>22</v>
      </c>
      <c r="D23" s="37">
        <f>IF(females!AR3&gt;0,females!AR3,"")</f>
        <v>694.21</v>
      </c>
      <c r="E23" s="37">
        <f>IF(females!AR4&gt;0,females!AR4,"")</f>
        <v>10.210000000000001</v>
      </c>
      <c r="F23" s="38">
        <f>IF(females!AR5&gt;0,females!AR5,"")</f>
        <v>10.64</v>
      </c>
      <c r="G23" s="38">
        <f>IF(females!AR7&gt;0,females!AR7,"")</f>
        <v>57.05</v>
      </c>
      <c r="H23" s="38">
        <f>IF(females!AR8&gt;0,females!AR8,"")</f>
        <v>35.299999999999997</v>
      </c>
      <c r="I23" s="38">
        <f>IF(females!AR9&gt;0,females!AR9,"")</f>
        <v>32.06</v>
      </c>
      <c r="J23" s="38">
        <f>IF(females!AR10&gt;0,females!AR10,"")</f>
        <v>29.74</v>
      </c>
      <c r="K23" s="38">
        <f>IF(females!AR11&gt;0,females!AR11,"")</f>
        <v>25.42</v>
      </c>
      <c r="L23" s="40">
        <f>IF(females!AR12&gt;0,females!AR12,"")</f>
        <v>0.52129710780017524</v>
      </c>
      <c r="M23" s="40">
        <f>IF(females!AR13&gt;0,females!AR13,"")</f>
        <v>0.79288833437305051</v>
      </c>
      <c r="N23" s="38">
        <f>IF(females!AR15&gt;0,females!AR15,"")</f>
        <v>22.79</v>
      </c>
      <c r="O23" s="38">
        <f>IF(females!AR16&gt;0,females!AR16,"")</f>
        <v>18.86</v>
      </c>
      <c r="P23" s="38">
        <f>IF(females!AR17&gt;0,females!AR17,"")</f>
        <v>7.01</v>
      </c>
      <c r="Q23" s="38">
        <f>IF(females!AR18&gt;0,females!AR18,"")</f>
        <v>0.82755594559017109</v>
      </c>
      <c r="R23" s="38">
        <f>IF(females!AR19&gt;0,females!AR19,"")</f>
        <v>23.84</v>
      </c>
      <c r="S23" s="38">
        <f>IF(females!AR20&gt;0,females!AR20,"")</f>
        <v>19.21</v>
      </c>
      <c r="T23" s="38">
        <f>IF(females!AR21&gt;0,females!AR21,"")</f>
        <v>7.33</v>
      </c>
      <c r="U23" s="38">
        <f>IF(females!AR22&gt;0,females!AR22,"")</f>
        <v>0.80578859060402686</v>
      </c>
      <c r="V23" s="38">
        <f>IF(females!AR24&gt;0,females!AR24,"")</f>
        <v>24.64</v>
      </c>
      <c r="W23" s="38">
        <f>IF(females!AR25&gt;0,females!AR25,"")</f>
        <v>16.38</v>
      </c>
      <c r="X23" s="38">
        <f>IF(females!AR26&gt;0,females!AR26,"")</f>
        <v>7.07</v>
      </c>
      <c r="Y23" s="38">
        <f>IF(females!AR27&gt;0,females!AR27,"")</f>
        <v>0.66477272727272718</v>
      </c>
      <c r="Z23" s="38">
        <f>IF(females!AR28&gt;0,females!AR28,"")</f>
        <v>25.98</v>
      </c>
      <c r="AA23" s="38">
        <f>IF(females!AR29&gt;0,females!AR29,"")</f>
        <v>19.71</v>
      </c>
      <c r="AB23" s="38">
        <f>IF(females!AR30&gt;0,females!AR30,"")</f>
        <v>5.62</v>
      </c>
      <c r="AC23" s="38">
        <f>IF(females!AR31&gt;0,females!AR31,"")</f>
        <v>0.75866050808314089</v>
      </c>
      <c r="AD23" s="38">
        <f>IF(females!AR33&gt;0,females!AR33,"")</f>
        <v>26.35</v>
      </c>
      <c r="AE23" s="38">
        <f>IF(females!AR34&gt;0,females!AR34,"")</f>
        <v>20.03</v>
      </c>
      <c r="AF23" s="38">
        <f>IF(females!AR35&gt;0,females!AR35,"")</f>
        <v>6.74</v>
      </c>
      <c r="AG23" s="38">
        <f>IF(females!AR36&gt;0,females!AR36,"")</f>
        <v>0.76015180265654647</v>
      </c>
      <c r="AH23" s="38">
        <f>IF(females!AR37&gt;0,females!AR37,"")</f>
        <v>28.03</v>
      </c>
      <c r="AI23" s="38">
        <f>IF(females!AR38&gt;0,females!AR38,"")</f>
        <v>19.23</v>
      </c>
      <c r="AJ23" s="38">
        <f>IF(females!AR39&gt;0,females!AR39,"")</f>
        <v>6.94</v>
      </c>
      <c r="AK23" s="38">
        <f>IF(females!AR40&gt;0,females!AR40,"")</f>
        <v>0.68605066000713522</v>
      </c>
      <c r="AL23" s="38">
        <f>IF(females!AR42&gt;0,females!AR42,"")</f>
        <v>29.75</v>
      </c>
      <c r="AM23" s="38">
        <f>IF(females!AR43&gt;0,females!AR43,"")</f>
        <v>18.989999999999998</v>
      </c>
      <c r="AN23" s="38">
        <f>IF(females!AR44&gt;0,females!AR44,"")</f>
        <v>8.07</v>
      </c>
      <c r="AO23" s="38">
        <f>IF(females!AR45&gt;0,females!AR45,"")</f>
        <v>0.63831932773109235</v>
      </c>
      <c r="AP23" s="38">
        <f>IF(females!AR46&gt;0,females!AR46,"")</f>
        <v>31.6</v>
      </c>
      <c r="AQ23" s="38">
        <f>IF(females!AR47&gt;0,females!AR47,"")</f>
        <v>22.78</v>
      </c>
      <c r="AR23" s="38">
        <f>IF(females!AR48&gt;0,females!AR48,"")</f>
        <v>8.0399999999999991</v>
      </c>
      <c r="AS23" s="68">
        <f>IF(females!AR49&gt;0,females!AR49,"")</f>
        <v>0.72088607594936704</v>
      </c>
    </row>
    <row r="24" spans="1:45">
      <c r="A24" s="34" t="str">
        <f t="shared" si="1"/>
        <v>Genus species</v>
      </c>
      <c r="B24" s="51" t="str">
        <f t="shared" si="1"/>
        <v>Country.sample</v>
      </c>
      <c r="C24" s="36">
        <f>females!AT1</f>
        <v>0</v>
      </c>
      <c r="D24" s="37" t="str">
        <f>IF(females!AT3&gt;0,females!AT3,"")</f>
        <v/>
      </c>
      <c r="E24" s="37" t="str">
        <f>IF(females!AT4&gt;0,females!AT4,"")</f>
        <v/>
      </c>
      <c r="F24" s="38" t="str">
        <f>IF(females!AT5&gt;0,females!AT5,"")</f>
        <v/>
      </c>
      <c r="G24" s="38" t="str">
        <f>IF(females!AT7&gt;0,females!AT7,"")</f>
        <v/>
      </c>
      <c r="H24" s="38" t="str">
        <f>IF(females!AT8&gt;0,females!AT8,"")</f>
        <v/>
      </c>
      <c r="I24" s="38" t="str">
        <f>IF(females!AT9&gt;0,females!AT9,"")</f>
        <v/>
      </c>
      <c r="J24" s="38" t="str">
        <f>IF(females!AT10&gt;0,females!AT10,"")</f>
        <v/>
      </c>
      <c r="K24" s="38" t="str">
        <f>IF(females!AT11&gt;0,females!AT11,"")</f>
        <v/>
      </c>
      <c r="L24" s="40" t="str">
        <f>IF(females!AT12&gt;0,females!AT12,"")</f>
        <v/>
      </c>
      <c r="M24" s="40" t="str">
        <f>IF(females!AT13&gt;0,females!AT13,"")</f>
        <v/>
      </c>
      <c r="N24" s="38" t="str">
        <f>IF(females!AT15&gt;0,females!AT15,"")</f>
        <v/>
      </c>
      <c r="O24" s="38" t="str">
        <f>IF(females!AT16&gt;0,females!AT16,"")</f>
        <v/>
      </c>
      <c r="P24" s="38" t="str">
        <f>IF(females!AT17&gt;0,females!AT17,"")</f>
        <v/>
      </c>
      <c r="Q24" s="38" t="str">
        <f>IF(females!AT18&gt;0,females!AT18,"")</f>
        <v/>
      </c>
      <c r="R24" s="38" t="str">
        <f>IF(females!AT19&gt;0,females!AT19,"")</f>
        <v/>
      </c>
      <c r="S24" s="38" t="str">
        <f>IF(females!AT20&gt;0,females!AT20,"")</f>
        <v/>
      </c>
      <c r="T24" s="38" t="str">
        <f>IF(females!AT21&gt;0,females!AT21,"")</f>
        <v/>
      </c>
      <c r="U24" s="38" t="str">
        <f>IF(females!AT22&gt;0,females!AT22,"")</f>
        <v/>
      </c>
      <c r="V24" s="38" t="str">
        <f>IF(females!AT24&gt;0,females!AT24,"")</f>
        <v/>
      </c>
      <c r="W24" s="38" t="str">
        <f>IF(females!AT25&gt;0,females!AT25,"")</f>
        <v/>
      </c>
      <c r="X24" s="38" t="str">
        <f>IF(females!AT26&gt;0,females!AT26,"")</f>
        <v/>
      </c>
      <c r="Y24" s="38" t="str">
        <f>IF(females!AT27&gt;0,females!AT27,"")</f>
        <v/>
      </c>
      <c r="Z24" s="38" t="str">
        <f>IF(females!AT28&gt;0,females!AT28,"")</f>
        <v/>
      </c>
      <c r="AA24" s="38" t="str">
        <f>IF(females!AT29&gt;0,females!AT29,"")</f>
        <v/>
      </c>
      <c r="AB24" s="38" t="str">
        <f>IF(females!AT30&gt;0,females!AT30,"")</f>
        <v/>
      </c>
      <c r="AC24" s="38" t="str">
        <f>IF(females!AT31&gt;0,females!AT31,"")</f>
        <v/>
      </c>
      <c r="AD24" s="38" t="str">
        <f>IF(females!AT33&gt;0,females!AT33,"")</f>
        <v/>
      </c>
      <c r="AE24" s="38" t="str">
        <f>IF(females!AT34&gt;0,females!AT34,"")</f>
        <v/>
      </c>
      <c r="AF24" s="38" t="str">
        <f>IF(females!AT35&gt;0,females!AT35,"")</f>
        <v/>
      </c>
      <c r="AG24" s="38" t="str">
        <f>IF(females!AT36&gt;0,females!AT36,"")</f>
        <v/>
      </c>
      <c r="AH24" s="38" t="str">
        <f>IF(females!AT37&gt;0,females!AT37,"")</f>
        <v/>
      </c>
      <c r="AI24" s="38" t="str">
        <f>IF(females!AT38&gt;0,females!AT38,"")</f>
        <v/>
      </c>
      <c r="AJ24" s="38" t="str">
        <f>IF(females!AT39&gt;0,females!AT39,"")</f>
        <v/>
      </c>
      <c r="AK24" s="38" t="str">
        <f>IF(females!AT40&gt;0,females!AT40,"")</f>
        <v/>
      </c>
      <c r="AL24" s="38" t="str">
        <f>IF(females!AT42&gt;0,females!AT42,"")</f>
        <v/>
      </c>
      <c r="AM24" s="38" t="str">
        <f>IF(females!AT43&gt;0,females!AT43,"")</f>
        <v/>
      </c>
      <c r="AN24" s="38" t="str">
        <f>IF(females!AT44&gt;0,females!AT44,"")</f>
        <v/>
      </c>
      <c r="AO24" s="38" t="str">
        <f>IF(females!AT45&gt;0,females!AT45,"")</f>
        <v/>
      </c>
      <c r="AP24" s="38" t="str">
        <f>IF(females!AT46&gt;0,females!AT46,"")</f>
        <v/>
      </c>
      <c r="AQ24" s="38" t="str">
        <f>IF(females!AT47&gt;0,females!AT47,"")</f>
        <v/>
      </c>
      <c r="AR24" s="38" t="str">
        <f>IF(females!AT48&gt;0,females!AT48,"")</f>
        <v/>
      </c>
      <c r="AS24" s="68" t="str">
        <f>IF(females!AT49&gt;0,females!AT49,"")</f>
        <v/>
      </c>
    </row>
    <row r="25" spans="1:45">
      <c r="A25" s="34" t="str">
        <f t="shared" si="1"/>
        <v>Genus species</v>
      </c>
      <c r="B25" s="51" t="str">
        <f t="shared" si="1"/>
        <v>Country.sample</v>
      </c>
      <c r="C25" s="36">
        <f>females!AV1</f>
        <v>0</v>
      </c>
      <c r="D25" s="37" t="str">
        <f>IF(females!AV3&gt;0,females!AV3,"")</f>
        <v/>
      </c>
      <c r="E25" s="37" t="str">
        <f>IF(females!AV4&gt;0,females!AV4,"")</f>
        <v/>
      </c>
      <c r="F25" s="38" t="str">
        <f>IF(females!AV5&gt;0,females!AV5,"")</f>
        <v/>
      </c>
      <c r="G25" s="38" t="str">
        <f>IF(females!AV7&gt;0,females!AV7,"")</f>
        <v/>
      </c>
      <c r="H25" s="38" t="str">
        <f>IF(females!AV8&gt;0,females!AV8,"")</f>
        <v/>
      </c>
      <c r="I25" s="38" t="str">
        <f>IF(females!AV9&gt;0,females!AV9,"")</f>
        <v/>
      </c>
      <c r="J25" s="38" t="str">
        <f>IF(females!AV10&gt;0,females!AV10,"")</f>
        <v/>
      </c>
      <c r="K25" s="38" t="str">
        <f>IF(females!AV11&gt;0,females!AV11,"")</f>
        <v/>
      </c>
      <c r="L25" s="40" t="str">
        <f>IF(females!AV12&gt;0,females!AV12,"")</f>
        <v/>
      </c>
      <c r="M25" s="40" t="str">
        <f>IF(females!AV13&gt;0,females!AV13,"")</f>
        <v/>
      </c>
      <c r="N25" s="38" t="str">
        <f>IF(females!AV15&gt;0,females!AV15,"")</f>
        <v/>
      </c>
      <c r="O25" s="38" t="str">
        <f>IF(females!AV16&gt;0,females!AV16,"")</f>
        <v/>
      </c>
      <c r="P25" s="38" t="str">
        <f>IF(females!AV17&gt;0,females!AV17,"")</f>
        <v/>
      </c>
      <c r="Q25" s="38" t="str">
        <f>IF(females!AV18&gt;0,females!AV18,"")</f>
        <v/>
      </c>
      <c r="R25" s="38" t="str">
        <f>IF(females!AV19&gt;0,females!AV19,"")</f>
        <v/>
      </c>
      <c r="S25" s="38" t="str">
        <f>IF(females!AV20&gt;0,females!AV20,"")</f>
        <v/>
      </c>
      <c r="T25" s="38" t="str">
        <f>IF(females!AV21&gt;0,females!AV21,"")</f>
        <v/>
      </c>
      <c r="U25" s="38" t="str">
        <f>IF(females!AV22&gt;0,females!AV22,"")</f>
        <v/>
      </c>
      <c r="V25" s="38" t="str">
        <f>IF(females!AV24&gt;0,females!AV24,"")</f>
        <v/>
      </c>
      <c r="W25" s="38" t="str">
        <f>IF(females!AV25&gt;0,females!AV25,"")</f>
        <v/>
      </c>
      <c r="X25" s="38" t="str">
        <f>IF(females!AV26&gt;0,females!AV26,"")</f>
        <v/>
      </c>
      <c r="Y25" s="38" t="str">
        <f>IF(females!AV27&gt;0,females!AV27,"")</f>
        <v/>
      </c>
      <c r="Z25" s="38" t="str">
        <f>IF(females!AV28&gt;0,females!AV28,"")</f>
        <v/>
      </c>
      <c r="AA25" s="38" t="str">
        <f>IF(females!AV29&gt;0,females!AV29,"")</f>
        <v/>
      </c>
      <c r="AB25" s="38" t="str">
        <f>IF(females!AV30&gt;0,females!AV30,"")</f>
        <v/>
      </c>
      <c r="AC25" s="38" t="str">
        <f>IF(females!AV31&gt;0,females!AV31,"")</f>
        <v/>
      </c>
      <c r="AD25" s="38" t="str">
        <f>IF(females!AV33&gt;0,females!AV33,"")</f>
        <v/>
      </c>
      <c r="AE25" s="38" t="str">
        <f>IF(females!AV34&gt;0,females!AV34,"")</f>
        <v/>
      </c>
      <c r="AF25" s="38" t="str">
        <f>IF(females!AV35&gt;0,females!AV35,"")</f>
        <v/>
      </c>
      <c r="AG25" s="38" t="str">
        <f>IF(females!AV36&gt;0,females!AV36,"")</f>
        <v/>
      </c>
      <c r="AH25" s="38" t="str">
        <f>IF(females!AV37&gt;0,females!AV37,"")</f>
        <v/>
      </c>
      <c r="AI25" s="38" t="str">
        <f>IF(females!AV38&gt;0,females!AV38,"")</f>
        <v/>
      </c>
      <c r="AJ25" s="38" t="str">
        <f>IF(females!AV39&gt;0,females!AV39,"")</f>
        <v/>
      </c>
      <c r="AK25" s="38" t="str">
        <f>IF(females!AV40&gt;0,females!AV40,"")</f>
        <v/>
      </c>
      <c r="AL25" s="38" t="str">
        <f>IF(females!AV42&gt;0,females!AV42,"")</f>
        <v/>
      </c>
      <c r="AM25" s="38" t="str">
        <f>IF(females!AV43&gt;0,females!AV43,"")</f>
        <v/>
      </c>
      <c r="AN25" s="38" t="str">
        <f>IF(females!AV44&gt;0,females!AV44,"")</f>
        <v/>
      </c>
      <c r="AO25" s="38" t="str">
        <f>IF(females!AV45&gt;0,females!AV45,"")</f>
        <v/>
      </c>
      <c r="AP25" s="38" t="str">
        <f>IF(females!AV46&gt;0,females!AV46,"")</f>
        <v/>
      </c>
      <c r="AQ25" s="38" t="str">
        <f>IF(females!AV47&gt;0,females!AV47,"")</f>
        <v/>
      </c>
      <c r="AR25" s="38" t="str">
        <f>IF(females!AV48&gt;0,females!AV48,"")</f>
        <v/>
      </c>
      <c r="AS25" s="68" t="str">
        <f>IF(females!AV49&gt;0,females!AV49,"")</f>
        <v/>
      </c>
    </row>
    <row r="26" spans="1:45">
      <c r="A26" s="34" t="str">
        <f t="shared" si="1"/>
        <v>Genus species</v>
      </c>
      <c r="B26" s="51" t="str">
        <f t="shared" si="1"/>
        <v>Country.sample</v>
      </c>
      <c r="C26" s="36">
        <f>females!AX1</f>
        <v>0</v>
      </c>
      <c r="D26" s="37" t="str">
        <f>IF(females!AX3&gt;0,females!AX3,"")</f>
        <v/>
      </c>
      <c r="E26" s="37" t="str">
        <f>IF(females!AX4&gt;0,females!AX4,"")</f>
        <v/>
      </c>
      <c r="F26" s="38" t="str">
        <f>IF(females!AX5&gt;0,females!AX5,"")</f>
        <v/>
      </c>
      <c r="G26" s="38" t="str">
        <f>IF(females!AX7&gt;0,females!AX7,"")</f>
        <v/>
      </c>
      <c r="H26" s="38" t="str">
        <f>IF(females!AX8&gt;0,females!AX8,"")</f>
        <v/>
      </c>
      <c r="I26" s="38" t="str">
        <f>IF(females!AX9&gt;0,females!AX9,"")</f>
        <v/>
      </c>
      <c r="J26" s="38" t="str">
        <f>IF(females!AX10&gt;0,females!AX10,"")</f>
        <v/>
      </c>
      <c r="K26" s="38" t="str">
        <f>IF(females!AX11&gt;0,females!AX11,"")</f>
        <v/>
      </c>
      <c r="L26" s="40" t="str">
        <f>IF(females!AX12&gt;0,females!AX12,"")</f>
        <v/>
      </c>
      <c r="M26" s="40" t="str">
        <f>IF(females!AX13&gt;0,females!AX13,"")</f>
        <v/>
      </c>
      <c r="N26" s="38" t="str">
        <f>IF(females!AX15&gt;0,females!AX15,"")</f>
        <v/>
      </c>
      <c r="O26" s="38" t="str">
        <f>IF(females!AX16&gt;0,females!AX16,"")</f>
        <v/>
      </c>
      <c r="P26" s="38" t="str">
        <f>IF(females!AX17&gt;0,females!AX17,"")</f>
        <v/>
      </c>
      <c r="Q26" s="38" t="str">
        <f>IF(females!AX18&gt;0,females!AX18,"")</f>
        <v/>
      </c>
      <c r="R26" s="38" t="str">
        <f>IF(females!AX19&gt;0,females!AX19,"")</f>
        <v/>
      </c>
      <c r="S26" s="38" t="str">
        <f>IF(females!AX20&gt;0,females!AX20,"")</f>
        <v/>
      </c>
      <c r="T26" s="38" t="str">
        <f>IF(females!AX21&gt;0,females!AX21,"")</f>
        <v/>
      </c>
      <c r="U26" s="38" t="str">
        <f>IF(females!AX22&gt;0,females!AX22,"")</f>
        <v/>
      </c>
      <c r="V26" s="38" t="str">
        <f>IF(females!AX24&gt;0,females!AX24,"")</f>
        <v/>
      </c>
      <c r="W26" s="38" t="str">
        <f>IF(females!AX25&gt;0,females!AX25,"")</f>
        <v/>
      </c>
      <c r="X26" s="38" t="str">
        <f>IF(females!AX26&gt;0,females!AX26,"")</f>
        <v/>
      </c>
      <c r="Y26" s="38" t="str">
        <f>IF(females!AX27&gt;0,females!AX27,"")</f>
        <v/>
      </c>
      <c r="Z26" s="38" t="str">
        <f>IF(females!AX28&gt;0,females!AX28,"")</f>
        <v/>
      </c>
      <c r="AA26" s="38" t="str">
        <f>IF(females!AX29&gt;0,females!AX29,"")</f>
        <v/>
      </c>
      <c r="AB26" s="38" t="str">
        <f>IF(females!AX30&gt;0,females!AX30,"")</f>
        <v/>
      </c>
      <c r="AC26" s="38" t="str">
        <f>IF(females!AX31&gt;0,females!AX31,"")</f>
        <v/>
      </c>
      <c r="AD26" s="38" t="str">
        <f>IF(females!AX33&gt;0,females!AX33,"")</f>
        <v/>
      </c>
      <c r="AE26" s="38" t="str">
        <f>IF(females!AX34&gt;0,females!AX34,"")</f>
        <v/>
      </c>
      <c r="AF26" s="38" t="str">
        <f>IF(females!AX35&gt;0,females!AX35,"")</f>
        <v/>
      </c>
      <c r="AG26" s="38" t="str">
        <f>IF(females!AX36&gt;0,females!AX36,"")</f>
        <v/>
      </c>
      <c r="AH26" s="38" t="str">
        <f>IF(females!AX37&gt;0,females!AX37,"")</f>
        <v/>
      </c>
      <c r="AI26" s="38" t="str">
        <f>IF(females!AX38&gt;0,females!AX38,"")</f>
        <v/>
      </c>
      <c r="AJ26" s="38" t="str">
        <f>IF(females!AX39&gt;0,females!AX39,"")</f>
        <v/>
      </c>
      <c r="AK26" s="38" t="str">
        <f>IF(females!AX40&gt;0,females!AX40,"")</f>
        <v/>
      </c>
      <c r="AL26" s="38" t="str">
        <f>IF(females!AX42&gt;0,females!AX42,"")</f>
        <v/>
      </c>
      <c r="AM26" s="38" t="str">
        <f>IF(females!AX43&gt;0,females!AX43,"")</f>
        <v/>
      </c>
      <c r="AN26" s="38" t="str">
        <f>IF(females!AX44&gt;0,females!AX44,"")</f>
        <v/>
      </c>
      <c r="AO26" s="38" t="str">
        <f>IF(females!AX45&gt;0,females!AX45,"")</f>
        <v/>
      </c>
      <c r="AP26" s="38" t="str">
        <f>IF(females!AX46&gt;0,females!AX46,"")</f>
        <v/>
      </c>
      <c r="AQ26" s="38" t="str">
        <f>IF(females!AX47&gt;0,females!AX47,"")</f>
        <v/>
      </c>
      <c r="AR26" s="38" t="str">
        <f>IF(females!AX48&gt;0,females!AX48,"")</f>
        <v/>
      </c>
      <c r="AS26" s="68" t="str">
        <f>IF(females!AX49&gt;0,females!AX49,"")</f>
        <v/>
      </c>
    </row>
    <row r="27" spans="1:45">
      <c r="A27" s="34" t="str">
        <f t="shared" si="1"/>
        <v>Genus species</v>
      </c>
      <c r="B27" s="51" t="str">
        <f t="shared" si="1"/>
        <v>Country.sample</v>
      </c>
      <c r="C27" s="36">
        <f>females!AZ1</f>
        <v>0</v>
      </c>
      <c r="D27" s="37" t="str">
        <f>IF(females!AZ3&gt;0,females!AZ3,"")</f>
        <v/>
      </c>
      <c r="E27" s="37" t="str">
        <f>IF(females!AZ4&gt;0,females!AZ4,"")</f>
        <v/>
      </c>
      <c r="F27" s="38" t="str">
        <f>IF(females!AZ5&gt;0,females!AZ5,"")</f>
        <v/>
      </c>
      <c r="G27" s="38" t="str">
        <f>IF(females!AZ7&gt;0,females!AZ7,"")</f>
        <v/>
      </c>
      <c r="H27" s="38" t="str">
        <f>IF(females!AZ8&gt;0,females!AZ8,"")</f>
        <v/>
      </c>
      <c r="I27" s="38" t="str">
        <f>IF(females!AZ9&gt;0,females!AZ9,"")</f>
        <v/>
      </c>
      <c r="J27" s="38" t="str">
        <f>IF(females!AZ10&gt;0,females!AZ10,"")</f>
        <v/>
      </c>
      <c r="K27" s="38" t="str">
        <f>IF(females!AZ11&gt;0,females!AZ11,"")</f>
        <v/>
      </c>
      <c r="L27" s="40" t="str">
        <f>IF(females!AZ12&gt;0,females!AZ12,"")</f>
        <v/>
      </c>
      <c r="M27" s="40" t="str">
        <f>IF(females!AZ13&gt;0,females!AZ13,"")</f>
        <v/>
      </c>
      <c r="N27" s="38" t="str">
        <f>IF(females!AZ15&gt;0,females!AZ15,"")</f>
        <v/>
      </c>
      <c r="O27" s="38" t="str">
        <f>IF(females!AZ16&gt;0,females!AZ16,"")</f>
        <v/>
      </c>
      <c r="P27" s="38" t="str">
        <f>IF(females!AZ17&gt;0,females!AZ17,"")</f>
        <v/>
      </c>
      <c r="Q27" s="38" t="str">
        <f>IF(females!AZ18&gt;0,females!AZ18,"")</f>
        <v/>
      </c>
      <c r="R27" s="38" t="str">
        <f>IF(females!AZ19&gt;0,females!AZ19,"")</f>
        <v/>
      </c>
      <c r="S27" s="38" t="str">
        <f>IF(females!AZ20&gt;0,females!AZ20,"")</f>
        <v/>
      </c>
      <c r="T27" s="38" t="str">
        <f>IF(females!AZ21&gt;0,females!AZ21,"")</f>
        <v/>
      </c>
      <c r="U27" s="38" t="str">
        <f>IF(females!AZ22&gt;0,females!AZ22,"")</f>
        <v/>
      </c>
      <c r="V27" s="38" t="str">
        <f>IF(females!AZ24&gt;0,females!AZ24,"")</f>
        <v/>
      </c>
      <c r="W27" s="38" t="str">
        <f>IF(females!AZ25&gt;0,females!AZ25,"")</f>
        <v/>
      </c>
      <c r="X27" s="38" t="str">
        <f>IF(females!AZ26&gt;0,females!AZ26,"")</f>
        <v/>
      </c>
      <c r="Y27" s="38" t="str">
        <f>IF(females!AZ27&gt;0,females!AZ27,"")</f>
        <v/>
      </c>
      <c r="Z27" s="38" t="str">
        <f>IF(females!AZ28&gt;0,females!AZ28,"")</f>
        <v/>
      </c>
      <c r="AA27" s="38" t="str">
        <f>IF(females!AZ29&gt;0,females!AZ29,"")</f>
        <v/>
      </c>
      <c r="AB27" s="38" t="str">
        <f>IF(females!AZ30&gt;0,females!AZ30,"")</f>
        <v/>
      </c>
      <c r="AC27" s="38" t="str">
        <f>IF(females!AZ31&gt;0,females!AZ31,"")</f>
        <v/>
      </c>
      <c r="AD27" s="38" t="str">
        <f>IF(females!AZ33&gt;0,females!AZ33,"")</f>
        <v/>
      </c>
      <c r="AE27" s="38" t="str">
        <f>IF(females!AZ34&gt;0,females!AZ34,"")</f>
        <v/>
      </c>
      <c r="AF27" s="38" t="str">
        <f>IF(females!AZ35&gt;0,females!AZ35,"")</f>
        <v/>
      </c>
      <c r="AG27" s="38" t="str">
        <f>IF(females!AZ36&gt;0,females!AZ36,"")</f>
        <v/>
      </c>
      <c r="AH27" s="38" t="str">
        <f>IF(females!AZ37&gt;0,females!AZ37,"")</f>
        <v/>
      </c>
      <c r="AI27" s="38" t="str">
        <f>IF(females!AZ38&gt;0,females!AZ38,"")</f>
        <v/>
      </c>
      <c r="AJ27" s="38" t="str">
        <f>IF(females!AZ39&gt;0,females!AZ39,"")</f>
        <v/>
      </c>
      <c r="AK27" s="38" t="str">
        <f>IF(females!AZ40&gt;0,females!AZ40,"")</f>
        <v/>
      </c>
      <c r="AL27" s="38" t="str">
        <f>IF(females!AZ42&gt;0,females!AZ42,"")</f>
        <v/>
      </c>
      <c r="AM27" s="38" t="str">
        <f>IF(females!AZ43&gt;0,females!AZ43,"")</f>
        <v/>
      </c>
      <c r="AN27" s="38" t="str">
        <f>IF(females!AZ44&gt;0,females!AZ44,"")</f>
        <v/>
      </c>
      <c r="AO27" s="38" t="str">
        <f>IF(females!AZ45&gt;0,females!AZ45,"")</f>
        <v/>
      </c>
      <c r="AP27" s="38" t="str">
        <f>IF(females!AZ46&gt;0,females!AZ46,"")</f>
        <v/>
      </c>
      <c r="AQ27" s="38" t="str">
        <f>IF(females!AZ47&gt;0,females!AZ47,"")</f>
        <v/>
      </c>
      <c r="AR27" s="38" t="str">
        <f>IF(females!AZ48&gt;0,females!AZ48,"")</f>
        <v/>
      </c>
      <c r="AS27" s="68" t="str">
        <f>IF(females!AZ49&gt;0,females!AZ49,"")</f>
        <v/>
      </c>
    </row>
    <row r="28" spans="1:45">
      <c r="A28" s="34" t="str">
        <f t="shared" si="1"/>
        <v>Genus species</v>
      </c>
      <c r="B28" s="51" t="str">
        <f t="shared" si="1"/>
        <v>Country.sample</v>
      </c>
      <c r="C28" s="36">
        <f>females!BB1</f>
        <v>0</v>
      </c>
      <c r="D28" s="37" t="str">
        <f>IF(females!BB3&gt;0,females!BB3,"")</f>
        <v/>
      </c>
      <c r="E28" s="37" t="str">
        <f>IF(females!BB4&gt;0,females!BB4,"")</f>
        <v/>
      </c>
      <c r="F28" s="38" t="str">
        <f>IF(females!BB5&gt;0,females!BB5,"")</f>
        <v/>
      </c>
      <c r="G28" s="38" t="str">
        <f>IF(females!BB7&gt;0,females!BB7,"")</f>
        <v/>
      </c>
      <c r="H28" s="38" t="str">
        <f>IF(females!BB8&gt;0,females!BB8,"")</f>
        <v/>
      </c>
      <c r="I28" s="38" t="str">
        <f>IF(females!BB9&gt;0,females!BB9,"")</f>
        <v/>
      </c>
      <c r="J28" s="38" t="str">
        <f>IF(females!BB10&gt;0,females!BB10,"")</f>
        <v/>
      </c>
      <c r="K28" s="38" t="str">
        <f>IF(females!BB11&gt;0,females!BB11,"")</f>
        <v/>
      </c>
      <c r="L28" s="40" t="str">
        <f>IF(females!BB12&gt;0,females!BB12,"")</f>
        <v/>
      </c>
      <c r="M28" s="40" t="str">
        <f>IF(females!BB13&gt;0,females!BB13,"")</f>
        <v/>
      </c>
      <c r="N28" s="38" t="str">
        <f>IF(females!BB15&gt;0,females!BB15,"")</f>
        <v/>
      </c>
      <c r="O28" s="38" t="str">
        <f>IF(females!BB16&gt;0,females!BB16,"")</f>
        <v/>
      </c>
      <c r="P28" s="38" t="str">
        <f>IF(females!BB17&gt;0,females!BB17,"")</f>
        <v/>
      </c>
      <c r="Q28" s="38" t="str">
        <f>IF(females!BB18&gt;0,females!BB18,"")</f>
        <v/>
      </c>
      <c r="R28" s="38" t="str">
        <f>IF(females!BB19&gt;0,females!BB19,"")</f>
        <v/>
      </c>
      <c r="S28" s="38" t="str">
        <f>IF(females!BB20&gt;0,females!BB20,"")</f>
        <v/>
      </c>
      <c r="T28" s="38" t="str">
        <f>IF(females!BB21&gt;0,females!BB21,"")</f>
        <v/>
      </c>
      <c r="U28" s="38" t="str">
        <f>IF(females!BB22&gt;0,females!BB22,"")</f>
        <v/>
      </c>
      <c r="V28" s="38" t="str">
        <f>IF(females!BB24&gt;0,females!BB24,"")</f>
        <v/>
      </c>
      <c r="W28" s="38" t="str">
        <f>IF(females!BB25&gt;0,females!BB25,"")</f>
        <v/>
      </c>
      <c r="X28" s="38" t="str">
        <f>IF(females!BB26&gt;0,females!BB26,"")</f>
        <v/>
      </c>
      <c r="Y28" s="38" t="str">
        <f>IF(females!BB27&gt;0,females!BB27,"")</f>
        <v/>
      </c>
      <c r="Z28" s="38" t="str">
        <f>IF(females!BB28&gt;0,females!BB28,"")</f>
        <v/>
      </c>
      <c r="AA28" s="38" t="str">
        <f>IF(females!BB29&gt;0,females!BB29,"")</f>
        <v/>
      </c>
      <c r="AB28" s="38" t="str">
        <f>IF(females!BB30&gt;0,females!BB30,"")</f>
        <v/>
      </c>
      <c r="AC28" s="38" t="str">
        <f>IF(females!BB31&gt;0,females!BB31,"")</f>
        <v/>
      </c>
      <c r="AD28" s="38" t="str">
        <f>IF(females!BB33&gt;0,females!BB33,"")</f>
        <v/>
      </c>
      <c r="AE28" s="38" t="str">
        <f>IF(females!BB34&gt;0,females!BB34,"")</f>
        <v/>
      </c>
      <c r="AF28" s="38" t="str">
        <f>IF(females!BB35&gt;0,females!BB35,"")</f>
        <v/>
      </c>
      <c r="AG28" s="38" t="str">
        <f>IF(females!BB36&gt;0,females!BB36,"")</f>
        <v/>
      </c>
      <c r="AH28" s="38" t="str">
        <f>IF(females!BB37&gt;0,females!BB37,"")</f>
        <v/>
      </c>
      <c r="AI28" s="38" t="str">
        <f>IF(females!BB38&gt;0,females!BB38,"")</f>
        <v/>
      </c>
      <c r="AJ28" s="38" t="str">
        <f>IF(females!BB39&gt;0,females!BB39,"")</f>
        <v/>
      </c>
      <c r="AK28" s="38" t="str">
        <f>IF(females!BB40&gt;0,females!BB40,"")</f>
        <v/>
      </c>
      <c r="AL28" s="38" t="str">
        <f>IF(females!BB42&gt;0,females!BB42,"")</f>
        <v/>
      </c>
      <c r="AM28" s="38" t="str">
        <f>IF(females!BB43&gt;0,females!BB43,"")</f>
        <v/>
      </c>
      <c r="AN28" s="38" t="str">
        <f>IF(females!BB44&gt;0,females!BB44,"")</f>
        <v/>
      </c>
      <c r="AO28" s="38" t="str">
        <f>IF(females!BB45&gt;0,females!BB45,"")</f>
        <v/>
      </c>
      <c r="AP28" s="38" t="str">
        <f>IF(females!BB46&gt;0,females!BB46,"")</f>
        <v/>
      </c>
      <c r="AQ28" s="38" t="str">
        <f>IF(females!BB47&gt;0,females!BB47,"")</f>
        <v/>
      </c>
      <c r="AR28" s="38" t="str">
        <f>IF(females!BB48&gt;0,females!BB48,"")</f>
        <v/>
      </c>
      <c r="AS28" s="68" t="str">
        <f>IF(females!BB49&gt;0,females!BB49,"")</f>
        <v/>
      </c>
    </row>
    <row r="29" spans="1:45">
      <c r="A29" s="34" t="str">
        <f t="shared" si="1"/>
        <v>Genus species</v>
      </c>
      <c r="B29" s="51" t="str">
        <f t="shared" si="1"/>
        <v>Country.sample</v>
      </c>
      <c r="C29" s="36">
        <f>females!BD1</f>
        <v>0</v>
      </c>
      <c r="D29" s="37" t="str">
        <f>IF(females!BD3&gt;0,females!BD3,"")</f>
        <v/>
      </c>
      <c r="E29" s="37" t="str">
        <f>IF(females!BD4&gt;0,females!BD4,"")</f>
        <v/>
      </c>
      <c r="F29" s="38" t="str">
        <f>IF(females!BD5&gt;0,females!BD5,"")</f>
        <v/>
      </c>
      <c r="G29" s="38" t="str">
        <f>IF(females!BD7&gt;0,females!BD7,"")</f>
        <v/>
      </c>
      <c r="H29" s="38" t="str">
        <f>IF(females!BD8&gt;0,females!BD8,"")</f>
        <v/>
      </c>
      <c r="I29" s="38" t="str">
        <f>IF(females!BD9&gt;0,females!BD9,"")</f>
        <v/>
      </c>
      <c r="J29" s="38" t="str">
        <f>IF(females!BD10&gt;0,females!BD10,"")</f>
        <v/>
      </c>
      <c r="K29" s="38" t="str">
        <f>IF(females!BD11&gt;0,females!BD11,"")</f>
        <v/>
      </c>
      <c r="L29" s="40" t="str">
        <f>IF(females!BD12&gt;0,females!BD12,"")</f>
        <v/>
      </c>
      <c r="M29" s="40" t="str">
        <f>IF(females!BD13&gt;0,females!BD13,"")</f>
        <v/>
      </c>
      <c r="N29" s="38" t="str">
        <f>IF(females!BD15&gt;0,females!BD15,"")</f>
        <v/>
      </c>
      <c r="O29" s="38" t="str">
        <f>IF(females!BD16&gt;0,females!BD16,"")</f>
        <v/>
      </c>
      <c r="P29" s="38" t="str">
        <f>IF(females!BD17&gt;0,females!BD17,"")</f>
        <v/>
      </c>
      <c r="Q29" s="38" t="str">
        <f>IF(females!BD18&gt;0,females!BD18,"")</f>
        <v/>
      </c>
      <c r="R29" s="38" t="str">
        <f>IF(females!BD19&gt;0,females!BD19,"")</f>
        <v/>
      </c>
      <c r="S29" s="38" t="str">
        <f>IF(females!BD20&gt;0,females!BD20,"")</f>
        <v/>
      </c>
      <c r="T29" s="38" t="str">
        <f>IF(females!BD21&gt;0,females!BD21,"")</f>
        <v/>
      </c>
      <c r="U29" s="38" t="str">
        <f>IF(females!BD22&gt;0,females!BD22,"")</f>
        <v/>
      </c>
      <c r="V29" s="38" t="str">
        <f>IF(females!BD24&gt;0,females!BD24,"")</f>
        <v/>
      </c>
      <c r="W29" s="38" t="str">
        <f>IF(females!BD25&gt;0,females!BD25,"")</f>
        <v/>
      </c>
      <c r="X29" s="38" t="str">
        <f>IF(females!BD26&gt;0,females!BD26,"")</f>
        <v/>
      </c>
      <c r="Y29" s="38" t="str">
        <f>IF(females!BD27&gt;0,females!BD27,"")</f>
        <v/>
      </c>
      <c r="Z29" s="38" t="str">
        <f>IF(females!BD28&gt;0,females!BD28,"")</f>
        <v/>
      </c>
      <c r="AA29" s="38" t="str">
        <f>IF(females!BD29&gt;0,females!BD29,"")</f>
        <v/>
      </c>
      <c r="AB29" s="38" t="str">
        <f>IF(females!BD30&gt;0,females!BD30,"")</f>
        <v/>
      </c>
      <c r="AC29" s="38" t="str">
        <f>IF(females!BD31&gt;0,females!BD31,"")</f>
        <v/>
      </c>
      <c r="AD29" s="38" t="str">
        <f>IF(females!BD33&gt;0,females!BD33,"")</f>
        <v/>
      </c>
      <c r="AE29" s="38" t="str">
        <f>IF(females!BD34&gt;0,females!BD34,"")</f>
        <v/>
      </c>
      <c r="AF29" s="38" t="str">
        <f>IF(females!BD35&gt;0,females!BD35,"")</f>
        <v/>
      </c>
      <c r="AG29" s="38" t="str">
        <f>IF(females!BD36&gt;0,females!BD36,"")</f>
        <v/>
      </c>
      <c r="AH29" s="38" t="str">
        <f>IF(females!BD37&gt;0,females!BD37,"")</f>
        <v/>
      </c>
      <c r="AI29" s="38" t="str">
        <f>IF(females!BD38&gt;0,females!BD38,"")</f>
        <v/>
      </c>
      <c r="AJ29" s="38" t="str">
        <f>IF(females!BD39&gt;0,females!BD39,"")</f>
        <v/>
      </c>
      <c r="AK29" s="38" t="str">
        <f>IF(females!BD40&gt;0,females!BD40,"")</f>
        <v/>
      </c>
      <c r="AL29" s="38" t="str">
        <f>IF(females!BD42&gt;0,females!BD42,"")</f>
        <v/>
      </c>
      <c r="AM29" s="38" t="str">
        <f>IF(females!BD43&gt;0,females!BD43,"")</f>
        <v/>
      </c>
      <c r="AN29" s="38" t="str">
        <f>IF(females!BD44&gt;0,females!BD44,"")</f>
        <v/>
      </c>
      <c r="AO29" s="38" t="str">
        <f>IF(females!BD45&gt;0,females!BD45,"")</f>
        <v/>
      </c>
      <c r="AP29" s="38" t="str">
        <f>IF(females!BD46&gt;0,females!BD46,"")</f>
        <v/>
      </c>
      <c r="AQ29" s="38" t="str">
        <f>IF(females!BD47&gt;0,females!BD47,"")</f>
        <v/>
      </c>
      <c r="AR29" s="38" t="str">
        <f>IF(females!BD48&gt;0,females!BD48,"")</f>
        <v/>
      </c>
      <c r="AS29" s="68" t="str">
        <f>IF(females!BD49&gt;0,females!BD49,"")</f>
        <v/>
      </c>
    </row>
    <row r="30" spans="1:45">
      <c r="A30" s="34" t="str">
        <f t="shared" si="1"/>
        <v>Genus species</v>
      </c>
      <c r="B30" s="51" t="str">
        <f t="shared" si="1"/>
        <v>Country.sample</v>
      </c>
      <c r="C30" s="36">
        <f>females!BF1</f>
        <v>0</v>
      </c>
      <c r="D30" s="37" t="str">
        <f>IF(females!BF3&gt;0,females!BF3,"")</f>
        <v/>
      </c>
      <c r="E30" s="37" t="str">
        <f>IF(females!BF4&gt;0,females!BF4,"")</f>
        <v/>
      </c>
      <c r="F30" s="38" t="str">
        <f>IF(females!BF5&gt;0,females!BF5,"")</f>
        <v/>
      </c>
      <c r="G30" s="38" t="str">
        <f>IF(females!BF7&gt;0,females!BF7,"")</f>
        <v/>
      </c>
      <c r="H30" s="38" t="str">
        <f>IF(females!BF8&gt;0,females!BF8,"")</f>
        <v/>
      </c>
      <c r="I30" s="38" t="str">
        <f>IF(females!BF9&gt;0,females!BF9,"")</f>
        <v/>
      </c>
      <c r="J30" s="38" t="str">
        <f>IF(females!BF10&gt;0,females!BF10,"")</f>
        <v/>
      </c>
      <c r="K30" s="38" t="str">
        <f>IF(females!BF11&gt;0,females!BF11,"")</f>
        <v/>
      </c>
      <c r="L30" s="40" t="str">
        <f>IF(females!BF12&gt;0,females!BF12,"")</f>
        <v/>
      </c>
      <c r="M30" s="40" t="str">
        <f>IF(females!BF13&gt;0,females!BF13,"")</f>
        <v/>
      </c>
      <c r="N30" s="38" t="str">
        <f>IF(females!BF15&gt;0,females!BF15,"")</f>
        <v/>
      </c>
      <c r="O30" s="38" t="str">
        <f>IF(females!BF16&gt;0,females!BF16,"")</f>
        <v/>
      </c>
      <c r="P30" s="38" t="str">
        <f>IF(females!BF17&gt;0,females!BF17,"")</f>
        <v/>
      </c>
      <c r="Q30" s="38" t="str">
        <f>IF(females!BF18&gt;0,females!BF18,"")</f>
        <v/>
      </c>
      <c r="R30" s="38" t="str">
        <f>IF(females!BF19&gt;0,females!BF19,"")</f>
        <v/>
      </c>
      <c r="S30" s="38" t="str">
        <f>IF(females!BF20&gt;0,females!BF20,"")</f>
        <v/>
      </c>
      <c r="T30" s="38" t="str">
        <f>IF(females!BF21&gt;0,females!BF21,"")</f>
        <v/>
      </c>
      <c r="U30" s="38" t="str">
        <f>IF(females!BF22&gt;0,females!BF22,"")</f>
        <v/>
      </c>
      <c r="V30" s="38" t="str">
        <f>IF(females!BF24&gt;0,females!BF24,"")</f>
        <v/>
      </c>
      <c r="W30" s="38" t="str">
        <f>IF(females!BF25&gt;0,females!BF25,"")</f>
        <v/>
      </c>
      <c r="X30" s="38" t="str">
        <f>IF(females!BF26&gt;0,females!BF26,"")</f>
        <v/>
      </c>
      <c r="Y30" s="38" t="str">
        <f>IF(females!BF27&gt;0,females!BF27,"")</f>
        <v/>
      </c>
      <c r="Z30" s="38" t="str">
        <f>IF(females!BF28&gt;0,females!BF28,"")</f>
        <v/>
      </c>
      <c r="AA30" s="38" t="str">
        <f>IF(females!BF29&gt;0,females!BF29,"")</f>
        <v/>
      </c>
      <c r="AB30" s="38" t="str">
        <f>IF(females!BF30&gt;0,females!BF30,"")</f>
        <v/>
      </c>
      <c r="AC30" s="38" t="str">
        <f>IF(females!BF31&gt;0,females!BF31,"")</f>
        <v/>
      </c>
      <c r="AD30" s="38" t="str">
        <f>IF(females!BF33&gt;0,females!BF33,"")</f>
        <v/>
      </c>
      <c r="AE30" s="38" t="str">
        <f>IF(females!BF34&gt;0,females!BF34,"")</f>
        <v/>
      </c>
      <c r="AF30" s="38" t="str">
        <f>IF(females!BF35&gt;0,females!BF35,"")</f>
        <v/>
      </c>
      <c r="AG30" s="38" t="str">
        <f>IF(females!BF36&gt;0,females!BF36,"")</f>
        <v/>
      </c>
      <c r="AH30" s="38" t="str">
        <f>IF(females!BF37&gt;0,females!BF37,"")</f>
        <v/>
      </c>
      <c r="AI30" s="38" t="str">
        <f>IF(females!BF38&gt;0,females!BF38,"")</f>
        <v/>
      </c>
      <c r="AJ30" s="38" t="str">
        <f>IF(females!BF39&gt;0,females!BF39,"")</f>
        <v/>
      </c>
      <c r="AK30" s="38" t="str">
        <f>IF(females!BF40&gt;0,females!BF40,"")</f>
        <v/>
      </c>
      <c r="AL30" s="38" t="str">
        <f>IF(females!BF42&gt;0,females!BF42,"")</f>
        <v/>
      </c>
      <c r="AM30" s="38" t="str">
        <f>IF(females!BF43&gt;0,females!BF43,"")</f>
        <v/>
      </c>
      <c r="AN30" s="38" t="str">
        <f>IF(females!BF44&gt;0,females!BF44,"")</f>
        <v/>
      </c>
      <c r="AO30" s="38" t="str">
        <f>IF(females!BF45&gt;0,females!BF45,"")</f>
        <v/>
      </c>
      <c r="AP30" s="38" t="str">
        <f>IF(females!BF46&gt;0,females!BF46,"")</f>
        <v/>
      </c>
      <c r="AQ30" s="38" t="str">
        <f>IF(females!BF47&gt;0,females!BF47,"")</f>
        <v/>
      </c>
      <c r="AR30" s="38" t="str">
        <f>IF(females!BF48&gt;0,females!BF48,"")</f>
        <v/>
      </c>
      <c r="AS30" s="68" t="str">
        <f>IF(females!BF49&gt;0,females!BF49,"")</f>
        <v/>
      </c>
    </row>
    <row r="31" spans="1:45">
      <c r="A31" s="34" t="str">
        <f t="shared" si="1"/>
        <v>Genus species</v>
      </c>
      <c r="B31" s="51" t="str">
        <f t="shared" si="1"/>
        <v>Country.sample</v>
      </c>
      <c r="C31" s="36">
        <f>females!BH1</f>
        <v>0</v>
      </c>
      <c r="D31" s="37" t="str">
        <f>IF(females!BH3&gt;0,females!BH3,"")</f>
        <v/>
      </c>
      <c r="E31" s="37" t="str">
        <f>IF(females!BH4&gt;0,females!BH4,"")</f>
        <v/>
      </c>
      <c r="F31" s="38" t="str">
        <f>IF(females!BH5&gt;0,females!BH5,"")</f>
        <v/>
      </c>
      <c r="G31" s="38" t="str">
        <f>IF(females!BH7&gt;0,females!BH7,"")</f>
        <v/>
      </c>
      <c r="H31" s="38" t="str">
        <f>IF(females!BH8&gt;0,females!BH8,"")</f>
        <v/>
      </c>
      <c r="I31" s="38" t="str">
        <f>IF(females!BH9&gt;0,females!BH9,"")</f>
        <v/>
      </c>
      <c r="J31" s="38" t="str">
        <f>IF(females!BH10&gt;0,females!BH10,"")</f>
        <v/>
      </c>
      <c r="K31" s="38" t="str">
        <f>IF(females!BH11&gt;0,females!BH11,"")</f>
        <v/>
      </c>
      <c r="L31" s="40" t="str">
        <f>IF(females!BH12&gt;0,females!BH12,"")</f>
        <v/>
      </c>
      <c r="M31" s="40" t="str">
        <f>IF(females!BH13&gt;0,females!BH13,"")</f>
        <v/>
      </c>
      <c r="N31" s="38" t="str">
        <f>IF(females!BH15&gt;0,females!BH15,"")</f>
        <v/>
      </c>
      <c r="O31" s="38" t="str">
        <f>IF(females!BH16&gt;0,females!BH16,"")</f>
        <v/>
      </c>
      <c r="P31" s="38" t="str">
        <f>IF(females!BH17&gt;0,females!BH17,"")</f>
        <v/>
      </c>
      <c r="Q31" s="38" t="str">
        <f>IF(females!BH18&gt;0,females!BH18,"")</f>
        <v/>
      </c>
      <c r="R31" s="38" t="str">
        <f>IF(females!BH19&gt;0,females!BH19,"")</f>
        <v/>
      </c>
      <c r="S31" s="38" t="str">
        <f>IF(females!BH20&gt;0,females!BH20,"")</f>
        <v/>
      </c>
      <c r="T31" s="38" t="str">
        <f>IF(females!BH21&gt;0,females!BH21,"")</f>
        <v/>
      </c>
      <c r="U31" s="38" t="str">
        <f>IF(females!BH22&gt;0,females!BH22,"")</f>
        <v/>
      </c>
      <c r="V31" s="38" t="str">
        <f>IF(females!BH24&gt;0,females!BH24,"")</f>
        <v/>
      </c>
      <c r="W31" s="38" t="str">
        <f>IF(females!BH25&gt;0,females!BH25,"")</f>
        <v/>
      </c>
      <c r="X31" s="38" t="str">
        <f>IF(females!BH26&gt;0,females!BH26,"")</f>
        <v/>
      </c>
      <c r="Y31" s="38" t="str">
        <f>IF(females!BH27&gt;0,females!BH27,"")</f>
        <v/>
      </c>
      <c r="Z31" s="38" t="str">
        <f>IF(females!BH28&gt;0,females!BH28,"")</f>
        <v/>
      </c>
      <c r="AA31" s="38" t="str">
        <f>IF(females!BH29&gt;0,females!BH29,"")</f>
        <v/>
      </c>
      <c r="AB31" s="38" t="str">
        <f>IF(females!BH30&gt;0,females!BH30,"")</f>
        <v/>
      </c>
      <c r="AC31" s="38" t="str">
        <f>IF(females!BH31&gt;0,females!BH31,"")</f>
        <v/>
      </c>
      <c r="AD31" s="38" t="str">
        <f>IF(females!BH33&gt;0,females!BH33,"")</f>
        <v/>
      </c>
      <c r="AE31" s="38" t="str">
        <f>IF(females!BH34&gt;0,females!BH34,"")</f>
        <v/>
      </c>
      <c r="AF31" s="38" t="str">
        <f>IF(females!BH35&gt;0,females!BH35,"")</f>
        <v/>
      </c>
      <c r="AG31" s="38" t="str">
        <f>IF(females!BH36&gt;0,females!BH36,"")</f>
        <v/>
      </c>
      <c r="AH31" s="38" t="str">
        <f>IF(females!BH37&gt;0,females!BH37,"")</f>
        <v/>
      </c>
      <c r="AI31" s="38" t="str">
        <f>IF(females!BH38&gt;0,females!BH38,"")</f>
        <v/>
      </c>
      <c r="AJ31" s="38" t="str">
        <f>IF(females!BH39&gt;0,females!BH39,"")</f>
        <v/>
      </c>
      <c r="AK31" s="38" t="str">
        <f>IF(females!BH40&gt;0,females!BH40,"")</f>
        <v/>
      </c>
      <c r="AL31" s="38" t="str">
        <f>IF(females!BH42&gt;0,females!BH42,"")</f>
        <v/>
      </c>
      <c r="AM31" s="38" t="str">
        <f>IF(females!BH43&gt;0,females!BH43,"")</f>
        <v/>
      </c>
      <c r="AN31" s="38" t="str">
        <f>IF(females!BH44&gt;0,females!BH44,"")</f>
        <v/>
      </c>
      <c r="AO31" s="38" t="str">
        <f>IF(females!BH45&gt;0,females!BH45,"")</f>
        <v/>
      </c>
      <c r="AP31" s="38" t="str">
        <f>IF(females!BH46&gt;0,females!BH46,"")</f>
        <v/>
      </c>
      <c r="AQ31" s="38" t="str">
        <f>IF(females!BH47&gt;0,females!BH47,"")</f>
        <v/>
      </c>
      <c r="AR31" s="38" t="str">
        <f>IF(females!BH48&gt;0,females!BH48,"")</f>
        <v/>
      </c>
      <c r="AS31" s="68" t="str">
        <f>IF(females!BH49&gt;0,females!BH49,"")</f>
        <v/>
      </c>
    </row>
  </sheetData>
  <phoneticPr fontId="24"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7C80"/>
  </sheetPr>
  <dimension ref="A1:AH33"/>
  <sheetViews>
    <sheetView zoomScaleNormal="100" workbookViewId="0">
      <pane xSplit="3" ySplit="1" topLeftCell="D2" activePane="bottomRight" state="frozen"/>
      <selection pane="topRight" activeCell="C1" sqref="C1"/>
      <selection pane="bottomLeft" activeCell="A2" sqref="A2"/>
      <selection pane="bottomRight" activeCell="I2" sqref="I2:I12"/>
    </sheetView>
  </sheetViews>
  <sheetFormatPr defaultColWidth="9.140625" defaultRowHeight="12.75"/>
  <cols>
    <col min="1" max="1" width="16.85546875" style="31" customWidth="1"/>
    <col min="2" max="2" width="16.85546875" style="52" customWidth="1"/>
    <col min="3" max="3" width="9.140625" style="30"/>
    <col min="4" max="4" width="9.140625" style="29" customWidth="1"/>
    <col min="5" max="34" width="9.140625" style="29"/>
    <col min="35" max="35" width="2.85546875" style="29" customWidth="1"/>
    <col min="36" max="16384" width="9.140625" style="29"/>
  </cols>
  <sheetData>
    <row r="1" spans="1:34" ht="67.5">
      <c r="A1" s="34" t="s">
        <v>54</v>
      </c>
      <c r="B1" s="53" t="s">
        <v>55</v>
      </c>
      <c r="C1" s="35" t="s">
        <v>44</v>
      </c>
      <c r="D1" s="49" t="s">
        <v>10</v>
      </c>
      <c r="E1" s="49" t="s">
        <v>11</v>
      </c>
      <c r="F1" s="49" t="s">
        <v>12</v>
      </c>
      <c r="G1" s="50" t="s">
        <v>38</v>
      </c>
      <c r="H1" s="50" t="s">
        <v>39</v>
      </c>
      <c r="I1" s="50" t="s">
        <v>40</v>
      </c>
      <c r="J1" s="50" t="s">
        <v>41</v>
      </c>
      <c r="K1" s="50" t="s">
        <v>56</v>
      </c>
      <c r="L1" s="50" t="s">
        <v>57</v>
      </c>
      <c r="M1" s="50" t="s">
        <v>58</v>
      </c>
      <c r="N1" s="50" t="s">
        <v>59</v>
      </c>
      <c r="O1" s="50" t="s">
        <v>60</v>
      </c>
      <c r="P1" s="50" t="s">
        <v>61</v>
      </c>
      <c r="Q1" s="50" t="s">
        <v>62</v>
      </c>
      <c r="R1" s="50" t="s">
        <v>63</v>
      </c>
      <c r="S1" s="50" t="s">
        <v>64</v>
      </c>
      <c r="T1" s="50" t="s">
        <v>65</v>
      </c>
      <c r="U1" s="50" t="s">
        <v>66</v>
      </c>
      <c r="V1" s="50" t="s">
        <v>67</v>
      </c>
      <c r="W1" s="50" t="s">
        <v>68</v>
      </c>
      <c r="X1" s="50" t="s">
        <v>69</v>
      </c>
      <c r="Y1" s="50" t="s">
        <v>70</v>
      </c>
      <c r="Z1" s="50" t="s">
        <v>71</v>
      </c>
      <c r="AA1" s="50" t="s">
        <v>72</v>
      </c>
      <c r="AB1" s="50" t="s">
        <v>73</v>
      </c>
      <c r="AC1" s="50" t="s">
        <v>74</v>
      </c>
      <c r="AD1" s="50" t="s">
        <v>75</v>
      </c>
      <c r="AE1" s="50" t="s">
        <v>76</v>
      </c>
      <c r="AF1" s="50" t="s">
        <v>77</v>
      </c>
      <c r="AG1" s="50" t="s">
        <v>78</v>
      </c>
      <c r="AH1" s="50" t="s">
        <v>79</v>
      </c>
    </row>
    <row r="2" spans="1:34">
      <c r="A2" s="34" t="str">
        <f>'female stats (μm)'!A$2</f>
        <v>Genus species</v>
      </c>
      <c r="B2" s="51" t="str">
        <f>'female stats (μm)'!B$2</f>
        <v>Country.sample</v>
      </c>
      <c r="C2" s="36" t="str">
        <f>females!B1</f>
        <v>1 (Hol)</v>
      </c>
      <c r="D2" s="41">
        <f>IF(females!C3&gt;0,females!C3,"")</f>
        <v>1353.3007720182763</v>
      </c>
      <c r="E2" s="42">
        <f>IF(females!C4&gt;0,females!C4,"")</f>
        <v>25.161493619032615</v>
      </c>
      <c r="F2" s="42">
        <f>IF(females!C5&gt;0,females!C5,"")</f>
        <v>19.725854734520247</v>
      </c>
      <c r="G2" s="42">
        <f>IF(females!C8&gt;0,females!C8,"")</f>
        <v>65.81061919016858</v>
      </c>
      <c r="H2" s="42">
        <f>IF(females!C9&gt;0,females!C9,"")</f>
        <v>79.076729163384272</v>
      </c>
      <c r="I2" s="42">
        <f>IF(females!C10&gt;0,females!C10,"")</f>
        <v>69.71797699700646</v>
      </c>
      <c r="J2" s="42">
        <f>IF(females!C11&gt;0,females!C11,"")</f>
        <v>56.057980148101464</v>
      </c>
      <c r="K2" s="42">
        <f>IF(females!C15&gt;0,females!C15,"")</f>
        <v>47.959665983929419</v>
      </c>
      <c r="L2" s="42">
        <f>IF(females!C16&gt;0,females!C16,"")</f>
        <v>34.583267685520717</v>
      </c>
      <c r="M2" s="42">
        <f>IF(females!C17&gt;0,females!C17,"")</f>
        <v>9.2957302662675279</v>
      </c>
      <c r="N2" s="42">
        <f>IF(females!C19&gt;0,females!C19,"")</f>
        <v>46.510162281392788</v>
      </c>
      <c r="O2" s="42">
        <f>IF(females!C20&gt;0,females!C20,"")</f>
        <v>29.872380652276671</v>
      </c>
      <c r="P2" s="42">
        <f>IF(females!C21&gt;0,females!C21,"")</f>
        <v>9.6423507168741143</v>
      </c>
      <c r="Q2" s="42">
        <f>IF(females!C24&gt;0,females!C24,"")</f>
        <v>48.857728060501024</v>
      </c>
      <c r="R2" s="42">
        <f>IF(females!C25&gt;0,females!C25,"")</f>
        <v>36.316369938553649</v>
      </c>
      <c r="S2" s="42">
        <f>IF(females!C26&gt;0,females!C26,"")</f>
        <v>11.485741295100048</v>
      </c>
      <c r="T2" s="42">
        <f>IF(females!C28&gt;0,females!C28,"")</f>
        <v>47.565779108240115</v>
      </c>
      <c r="U2" s="42">
        <f>IF(females!C29&gt;0,females!C29,"")</f>
        <v>32.314479281550341</v>
      </c>
      <c r="V2" s="42">
        <f>IF(females!C30&gt;0,females!C30,"")</f>
        <v>12.131715771230503</v>
      </c>
      <c r="W2" s="42">
        <f>IF(females!C33&gt;0,females!C33,"")</f>
        <v>48.621395935087442</v>
      </c>
      <c r="X2" s="42">
        <f>IF(females!C34&gt;0,females!C34,"")</f>
        <v>35.30801953678904</v>
      </c>
      <c r="Y2" s="42">
        <f>IF(females!C35&gt;0,females!C35,"")</f>
        <v>9.7999054671498342</v>
      </c>
      <c r="Z2" s="42">
        <f>IF(females!C37&gt;0,females!C37,"")</f>
        <v>50.842917913975114</v>
      </c>
      <c r="AA2" s="42">
        <f>IF(females!C38&gt;0,females!C38,"")</f>
        <v>34.914132661099735</v>
      </c>
      <c r="AB2" s="42">
        <f>IF(females!C39&gt;0,females!C39,"")</f>
        <v>11.139120844493462</v>
      </c>
      <c r="AC2" s="42">
        <f>IF(females!C42&gt;0,females!C42,"")</f>
        <v>58.011659051520404</v>
      </c>
      <c r="AD2" s="42">
        <f>IF(females!C43&gt;0,females!C43,"")</f>
        <v>37.277453915235547</v>
      </c>
      <c r="AE2" s="42">
        <f>IF(females!C44&gt;0,females!C44,"")</f>
        <v>11.863872695761778</v>
      </c>
      <c r="AF2" s="42">
        <f>IF(females!C46&gt;0,females!C46,"")</f>
        <v>59.618717504332764</v>
      </c>
      <c r="AG2" s="42">
        <f>IF(females!C47&gt;0,females!C47,"")</f>
        <v>40.113439420198524</v>
      </c>
      <c r="AH2" s="42">
        <f>IF(females!C48&gt;0,females!C48,"")</f>
        <v>11.202142744603751</v>
      </c>
    </row>
    <row r="3" spans="1:34">
      <c r="A3" s="34" t="str">
        <f>'female stats (μm)'!A$2</f>
        <v>Genus species</v>
      </c>
      <c r="B3" s="51" t="str">
        <f>'female stats (μm)'!B$2</f>
        <v>Country.sample</v>
      </c>
      <c r="C3" s="36">
        <f>females!D1</f>
        <v>2</v>
      </c>
      <c r="D3" s="41">
        <f>IF(females!E3&gt;0,females!E3,"")</f>
        <v>1231.0779990877299</v>
      </c>
      <c r="E3" s="42">
        <f>IF(females!E4&gt;0,females!E4,"")</f>
        <v>24.175155846130455</v>
      </c>
      <c r="F3" s="43">
        <f>IF(females!E5&gt;0,females!E5,"")</f>
        <v>22.000912270031929</v>
      </c>
      <c r="G3" s="42">
        <f>IF(females!E8&gt;0,females!E8,"")</f>
        <v>61.791090162688157</v>
      </c>
      <c r="H3" s="42">
        <f>IF(females!E9&gt;0,females!E9,"")</f>
        <v>62.232020678120726</v>
      </c>
      <c r="I3" s="42">
        <f>IF(females!E10&gt;0,females!E10,"")</f>
        <v>51.436825300288888</v>
      </c>
      <c r="J3" s="42">
        <f>IF(females!E11&gt;0,females!E11,"")</f>
        <v>41.827580963965339</v>
      </c>
      <c r="K3" s="42">
        <f>IF(females!E15&gt;0,females!E15,"")</f>
        <v>47.954994678424818</v>
      </c>
      <c r="L3" s="42">
        <f>IF(females!E16&gt;0,females!E16,"")</f>
        <v>33.906036186711269</v>
      </c>
      <c r="M3" s="42">
        <f>IF(females!E17&gt;0,females!E17,"")</f>
        <v>9.5180173331306079</v>
      </c>
      <c r="N3" s="42">
        <f>IF(females!E19&gt;0,females!E19,"")</f>
        <v>47.757336171506772</v>
      </c>
      <c r="O3" s="42">
        <f>IF(females!E20&gt;0,females!E20,"")</f>
        <v>30.454614565911513</v>
      </c>
      <c r="P3" s="42">
        <f>IF(females!E21&gt;0,females!E21,"")</f>
        <v>9.3507678272768757</v>
      </c>
      <c r="Q3" s="42">
        <f>IF(females!E24&gt;0,females!E24,"")</f>
        <v>42.967918503877151</v>
      </c>
      <c r="R3" s="42">
        <f>IF(females!E25&gt;0,females!E25,"")</f>
        <v>35.411281739394859</v>
      </c>
      <c r="S3" s="42">
        <f>IF(females!E26&gt;0,females!E26,"")</f>
        <v>11.829101414018551</v>
      </c>
      <c r="T3" s="42">
        <f>IF(females!E28&gt;0,females!E28,"")</f>
        <v>45.674319598601187</v>
      </c>
      <c r="U3" s="42">
        <f>IF(females!E29&gt;0,females!E29,"")</f>
        <v>29.892048046221682</v>
      </c>
      <c r="V3" s="42">
        <f>IF(females!E30&gt;0,females!E30,"")</f>
        <v>10.992853884749888</v>
      </c>
      <c r="W3" s="42">
        <f>IF(females!E33&gt;0,females!E33,"")</f>
        <v>48.517561198114642</v>
      </c>
      <c r="X3" s="42">
        <f>IF(females!E34&gt;0,females!E34,"")</f>
        <v>35.411281739394859</v>
      </c>
      <c r="Y3" s="42">
        <f>IF(females!E35&gt;0,females!E35,"")</f>
        <v>10.658354873042422</v>
      </c>
      <c r="Z3" s="42">
        <f>IF(females!E37&gt;0,females!E37,"")</f>
        <v>47.802949673103242</v>
      </c>
      <c r="AA3" s="42">
        <f>IF(females!E38&gt;0,females!E38,"")</f>
        <v>30.697886574426036</v>
      </c>
      <c r="AB3" s="42">
        <f>IF(females!E39&gt;0,females!E39,"")</f>
        <v>10.567127869849477</v>
      </c>
      <c r="AC3" s="42">
        <f>IF(females!E42&gt;0,females!E42,"")</f>
        <v>56.545537479093809</v>
      </c>
      <c r="AD3" s="42">
        <f>IF(females!E43&gt;0,females!E43,"")</f>
        <v>36.049870761745481</v>
      </c>
      <c r="AE3" s="42">
        <f>IF(females!E44&gt;0,females!E44,"")</f>
        <v>13.927322487456287</v>
      </c>
      <c r="AF3" s="42">
        <f>IF(females!E46&gt;0,females!E46,"")</f>
        <v>55.952561958339665</v>
      </c>
      <c r="AG3" s="42">
        <f>IF(females!E47&gt;0,females!E47,"")</f>
        <v>36.369165272920789</v>
      </c>
      <c r="AH3" s="42">
        <f>IF(females!E48&gt;0,females!E48,"")</f>
        <v>12.254827428918961</v>
      </c>
    </row>
    <row r="4" spans="1:34">
      <c r="A4" s="34" t="str">
        <f>'female stats (μm)'!A$2</f>
        <v>Genus species</v>
      </c>
      <c r="B4" s="51" t="str">
        <f>'female stats (μm)'!B$2</f>
        <v>Country.sample</v>
      </c>
      <c r="C4" s="36">
        <f>females!F1</f>
        <v>3</v>
      </c>
      <c r="D4" s="41">
        <f>IF(females!G3&gt;0,females!G3,"")</f>
        <v>1349.3064118372381</v>
      </c>
      <c r="E4" s="42">
        <f>IF(females!G4&gt;0,females!G4,"")</f>
        <v>22.518495684340319</v>
      </c>
      <c r="F4" s="42">
        <f>IF(females!G5&gt;0,females!G5,"")</f>
        <v>18.927250308261407</v>
      </c>
      <c r="G4" s="42">
        <f>IF(females!G8&gt;0,females!G8,"")</f>
        <v>61.482737361282368</v>
      </c>
      <c r="H4" s="42">
        <f>IF(females!G9&gt;0,females!G9,"")</f>
        <v>68.449445129469794</v>
      </c>
      <c r="I4" s="42">
        <f>IF(females!G10&gt;0,females!G10,"")</f>
        <v>62.715782983970399</v>
      </c>
      <c r="J4" s="42">
        <f>IF(females!G11&gt;0,females!G11,"")</f>
        <v>49.8921085080148</v>
      </c>
      <c r="K4" s="42">
        <f>IF(females!G15&gt;0,females!G15,"")</f>
        <v>41.399506781750929</v>
      </c>
      <c r="L4" s="42">
        <f>IF(females!G16&gt;0,females!G16,"")</f>
        <v>32.382860665844646</v>
      </c>
      <c r="M4" s="42">
        <f>IF(females!G17&gt;0,females!G17,"")</f>
        <v>9.0320591861898905</v>
      </c>
      <c r="N4" s="42">
        <f>IF(females!G19&gt;0,females!G19,"")</f>
        <v>39.411220715166465</v>
      </c>
      <c r="O4" s="42">
        <f>IF(females!G20&gt;0,females!G20,"")</f>
        <v>29.562268803945745</v>
      </c>
      <c r="P4" s="42">
        <f>IF(females!G21&gt;0,females!G21,"")</f>
        <v>9.4327990135635034</v>
      </c>
      <c r="Q4" s="42">
        <f>IF(females!G24&gt;0,females!G24,"")</f>
        <v>43.449445129469794</v>
      </c>
      <c r="R4" s="42">
        <f>IF(females!G25&gt;0,females!G25,"")</f>
        <v>34.232429099876697</v>
      </c>
      <c r="S4" s="42">
        <f>IF(females!G26&gt;0,females!G26,"")</f>
        <v>14.164611590628853</v>
      </c>
      <c r="T4" s="42">
        <f>IF(females!G28&gt;0,females!G28,"")</f>
        <v>45.838471023427871</v>
      </c>
      <c r="U4" s="42">
        <f>IF(females!G29&gt;0,females!G29,"")</f>
        <v>31.643033292231813</v>
      </c>
      <c r="V4" s="42">
        <f>IF(females!G30&gt;0,females!G30,"")</f>
        <v>15.166461159062885</v>
      </c>
      <c r="W4" s="42">
        <f>IF(females!G33&gt;0,females!G33,"")</f>
        <v>45.915536374845871</v>
      </c>
      <c r="X4" s="42">
        <f>IF(females!G34&gt;0,females!G34,"")</f>
        <v>34.879778051787916</v>
      </c>
      <c r="Y4" s="42">
        <f>IF(females!G35&gt;0,females!G35,"")</f>
        <v>13.887176325524045</v>
      </c>
      <c r="Z4" s="42">
        <f>IF(females!G37&gt;0,females!G37,"")</f>
        <v>46.470406905055491</v>
      </c>
      <c r="AA4" s="42">
        <f>IF(females!G38&gt;0,females!G38,"")</f>
        <v>32.336621454993839</v>
      </c>
      <c r="AB4" s="42">
        <f>IF(females!G39&gt;0,females!G39,"")</f>
        <v>11.174475955610358</v>
      </c>
      <c r="AC4" s="42">
        <f>IF(females!G42&gt;0,females!G42,"")</f>
        <v>54.608508014796556</v>
      </c>
      <c r="AD4" s="42">
        <f>IF(females!G43&gt;0,females!G43,"")</f>
        <v>41.430332922318122</v>
      </c>
      <c r="AE4" s="42">
        <f>IF(females!G44&gt;0,females!G44,"")</f>
        <v>15.937114673242911</v>
      </c>
      <c r="AF4" s="42">
        <f>IF(females!G46&gt;0,females!G46,"")</f>
        <v>54.947595561035754</v>
      </c>
      <c r="AG4" s="42">
        <f>IF(females!G47&gt;0,females!G47,"")</f>
        <v>42.725030826140568</v>
      </c>
      <c r="AH4" s="42">
        <f>IF(females!G48&gt;0,females!G48,"")</f>
        <v>14.36498150431566</v>
      </c>
    </row>
    <row r="5" spans="1:34">
      <c r="A5" s="34" t="str">
        <f>'female stats (μm)'!A$2</f>
        <v>Genus species</v>
      </c>
      <c r="B5" s="51" t="str">
        <f>'female stats (μm)'!B$2</f>
        <v>Country.sample</v>
      </c>
      <c r="C5" s="36">
        <f>females!H1</f>
        <v>4</v>
      </c>
      <c r="D5" s="41">
        <f>IF(females!I3&gt;0,females!I3,"")</f>
        <v>1319.7619845792826</v>
      </c>
      <c r="E5" s="42">
        <f>IF(females!I4&gt;0,females!I4,"")</f>
        <v>23.600402279584312</v>
      </c>
      <c r="F5" s="42">
        <f>IF(females!I5&gt;0,females!I5,"")</f>
        <v>21.287294669795507</v>
      </c>
      <c r="G5" s="42">
        <f>IF(females!I8&gt;0,females!I8,"")</f>
        <v>64.750251424740199</v>
      </c>
      <c r="H5" s="42">
        <f>IF(females!I9&gt;0,females!I9,"")</f>
        <v>69.225611800201136</v>
      </c>
      <c r="I5" s="42">
        <f>IF(females!I10&gt;0,females!I10,"")</f>
        <v>58.213208179684884</v>
      </c>
      <c r="J5" s="42">
        <f>IF(females!I11&gt;0,females!I11,"")</f>
        <v>47.619845792826013</v>
      </c>
      <c r="K5" s="42">
        <f>IF(females!I15&gt;0,females!I15,"")</f>
        <v>50.419041233657389</v>
      </c>
      <c r="L5" s="42">
        <f>IF(females!I16&gt;0,females!I16,"")</f>
        <v>39.071404626215219</v>
      </c>
      <c r="M5" s="42">
        <f>IF(females!I17&gt;0,females!I17,"")</f>
        <v>14.079785450888368</v>
      </c>
      <c r="N5" s="42">
        <f>IF(females!I19&gt;0,females!I19,"")</f>
        <v>47.804223935635271</v>
      </c>
      <c r="O5" s="42">
        <f>IF(females!I20&gt;0,females!I20,"")</f>
        <v>36.356017432115323</v>
      </c>
      <c r="P5" s="42">
        <f>IF(females!I21&gt;0,females!I21,"")</f>
        <v>11.464968152866243</v>
      </c>
      <c r="Q5" s="42">
        <f>IF(females!I24&gt;0,females!I24,"")</f>
        <v>51.927589674824006</v>
      </c>
      <c r="R5" s="42">
        <f>IF(females!I25&gt;0,females!I25,"")</f>
        <v>39.574254106604087</v>
      </c>
      <c r="S5" s="42">
        <f>IF(females!I26&gt;0,females!I26,"")</f>
        <v>10.492792490781094</v>
      </c>
      <c r="T5" s="42">
        <f>IF(females!I28&gt;0,females!I28,"")</f>
        <v>46.094535702313109</v>
      </c>
      <c r="U5" s="42">
        <f>IF(females!I29&gt;0,females!I29,"")</f>
        <v>35.467650016761652</v>
      </c>
      <c r="V5" s="42">
        <f>IF(females!I30&gt;0,females!I30,"")</f>
        <v>11.364398256788469</v>
      </c>
      <c r="W5" s="42">
        <f>IF(females!I33&gt;0,females!I33,"")</f>
        <v>50.083808246731479</v>
      </c>
      <c r="X5" s="42">
        <f>IF(females!I34&gt;0,females!I34,"")</f>
        <v>36.842105263157897</v>
      </c>
      <c r="Y5" s="42">
        <f>IF(females!I35&gt;0,females!I35,"")</f>
        <v>11.682869594368087</v>
      </c>
      <c r="Z5" s="42">
        <f>IF(females!I37&gt;0,females!I37,"")</f>
        <v>50.033523298692593</v>
      </c>
      <c r="AA5" s="42">
        <f>IF(females!I38&gt;0,females!I38,"")</f>
        <v>33.975863224941335</v>
      </c>
      <c r="AB5" s="42">
        <f>IF(females!I39&gt;0,females!I39,"")</f>
        <v>14.549111632584646</v>
      </c>
      <c r="AC5" s="42">
        <f>IF(females!I42&gt;0,females!I42,"")</f>
        <v>60.559839088166278</v>
      </c>
      <c r="AD5" s="42">
        <f>IF(females!I43&gt;0,females!I43,"")</f>
        <v>42.138786456587326</v>
      </c>
      <c r="AE5" s="42">
        <f>IF(females!I44&gt;0,females!I44,"")</f>
        <v>12.939993295340264</v>
      </c>
      <c r="AF5" s="42">
        <f>IF(females!I46&gt;0,females!I46,"")</f>
        <v>63.074086490110638</v>
      </c>
      <c r="AG5" s="42">
        <f>IF(females!I47&gt;0,females!I47,"")</f>
        <v>46.01072745558163</v>
      </c>
      <c r="AH5" s="42">
        <f>IF(females!I48&gt;0,females!I48,"")</f>
        <v>13.224941334227289</v>
      </c>
    </row>
    <row r="6" spans="1:34">
      <c r="A6" s="34" t="str">
        <f>'female stats (μm)'!A$2</f>
        <v>Genus species</v>
      </c>
      <c r="B6" s="51" t="str">
        <f>'female stats (μm)'!B$2</f>
        <v>Country.sample</v>
      </c>
      <c r="C6" s="36">
        <f>females!J1</f>
        <v>5</v>
      </c>
      <c r="D6" s="41">
        <f>IF(females!K3&gt;0,females!K3,"")</f>
        <v>1264.9865591397847</v>
      </c>
      <c r="E6" s="42">
        <f>IF(females!K4&gt;0,females!K4,"")</f>
        <v>25.336021505376344</v>
      </c>
      <c r="F6" s="42">
        <f>IF(females!K5&gt;0,females!K5,"")</f>
        <v>19.00201612903226</v>
      </c>
      <c r="G6" s="42">
        <f>IF(females!K8&gt;0,females!K8,"")</f>
        <v>62.785618279569889</v>
      </c>
      <c r="H6" s="42">
        <f>IF(females!K9&gt;0,females!K9,"")</f>
        <v>74.277553763440864</v>
      </c>
      <c r="I6" s="42">
        <f>IF(females!K10&gt;0,females!K10,"")</f>
        <v>66.297043010752688</v>
      </c>
      <c r="J6" s="42">
        <f>IF(females!K11&gt;0,females!K11,"")</f>
        <v>50.756048387096776</v>
      </c>
      <c r="K6" s="42">
        <f>IF(females!K15&gt;0,females!K15,"")</f>
        <v>45.530913978494624</v>
      </c>
      <c r="L6" s="42">
        <f>IF(females!K16&gt;0,females!K16,"")</f>
        <v>36.76075268817204</v>
      </c>
      <c r="M6" s="42">
        <f>IF(females!K17&gt;0,females!K17,"")</f>
        <v>10.4502688172043</v>
      </c>
      <c r="N6" s="42">
        <f>IF(females!K19&gt;0,females!K19,"")</f>
        <v>44.539650537634408</v>
      </c>
      <c r="O6" s="42">
        <f>IF(females!K20&gt;0,females!K20,"")</f>
        <v>30.29233870967742</v>
      </c>
      <c r="P6" s="42">
        <f>IF(females!K21&gt;0,females!K21,"")</f>
        <v>11.340725806451612</v>
      </c>
      <c r="Q6" s="42">
        <f>IF(females!K24&gt;0,females!K24,"")</f>
        <v>48.437499999999993</v>
      </c>
      <c r="R6" s="42">
        <f>IF(females!K25&gt;0,females!K25,"")</f>
        <v>38.82728494623656</v>
      </c>
      <c r="S6" s="42">
        <f>IF(females!K26&gt;0,females!K26,"")</f>
        <v>11.82795698924731</v>
      </c>
      <c r="T6" s="42">
        <f>IF(females!K28&gt;0,females!K28,"")</f>
        <v>46.37096774193548</v>
      </c>
      <c r="U6" s="42">
        <f>IF(females!K29&gt;0,females!K29,"")</f>
        <v>30.712365591397848</v>
      </c>
      <c r="V6" s="42">
        <f>IF(females!K30&gt;0,females!K30,"")</f>
        <v>11.878360215053762</v>
      </c>
      <c r="W6" s="42">
        <f>IF(females!K33&gt;0,females!K33,"")</f>
        <v>46.303763440860216</v>
      </c>
      <c r="X6" s="42">
        <f>IF(females!K34&gt;0,females!K34,"")</f>
        <v>40.440188172043008</v>
      </c>
      <c r="Y6" s="42">
        <f>IF(females!K35&gt;0,females!K35,"")</f>
        <v>10.887096774193548</v>
      </c>
      <c r="Z6" s="42">
        <f>IF(females!K37&gt;0,females!K37,"")</f>
        <v>49.815188172043008</v>
      </c>
      <c r="AA6" s="42">
        <f>IF(females!K38&gt;0,females!K38,"")</f>
        <v>39.583333333333329</v>
      </c>
      <c r="AB6" s="42">
        <f>IF(females!K39&gt;0,females!K39,"")</f>
        <v>13.894489247311824</v>
      </c>
      <c r="AC6" s="42">
        <f>IF(females!K42&gt;0,females!K42,"")</f>
        <v>58.719758064516128</v>
      </c>
      <c r="AD6" s="42">
        <f>IF(females!K43&gt;0,females!K43,"")</f>
        <v>39.41532258064516</v>
      </c>
      <c r="AE6" s="42">
        <f>IF(females!K44&gt;0,females!K44,"")</f>
        <v>17.321908602150536</v>
      </c>
      <c r="AF6" s="42">
        <f>IF(females!K46&gt;0,females!K46,"")</f>
        <v>59.9630376344086</v>
      </c>
      <c r="AG6" s="42">
        <f>IF(females!K47&gt;0,females!K47,"")</f>
        <v>40.776209677419352</v>
      </c>
      <c r="AH6" s="42">
        <f>IF(females!K48&gt;0,females!K48,"")</f>
        <v>11.004704301075268</v>
      </c>
    </row>
    <row r="7" spans="1:34">
      <c r="A7" s="34" t="str">
        <f>'female stats (μm)'!A$2</f>
        <v>Genus species</v>
      </c>
      <c r="B7" s="51" t="str">
        <f>'female stats (μm)'!B$2</f>
        <v>Country.sample</v>
      </c>
      <c r="C7" s="36">
        <f>females!L1</f>
        <v>6</v>
      </c>
      <c r="D7" s="41">
        <f>IF(females!M3&gt;0,females!M3,"")</f>
        <v>1087.1740059854637</v>
      </c>
      <c r="E7" s="42">
        <f>IF(females!M4&gt;0,females!M4,"")</f>
        <v>20.407581587573038</v>
      </c>
      <c r="F7" s="42">
        <f>IF(females!M5&gt;0,females!M5,"")</f>
        <v>21.205643437366398</v>
      </c>
      <c r="G7" s="42">
        <f>IF(females!M8&gt;0,females!M8,"")</f>
        <v>60.823713837822424</v>
      </c>
      <c r="H7" s="42">
        <f>IF(females!M9&gt;0,females!M9,"")</f>
        <v>60.068405301410856</v>
      </c>
      <c r="I7" s="42">
        <f>IF(females!M10&gt;0,females!M10,"")</f>
        <v>50.662676357417688</v>
      </c>
      <c r="J7" s="42">
        <f>IF(females!M11&gt;0,females!M11,"")</f>
        <v>35.242981331053159</v>
      </c>
      <c r="K7" s="42">
        <f>IF(females!M15&gt;0,females!M15,"")</f>
        <v>39.632321504916632</v>
      </c>
      <c r="L7" s="42">
        <f>IF(females!M16&gt;0,females!M16,"")</f>
        <v>30.283596978765853</v>
      </c>
      <c r="M7" s="42">
        <f>IF(females!M17&gt;0,females!M17,"")</f>
        <v>9.9900242268775816</v>
      </c>
      <c r="N7" s="42">
        <f>IF(females!M19&gt;0,females!M19,"")</f>
        <v>41.570471711557651</v>
      </c>
      <c r="O7" s="42">
        <f>IF(females!M20&gt;0,females!M20,"")</f>
        <v>26.735071968077527</v>
      </c>
      <c r="P7" s="42">
        <f>IF(females!M21&gt;0,females!M21,"")</f>
        <v>10.032777540259371</v>
      </c>
      <c r="Q7" s="42">
        <f>IF(females!M24&gt;0,females!M24,"")</f>
        <v>42.297278039048024</v>
      </c>
      <c r="R7" s="42">
        <f>IF(females!M25&gt;0,females!M25,"")</f>
        <v>31.281174291007552</v>
      </c>
      <c r="S7" s="42">
        <f>IF(females!M26&gt;0,females!M26,"")</f>
        <v>10.032777540259371</v>
      </c>
      <c r="T7" s="42">
        <f>IF(females!M28&gt;0,females!M28,"")</f>
        <v>37.280889268918337</v>
      </c>
      <c r="U7" s="42">
        <f>IF(females!M29&gt;0,females!M29,"")</f>
        <v>25.694741342454041</v>
      </c>
      <c r="V7" s="42">
        <f>IF(females!M30&gt;0,females!M30,"")</f>
        <v>10.574319509762006</v>
      </c>
      <c r="W7" s="42">
        <f>IF(females!M33&gt;0,females!M33,"")</f>
        <v>40.03135242981331</v>
      </c>
      <c r="X7" s="42">
        <f>IF(females!M34&gt;0,females!M34,"")</f>
        <v>32.178993872025082</v>
      </c>
      <c r="Y7" s="42">
        <f>IF(females!M35&gt;0,females!M35,"")</f>
        <v>11.058857061422261</v>
      </c>
      <c r="Z7" s="42">
        <f>IF(females!M37&gt;0,females!M37,"")</f>
        <v>41.342454040188116</v>
      </c>
      <c r="AA7" s="42">
        <f>IF(females!M38&gt;0,females!M38,"")</f>
        <v>29.485535128972494</v>
      </c>
      <c r="AB7" s="42">
        <f>IF(females!M39&gt;0,females!M39,"")</f>
        <v>13.039760581445062</v>
      </c>
      <c r="AC7" s="42">
        <f>IF(females!M42&gt;0,females!M42,"")</f>
        <v>50.19238991021804</v>
      </c>
      <c r="AD7" s="42">
        <f>IF(females!M43&gt;0,females!M43,"")</f>
        <v>35.242981331053159</v>
      </c>
      <c r="AE7" s="42">
        <f>IF(females!M44&gt;0,females!M44,"")</f>
        <v>12.569474134245404</v>
      </c>
      <c r="AF7" s="42">
        <f>IF(females!M46&gt;0,females!M46,"")</f>
        <v>52.714835399743485</v>
      </c>
      <c r="AG7" s="42">
        <f>IF(females!M47&gt;0,females!M47,"")</f>
        <v>37.850933447342165</v>
      </c>
      <c r="AH7" s="42">
        <f>IF(females!M48&gt;0,females!M48,"")</f>
        <v>11.771412284452044</v>
      </c>
    </row>
    <row r="8" spans="1:34">
      <c r="A8" s="34" t="str">
        <f>'female stats (μm)'!A$2</f>
        <v>Genus species</v>
      </c>
      <c r="B8" s="51" t="str">
        <f>'female stats (μm)'!B$2</f>
        <v>Country.sample</v>
      </c>
      <c r="C8" s="36">
        <f>females!N1</f>
        <v>7</v>
      </c>
      <c r="D8" s="41">
        <f>IF(females!O3&gt;0,females!O3,"")</f>
        <v>1158.1301469400937</v>
      </c>
      <c r="E8" s="42">
        <f>IF(females!O4&gt;0,females!O4,"")</f>
        <v>24.882932342967866</v>
      </c>
      <c r="F8" s="42">
        <f>IF(females!O5&gt;0,females!O5,"")</f>
        <v>18.714677862102373</v>
      </c>
      <c r="G8" s="42">
        <f>IF(females!O8&gt;0,females!O8,"")</f>
        <v>63.119651219118367</v>
      </c>
      <c r="H8" s="42">
        <f>IF(females!O9&gt;0,females!O9,"")</f>
        <v>63.571774584207972</v>
      </c>
      <c r="I8" s="42">
        <f>IF(females!O10&gt;0,females!O10,"")</f>
        <v>55.530437590828349</v>
      </c>
      <c r="J8" s="42">
        <f>IF(females!O11&gt;0,females!O11,"")</f>
        <v>43.855966413692883</v>
      </c>
      <c r="K8" s="42">
        <f>IF(females!O15&gt;0,females!O15,"")</f>
        <v>42.225092846762472</v>
      </c>
      <c r="L8" s="42">
        <f>IF(females!O16&gt;0,females!O16,"")</f>
        <v>33.03730017761989</v>
      </c>
      <c r="M8" s="42">
        <f>IF(females!O17&gt;0,females!O17,"")</f>
        <v>9.8336831906991762</v>
      </c>
      <c r="N8" s="42">
        <f>IF(females!O19&gt;0,females!O19,"")</f>
        <v>41.982883901178752</v>
      </c>
      <c r="O8" s="42">
        <f>IF(females!O20&gt;0,females!O20,"")</f>
        <v>29.969320200226058</v>
      </c>
      <c r="P8" s="42">
        <f>IF(females!O21&gt;0,females!O21,"")</f>
        <v>10.867108025189731</v>
      </c>
      <c r="Q8" s="42">
        <f>IF(females!O24&gt;0,females!O24,"")</f>
        <v>44.114322622315512</v>
      </c>
      <c r="R8" s="42">
        <f>IF(females!O25&gt;0,females!O25,"")</f>
        <v>29.807847569836916</v>
      </c>
      <c r="S8" s="42">
        <f>IF(females!O26&gt;0,females!O26,"")</f>
        <v>13.692879056999841</v>
      </c>
      <c r="T8" s="42">
        <f>IF(females!O28&gt;0,females!O28,"")</f>
        <v>42.870983368319074</v>
      </c>
      <c r="U8" s="42">
        <f>IF(females!O29&gt;0,females!O29,"")</f>
        <v>31.438721136767317</v>
      </c>
      <c r="V8" s="42">
        <f>IF(females!O30&gt;0,females!O30,"")</f>
        <v>12.384950750847731</v>
      </c>
      <c r="W8" s="42">
        <f>IF(females!O33&gt;0,females!O33,"")</f>
        <v>45.357661876311965</v>
      </c>
      <c r="X8" s="42">
        <f>IF(females!O34&gt;0,females!O34,"")</f>
        <v>31.906991764895853</v>
      </c>
      <c r="Y8" s="42">
        <f>IF(females!O35&gt;0,females!O35,"")</f>
        <v>13.563700952688521</v>
      </c>
      <c r="Z8" s="42">
        <f>IF(females!O37&gt;0,females!O37,"")</f>
        <v>43.419990311642174</v>
      </c>
      <c r="AA8" s="42">
        <f>IF(females!O38&gt;0,females!O38,"")</f>
        <v>31.98772808009042</v>
      </c>
      <c r="AB8" s="42">
        <f>IF(females!O39&gt;0,females!O39,"")</f>
        <v>11.319231390279347</v>
      </c>
      <c r="AC8" s="42">
        <f>IF(females!O42&gt;0,females!O42,"")</f>
        <v>59.631842402712742</v>
      </c>
      <c r="AD8" s="42">
        <f>IF(females!O43&gt;0,females!O43,"")</f>
        <v>34.926529953172938</v>
      </c>
      <c r="AE8" s="42">
        <f>IF(females!O44&gt;0,females!O44,"")</f>
        <v>16.082673986759247</v>
      </c>
      <c r="AF8" s="42">
        <f>IF(females!O46&gt;0,females!O46,"")</f>
        <v>55.255934119166803</v>
      </c>
      <c r="AG8" s="42">
        <f>IF(females!O47&gt;0,females!O47,"")</f>
        <v>38.769578556434688</v>
      </c>
      <c r="AH8" s="42">
        <f>IF(females!O48&gt;0,females!O48,"")</f>
        <v>13.53140642661069</v>
      </c>
    </row>
    <row r="9" spans="1:34">
      <c r="A9" s="34" t="str">
        <f>'female stats (μm)'!A$2</f>
        <v>Genus species</v>
      </c>
      <c r="B9" s="51" t="str">
        <f>'female stats (μm)'!B$2</f>
        <v>Country.sample</v>
      </c>
      <c r="C9" s="36">
        <f>females!P1</f>
        <v>8</v>
      </c>
      <c r="D9" s="41">
        <f>IF(females!Q3&gt;0,females!Q3,"")</f>
        <v>1239.0919521389937</v>
      </c>
      <c r="E9" s="42">
        <f>IF(females!Q4&gt;0,females!Q4,"")</f>
        <v>29.323061793148664</v>
      </c>
      <c r="F9" s="42">
        <f>IF(females!Q5&gt;0,females!Q5,"")</f>
        <v>21.947221766923459</v>
      </c>
      <c r="G9" s="42">
        <f>IF(females!Q8&gt;0,females!Q8,"")</f>
        <v>67.087362727421734</v>
      </c>
      <c r="H9" s="42">
        <f>IF(females!Q9&gt;0,females!Q9,"")</f>
        <v>67.759383707588924</v>
      </c>
      <c r="I9" s="42">
        <f>IF(females!Q10&gt;0,females!Q10,"")</f>
        <v>57.777413538764144</v>
      </c>
      <c r="J9" s="42">
        <f>IF(females!Q11&gt;0,females!Q11,"")</f>
        <v>49.287002130798228</v>
      </c>
      <c r="K9" s="42">
        <f>IF(females!Q15&gt;0,females!Q15,"")</f>
        <v>47.893787903622361</v>
      </c>
      <c r="L9" s="42">
        <f>IF(females!Q16&gt;0,females!Q16,"")</f>
        <v>36.616948041304703</v>
      </c>
      <c r="M9" s="42">
        <f>IF(females!Q17&gt;0,females!Q17,"")</f>
        <v>10.604818882150466</v>
      </c>
      <c r="N9" s="42">
        <f>IF(females!Q19&gt;0,females!Q19,"")</f>
        <v>39.911489919685302</v>
      </c>
      <c r="O9" s="42">
        <f>IF(females!Q20&gt;0,females!Q20,"")</f>
        <v>33.961645631863632</v>
      </c>
      <c r="P9" s="42">
        <f>IF(females!Q21&gt;0,females!Q21,"")</f>
        <v>9.6705458121619419</v>
      </c>
      <c r="Q9" s="42">
        <f>IF(females!Q24&gt;0,females!Q24,"")</f>
        <v>45.549909850844124</v>
      </c>
      <c r="R9" s="42">
        <f>IF(females!Q25&gt;0,females!Q25,"")</f>
        <v>34.50254056712015</v>
      </c>
      <c r="S9" s="42">
        <f>IF(females!Q26&gt;0,females!Q26,"")</f>
        <v>13.210949024750043</v>
      </c>
      <c r="T9" s="42">
        <f>IF(females!Q28&gt;0,females!Q28,"")</f>
        <v>48.696934928700216</v>
      </c>
      <c r="U9" s="42">
        <f>IF(females!Q29&gt;0,females!Q29,"")</f>
        <v>28.159318144566463</v>
      </c>
      <c r="V9" s="42">
        <f>IF(females!Q30&gt;0,females!Q30,"")</f>
        <v>12.899524668087201</v>
      </c>
      <c r="W9" s="42" t="str">
        <f>IF(females!Q33&gt;0,females!Q33,"")</f>
        <v/>
      </c>
      <c r="X9" s="42" t="str">
        <f>IF(females!Q34&gt;0,females!Q34,"")</f>
        <v/>
      </c>
      <c r="Y9" s="42" t="str">
        <f>IF(females!Q35&gt;0,females!Q35,"")</f>
        <v/>
      </c>
      <c r="Z9" s="42" t="str">
        <f>IF(females!Q37&gt;0,females!Q37,"")</f>
        <v/>
      </c>
      <c r="AA9" s="42" t="str">
        <f>IF(females!Q38&gt;0,females!Q38,"")</f>
        <v/>
      </c>
      <c r="AB9" s="42" t="str">
        <f>IF(females!Q39&gt;0,females!Q39,"")</f>
        <v/>
      </c>
      <c r="AC9" s="42" t="str">
        <f>IF(females!Q42&gt;0,females!Q42,"")</f>
        <v/>
      </c>
      <c r="AD9" s="42" t="str">
        <f>IF(females!Q43&gt;0,females!Q43,"")</f>
        <v/>
      </c>
      <c r="AE9" s="42" t="str">
        <f>IF(females!Q44&gt;0,females!Q44,"")</f>
        <v/>
      </c>
      <c r="AF9" s="42" t="str">
        <f>IF(females!Q46&gt;0,females!Q46,"")</f>
        <v/>
      </c>
      <c r="AG9" s="42" t="str">
        <f>IF(females!Q47&gt;0,females!Q47,"")</f>
        <v/>
      </c>
      <c r="AH9" s="42" t="str">
        <f>IF(females!Q48&gt;0,females!Q48,"")</f>
        <v/>
      </c>
    </row>
    <row r="10" spans="1:34">
      <c r="A10" s="34" t="str">
        <f>'female stats (μm)'!A$2</f>
        <v>Genus species</v>
      </c>
      <c r="B10" s="51" t="str">
        <f>'female stats (μm)'!B$2</f>
        <v>Country.sample</v>
      </c>
      <c r="C10" s="36" t="str">
        <f>females!R1</f>
        <v>9 (Pol)</v>
      </c>
      <c r="D10" s="41">
        <f>IF(females!S3&gt;0,females!S3,"")</f>
        <v>1284.0493827160494</v>
      </c>
      <c r="E10" s="42">
        <f>IF(females!S4&gt;0,females!S4,"")</f>
        <v>24.31275720164609</v>
      </c>
      <c r="F10" s="42">
        <f>IF(females!S5&gt;0,females!S5,"")</f>
        <v>21.777777777777779</v>
      </c>
      <c r="G10" s="42">
        <f>IF(females!S8&gt;0,females!S8,"")</f>
        <v>66.024691358024683</v>
      </c>
      <c r="H10" s="42">
        <f>IF(females!S9&gt;0,females!S9,"")</f>
        <v>76.971193415637856</v>
      </c>
      <c r="I10" s="42">
        <f>IF(females!S10&gt;0,females!S10,"")</f>
        <v>65.152263374485599</v>
      </c>
      <c r="J10" s="42">
        <f>IF(females!S11&gt;0,females!S11,"")</f>
        <v>49.942386831275719</v>
      </c>
      <c r="K10" s="42">
        <f>IF(females!S15&gt;0,females!S15,"")</f>
        <v>43.061728395061728</v>
      </c>
      <c r="L10" s="42">
        <f>IF(females!S16&gt;0,females!S16,"")</f>
        <v>37.119341563786008</v>
      </c>
      <c r="M10" s="42">
        <f>IF(females!S17&gt;0,females!S17,"")</f>
        <v>11.703703703703704</v>
      </c>
      <c r="N10" s="42">
        <f>IF(females!S19&gt;0,females!S19,"")</f>
        <v>43.637860082304528</v>
      </c>
      <c r="O10" s="42">
        <f>IF(females!S20&gt;0,females!S20,"")</f>
        <v>32.773662551440331</v>
      </c>
      <c r="P10" s="42">
        <f>IF(females!S21&gt;0,females!S21,"")</f>
        <v>10.255144032921812</v>
      </c>
      <c r="Q10" s="42">
        <f>IF(females!S24&gt;0,females!S24,"")</f>
        <v>47.242798353909464</v>
      </c>
      <c r="R10" s="42">
        <f>IF(females!S25&gt;0,females!S25,"")</f>
        <v>32.493827160493829</v>
      </c>
      <c r="S10" s="42">
        <f>IF(females!S26&gt;0,females!S26,"")</f>
        <v>8.7736625514403297</v>
      </c>
      <c r="T10" s="42">
        <f>IF(females!S28&gt;0,females!S28,"")</f>
        <v>49.004115226337447</v>
      </c>
      <c r="U10" s="42">
        <f>IF(females!S29&gt;0,females!S29,"")</f>
        <v>34.831275720164612</v>
      </c>
      <c r="V10" s="42">
        <f>IF(females!S30&gt;0,females!S30,"")</f>
        <v>11.440329218106998</v>
      </c>
      <c r="W10" s="42">
        <f>IF(females!S33&gt;0,females!S33,"")</f>
        <v>49.119341563786008</v>
      </c>
      <c r="X10" s="42">
        <f>IF(females!S34&gt;0,females!S34,"")</f>
        <v>31.045267489711932</v>
      </c>
      <c r="Y10" s="42" t="str">
        <f>IF(females!S35&gt;0,females!S35,"")</f>
        <v/>
      </c>
      <c r="Z10" s="42">
        <f>IF(females!S37&gt;0,females!S37,"")</f>
        <v>47.786008230452673</v>
      </c>
      <c r="AA10" s="42">
        <f>IF(females!S38&gt;0,females!S38,"")</f>
        <v>32.148148148148145</v>
      </c>
      <c r="AB10" s="42" t="str">
        <f>IF(females!S39&gt;0,females!S39,"")</f>
        <v/>
      </c>
      <c r="AC10" s="42">
        <f>IF(females!S42&gt;0,females!S42,"")</f>
        <v>56.164609053497941</v>
      </c>
      <c r="AD10" s="42">
        <f>IF(females!S43&gt;0,females!S43,"")</f>
        <v>35.851851851851855</v>
      </c>
      <c r="AE10" s="42">
        <f>IF(females!S44&gt;0,females!S44,"")</f>
        <v>9.9094650205761301</v>
      </c>
      <c r="AF10" s="42">
        <f>IF(females!S46&gt;0,females!S46,"")</f>
        <v>55.012345679012356</v>
      </c>
      <c r="AG10" s="42">
        <f>IF(females!S47&gt;0,females!S47,"")</f>
        <v>43.555555555555557</v>
      </c>
      <c r="AH10" s="42">
        <f>IF(females!S48&gt;0,females!S48,"")</f>
        <v>14.370370370370372</v>
      </c>
    </row>
    <row r="11" spans="1:34">
      <c r="A11" s="34" t="str">
        <f>'female stats (μm)'!A$2</f>
        <v>Genus species</v>
      </c>
      <c r="B11" s="51" t="str">
        <f>'female stats (μm)'!B$2</f>
        <v>Country.sample</v>
      </c>
      <c r="C11" s="36" t="str">
        <f>females!T1</f>
        <v>10 (Pol)</v>
      </c>
      <c r="D11" s="41">
        <f>IF(females!U3&gt;0,females!U3,"")</f>
        <v>1266.3649587845484</v>
      </c>
      <c r="E11" s="42">
        <f>IF(females!U4&gt;0,females!U4,"")</f>
        <v>26.99208016809439</v>
      </c>
      <c r="F11" s="42">
        <f>IF(females!U5&gt;0,females!U5,"")</f>
        <v>24.389849684823016</v>
      </c>
      <c r="G11" s="42">
        <f>IF(females!U8&gt;0,females!U8,"")</f>
        <v>61.32212704056893</v>
      </c>
      <c r="H11" s="42">
        <f>IF(females!U9&gt;0,females!U9,"")</f>
        <v>72.943268142880243</v>
      </c>
      <c r="I11" s="42">
        <f>IF(females!U10&gt;0,females!U10,"")</f>
        <v>62.000969775335378</v>
      </c>
      <c r="J11" s="42">
        <f>IF(females!U11&gt;0,females!U11,"")</f>
        <v>44.949086794892516</v>
      </c>
      <c r="K11" s="42">
        <f>IF(females!U15&gt;0,females!U15,"")</f>
        <v>44.351058671407792</v>
      </c>
      <c r="L11" s="42">
        <f>IF(females!U16&gt;0,females!U16,"")</f>
        <v>29.820591562954586</v>
      </c>
      <c r="M11" s="42">
        <f>IF(females!U17&gt;0,females!U17,"")</f>
        <v>9.4068207531921786</v>
      </c>
      <c r="N11" s="42">
        <f>IF(females!U19&gt;0,females!U19,"")</f>
        <v>39.744625828349768</v>
      </c>
      <c r="O11" s="42">
        <f>IF(females!U20&gt;0,females!U20,"")</f>
        <v>25.957653143688379</v>
      </c>
      <c r="P11" s="42">
        <f>IF(females!U21&gt;0,females!U21,"")</f>
        <v>10.586714077905285</v>
      </c>
      <c r="Q11" s="42">
        <f>IF(females!U24&gt;0,females!U24,"")</f>
        <v>43.542912558590594</v>
      </c>
      <c r="R11" s="42">
        <f>IF(females!U25&gt;0,females!U25,"")</f>
        <v>35.041215451753679</v>
      </c>
      <c r="S11" s="42">
        <f>IF(females!U26&gt;0,females!U26,"")</f>
        <v>7.709713916276062</v>
      </c>
      <c r="T11" s="42">
        <f>IF(females!U28&gt;0,females!U28,"")</f>
        <v>46.290609342169063</v>
      </c>
      <c r="U11" s="42">
        <f>IF(females!U29&gt;0,females!U29,"")</f>
        <v>35.865524486827219</v>
      </c>
      <c r="V11" s="42">
        <f>IF(females!U30&gt;0,females!U30,"")</f>
        <v>12.138354614514304</v>
      </c>
      <c r="W11" s="42">
        <f>IF(females!U33&gt;0,females!U33,"")</f>
        <v>50.15354776143527</v>
      </c>
      <c r="X11" s="42">
        <f>IF(females!U34&gt;0,females!U34,"")</f>
        <v>36.835299822207858</v>
      </c>
      <c r="Y11" s="42">
        <f>IF(females!U35&gt;0,females!U35,"")</f>
        <v>10.651365766930661</v>
      </c>
      <c r="Z11" s="42">
        <f>IF(females!U37&gt;0,females!U37,"")</f>
        <v>47.37352513334411</v>
      </c>
      <c r="AA11" s="42">
        <f>IF(females!U38&gt;0,females!U38,"")</f>
        <v>39.857766284144176</v>
      </c>
      <c r="AB11" s="42">
        <f>IF(females!U39&gt;0,females!U39,"")</f>
        <v>10.990787134313884</v>
      </c>
      <c r="AC11" s="42">
        <f>IF(females!U42&gt;0,females!U42,"")</f>
        <v>58.46128980119606</v>
      </c>
      <c r="AD11" s="42">
        <f>IF(females!U43&gt;0,females!U43,"")</f>
        <v>40.32649102957815</v>
      </c>
      <c r="AE11" s="42">
        <f>IF(females!U44&gt;0,females!U44,"")</f>
        <v>12.316146759334089</v>
      </c>
      <c r="AF11" s="42">
        <f>IF(females!U46&gt;0,females!U46,"")</f>
        <v>60.158396638112166</v>
      </c>
      <c r="AG11" s="42">
        <f>IF(females!U47&gt;0,females!U47,"")</f>
        <v>42.266041700339422</v>
      </c>
      <c r="AH11" s="42">
        <f>IF(females!U48&gt;0,females!U48,"")</f>
        <v>11.120090512364635</v>
      </c>
    </row>
    <row r="12" spans="1:34">
      <c r="A12" s="34" t="str">
        <f>'female stats (μm)'!A$2</f>
        <v>Genus species</v>
      </c>
      <c r="B12" s="51" t="str">
        <f>'female stats (μm)'!B$2</f>
        <v>Country.sample</v>
      </c>
      <c r="C12" s="36">
        <f>females!V1</f>
        <v>11</v>
      </c>
      <c r="D12" s="41">
        <f>IF(females!W3&gt;0,females!W3,"")</f>
        <v>1095.1550387596899</v>
      </c>
      <c r="E12" s="42">
        <f>IF(females!W4&gt;0,females!W4,"")</f>
        <v>18.08288610614192</v>
      </c>
      <c r="F12" s="42">
        <f>IF(females!W5&gt;0,females!W5,"")</f>
        <v>15.623136553369113</v>
      </c>
      <c r="G12" s="42">
        <f>IF(females!W8&gt;0,females!W8,"")</f>
        <v>66.025641025641022</v>
      </c>
      <c r="H12" s="42">
        <f>IF(females!W9&gt;0,females!W9,"")</f>
        <v>64.385807990459156</v>
      </c>
      <c r="I12" s="42">
        <f>IF(females!W10&gt;0,females!W10,"")</f>
        <v>52.116875372689329</v>
      </c>
      <c r="J12" s="42">
        <f>IF(females!W11&gt;0,females!W11,"")</f>
        <v>46.004770423375078</v>
      </c>
      <c r="K12" s="42">
        <f>IF(females!W15&gt;0,females!W15,"")</f>
        <v>39.519976147883128</v>
      </c>
      <c r="L12" s="42">
        <f>IF(females!W16&gt;0,females!W16,"")</f>
        <v>29.412641621943948</v>
      </c>
      <c r="M12" s="42">
        <f>IF(females!W17&gt;0,females!W17,"")</f>
        <v>9.0787119856887291</v>
      </c>
      <c r="N12" s="42">
        <f>IF(females!W19&gt;0,females!W19,"")</f>
        <v>36.285032796660701</v>
      </c>
      <c r="O12" s="42">
        <f>IF(females!W20&gt;0,females!W20,"")</f>
        <v>29.576624925462134</v>
      </c>
      <c r="P12" s="42">
        <f>IF(females!W21&gt;0,females!W21,"")</f>
        <v>9.8837209302325579</v>
      </c>
      <c r="Q12" s="42">
        <f>IF(females!W24&gt;0,females!W24,"")</f>
        <v>42.844364937388193</v>
      </c>
      <c r="R12" s="42">
        <f>IF(females!W25&gt;0,females!W25,"")</f>
        <v>32.200357781753134</v>
      </c>
      <c r="S12" s="42">
        <f>IF(females!W26&gt;0,females!W26,"")</f>
        <v>10.450208706022659</v>
      </c>
      <c r="T12" s="42">
        <f>IF(females!W28&gt;0,females!W28,"")</f>
        <v>38.983303518187242</v>
      </c>
      <c r="U12" s="42">
        <f>IF(females!W29&gt;0,females!W29,"")</f>
        <v>27.429934406678591</v>
      </c>
      <c r="V12" s="42">
        <f>IF(females!W30&gt;0,females!W30,"")</f>
        <v>11.61299940369708</v>
      </c>
      <c r="W12" s="42">
        <f>IF(females!W33&gt;0,females!W33,"")</f>
        <v>44.767441860465119</v>
      </c>
      <c r="X12" s="42">
        <f>IF(females!W34&gt;0,females!W34,"")</f>
        <v>29.904591532498507</v>
      </c>
      <c r="Y12" s="42">
        <f>IF(females!W35&gt;0,females!W35,"")</f>
        <v>12.492546213476448</v>
      </c>
      <c r="Z12" s="42">
        <f>IF(females!W37&gt;0,females!W37,"")</f>
        <v>43.84317233154443</v>
      </c>
      <c r="AA12" s="42">
        <f>IF(females!W38&gt;0,females!W38,"")</f>
        <v>31.753130590339897</v>
      </c>
      <c r="AB12" s="42">
        <f>IF(females!W39&gt;0,females!W39,"")</f>
        <v>11.508646392367321</v>
      </c>
      <c r="AC12" s="42">
        <f>IF(females!W42&gt;0,females!W42,"")</f>
        <v>46.213476446034583</v>
      </c>
      <c r="AD12" s="42">
        <f>IF(females!W43&gt;0,females!W43,"")</f>
        <v>37.358378056052473</v>
      </c>
      <c r="AE12" s="42">
        <f>IF(females!W44&gt;0,females!W44,"")</f>
        <v>10.494931425163983</v>
      </c>
      <c r="AF12" s="42">
        <f>IF(females!W46&gt;0,females!W46,"")</f>
        <v>48.62850327966607</v>
      </c>
      <c r="AG12" s="42">
        <f>IF(females!W47&gt;0,females!W47,"")</f>
        <v>34.004174120453193</v>
      </c>
      <c r="AH12" s="42">
        <f>IF(females!W48&gt;0,females!W48,"")</f>
        <v>10.614192009540847</v>
      </c>
    </row>
    <row r="13" spans="1:34">
      <c r="A13" s="34" t="str">
        <f>'female stats (μm)'!A$2</f>
        <v>Genus species</v>
      </c>
      <c r="B13" s="51" t="str">
        <f>'female stats (μm)'!B$2</f>
        <v>Country.sample</v>
      </c>
      <c r="C13" s="36">
        <f>females!X1</f>
        <v>12</v>
      </c>
      <c r="D13" s="41">
        <f>IF(females!Y3&gt;0,females!Y3,"")</f>
        <v>1168.1653828014464</v>
      </c>
      <c r="E13" s="42">
        <f>IF(females!Y4&gt;0,females!Y4,"")</f>
        <v>22.826599591259235</v>
      </c>
      <c r="F13" s="42">
        <f>IF(females!Y5&gt;0,females!Y5,"")</f>
        <v>19.19509511083163</v>
      </c>
      <c r="G13" s="42">
        <f>IF(females!Y8&gt;0,females!Y8,"")</f>
        <v>64.282345543153596</v>
      </c>
      <c r="H13" s="42">
        <f>IF(females!Y9&gt;0,females!Y9,"")</f>
        <v>73.620499921396004</v>
      </c>
      <c r="I13" s="42">
        <f>IF(females!Y10&gt;0,females!Y10,"")</f>
        <v>63.103285646910869</v>
      </c>
      <c r="J13" s="42">
        <f>IF(females!Y11&gt;0,females!Y11,"")</f>
        <v>49.583398836660905</v>
      </c>
      <c r="K13" s="42">
        <f>IF(females!Y15&gt;0,females!Y15,"")</f>
        <v>44.395535293192893</v>
      </c>
      <c r="L13" s="42">
        <f>IF(females!Y16&gt;0,females!Y16,"")</f>
        <v>34.695802546769379</v>
      </c>
      <c r="M13" s="42">
        <f>IF(females!Y17&gt;0,females!Y17,"")</f>
        <v>11.193208614997642</v>
      </c>
      <c r="N13" s="42">
        <f>IF(females!Y19&gt;0,females!Y19,"")</f>
        <v>41.974532306241159</v>
      </c>
      <c r="O13" s="42">
        <f>IF(females!Y20&gt;0,females!Y20,"")</f>
        <v>31.127181260808051</v>
      </c>
      <c r="P13" s="42">
        <f>IF(females!Y21&gt;0,females!Y21,"")</f>
        <v>11.523345385945607</v>
      </c>
      <c r="Q13" s="42">
        <f>IF(females!Y24&gt;0,females!Y24,"")</f>
        <v>45.275900015720801</v>
      </c>
      <c r="R13" s="42">
        <f>IF(females!Y25&gt;0,females!Y25,"")</f>
        <v>36.330765602892626</v>
      </c>
      <c r="S13" s="42">
        <f>IF(females!Y26&gt;0,females!Y26,"")</f>
        <v>12.057852538908977</v>
      </c>
      <c r="T13" s="42">
        <f>IF(females!Y28&gt;0,females!Y28,"")</f>
        <v>43.232196195566736</v>
      </c>
      <c r="U13" s="42">
        <f>IF(females!Y29&gt;0,females!Y29,"")</f>
        <v>30.341141329979564</v>
      </c>
      <c r="V13" s="42">
        <f>IF(females!Y30&gt;0,females!Y30,"")</f>
        <v>12.953938060053453</v>
      </c>
      <c r="W13" s="42">
        <f>IF(females!Y33&gt;0,females!Y33,"")</f>
        <v>46.093381543782428</v>
      </c>
      <c r="X13" s="42">
        <f>IF(females!Y34&gt;0,females!Y34,"")</f>
        <v>35.041660116333908</v>
      </c>
      <c r="Y13" s="42">
        <f>IF(females!Y35&gt;0,females!Y35,"")</f>
        <v>10.988838232982236</v>
      </c>
      <c r="Z13" s="42">
        <f>IF(females!Y37&gt;0,females!Y37,"")</f>
        <v>45.24445841848766</v>
      </c>
      <c r="AA13" s="42">
        <f>IF(females!Y38&gt;0,females!Y38,"")</f>
        <v>33.642509039459199</v>
      </c>
      <c r="AB13" s="42">
        <f>IF(females!Y39&gt;0,females!Y39,"")</f>
        <v>11.837761358277001</v>
      </c>
      <c r="AC13" s="42">
        <f>IF(females!Y42&gt;0,females!Y42,"")</f>
        <v>55.321490331708844</v>
      </c>
      <c r="AD13" s="42">
        <f>IF(females!Y43&gt;0,females!Y43,"")</f>
        <v>40.60682282659959</v>
      </c>
      <c r="AE13" s="42">
        <f>IF(females!Y44&gt;0,females!Y44,"")</f>
        <v>13.252633233768274</v>
      </c>
      <c r="AF13" s="42">
        <f>IF(females!Y46&gt;0,females!Y46,"")</f>
        <v>55.352931928941999</v>
      </c>
      <c r="AG13" s="42">
        <f>IF(females!Y47&gt;0,females!Y47,"")</f>
        <v>39.459204527590003</v>
      </c>
      <c r="AH13" s="42">
        <f>IF(females!Y48&gt;0,females!Y48,"")</f>
        <v>11.051721427448514</v>
      </c>
    </row>
    <row r="14" spans="1:34">
      <c r="A14" s="34" t="str">
        <f>'female stats (μm)'!A$2</f>
        <v>Genus species</v>
      </c>
      <c r="B14" s="51" t="str">
        <f>'female stats (μm)'!B$2</f>
        <v>Country.sample</v>
      </c>
      <c r="C14" s="36">
        <f>females!Z1</f>
        <v>13</v>
      </c>
      <c r="D14" s="41">
        <f>IF(females!AA3&gt;0,females!AA3,"")</f>
        <v>1145.8093744554801</v>
      </c>
      <c r="E14" s="42">
        <f>IF(females!AA4&gt;0,females!AA4,"")</f>
        <v>20.090608119881512</v>
      </c>
      <c r="F14" s="42">
        <f>IF(females!AA5&gt;0,females!AA5,"")</f>
        <v>16.292036940233491</v>
      </c>
      <c r="G14" s="42">
        <f>IF(females!AA8&gt;0,females!AA8,"")</f>
        <v>65.638612998780275</v>
      </c>
      <c r="H14" s="42">
        <f>IF(females!AA9&gt;0,females!AA9,"")</f>
        <v>54.43457048266248</v>
      </c>
      <c r="I14" s="42">
        <f>IF(females!AA10&gt;0,females!AA10,"")</f>
        <v>47.2556194458965</v>
      </c>
      <c r="J14" s="42">
        <f>IF(females!AA11&gt;0,females!AA11,"")</f>
        <v>42.09792646802579</v>
      </c>
      <c r="K14" s="42">
        <f>IF(females!AA15&gt;0,females!AA15,"")</f>
        <v>44.833594702909913</v>
      </c>
      <c r="L14" s="42">
        <f>IF(females!AA16&gt;0,females!AA16,"")</f>
        <v>32.096184004181914</v>
      </c>
      <c r="M14" s="42">
        <f>IF(females!AA17&gt;0,females!AA17,"")</f>
        <v>10.524481617006447</v>
      </c>
      <c r="N14" s="42">
        <f>IF(females!AA19&gt;0,females!AA19,"")</f>
        <v>41.069872800139393</v>
      </c>
      <c r="O14" s="42">
        <f>IF(females!AA20&gt;0,females!AA20,"")</f>
        <v>30.231747691235412</v>
      </c>
      <c r="P14" s="42">
        <f>IF(females!AA21&gt;0,females!AA21,"")</f>
        <v>9.6880989719463315</v>
      </c>
      <c r="Q14" s="42">
        <f>IF(females!AA24&gt;0,females!AA24,"")</f>
        <v>46.889702038682692</v>
      </c>
      <c r="R14" s="42">
        <f>IF(females!AA25&gt;0,females!AA25,"")</f>
        <v>32.688621711099501</v>
      </c>
      <c r="S14" s="42">
        <f>IF(females!AA26&gt;0,females!AA26,"")</f>
        <v>12.14497299181042</v>
      </c>
      <c r="T14" s="42">
        <f>IF(females!AA28&gt;0,females!AA28,"")</f>
        <v>42.969158389963411</v>
      </c>
      <c r="U14" s="42">
        <f>IF(females!AA29&gt;0,females!AA29,"")</f>
        <v>29.709008538072833</v>
      </c>
      <c r="V14" s="42">
        <f>IF(females!AA30&gt;0,females!AA30,"")</f>
        <v>11.744206307719116</v>
      </c>
      <c r="W14" s="42">
        <f>IF(females!AA33&gt;0,females!AA33,"")</f>
        <v>51.21101237149329</v>
      </c>
      <c r="X14" s="42">
        <f>IF(females!AA34&gt;0,females!AA34,"")</f>
        <v>30.580240460010454</v>
      </c>
      <c r="Y14" s="42">
        <f>IF(females!AA35&gt;0,females!AA35,"")</f>
        <v>10.716152639832725</v>
      </c>
      <c r="Z14" s="42">
        <f>IF(females!AA37&gt;0,females!AA37,"")</f>
        <v>46.959400592437703</v>
      </c>
      <c r="AA14" s="42">
        <f>IF(females!AA38&gt;0,females!AA38,"")</f>
        <v>32.287855027008192</v>
      </c>
      <c r="AB14" s="42">
        <f>IF(females!AA39&gt;0,females!AA39,"")</f>
        <v>11.413138177382818</v>
      </c>
      <c r="AC14" s="42">
        <f>IF(females!AA42&gt;0,females!AA42,"")</f>
        <v>53.040599407562297</v>
      </c>
      <c r="AD14" s="42">
        <f>IF(females!AA43&gt;0,females!AA43,"")</f>
        <v>35.825056630074926</v>
      </c>
      <c r="AE14" s="42">
        <f>IF(females!AA44&gt;0,females!AA44,"")</f>
        <v>13.329848405645583</v>
      </c>
      <c r="AF14" s="42">
        <f>IF(females!AA46&gt;0,females!AA46,"")</f>
        <v>55.723993727130164</v>
      </c>
      <c r="AG14" s="42">
        <f>IF(females!AA47&gt;0,females!AA47,"")</f>
        <v>38.264506011500259</v>
      </c>
      <c r="AH14" s="42">
        <f>IF(females!AA48&gt;0,females!AA48,"")</f>
        <v>12.737410698727999</v>
      </c>
    </row>
    <row r="15" spans="1:34">
      <c r="A15" s="34" t="str">
        <f>'female stats (μm)'!A$2</f>
        <v>Genus species</v>
      </c>
      <c r="B15" s="51" t="str">
        <f>'female stats (μm)'!B$2</f>
        <v>Country.sample</v>
      </c>
      <c r="C15" s="36">
        <f>females!AB1</f>
        <v>14</v>
      </c>
      <c r="D15" s="41">
        <f>IF(females!AC3&gt;0,females!AC3,"")</f>
        <v>1246.2361817862784</v>
      </c>
      <c r="E15" s="42">
        <f>IF(females!AC4&gt;0,females!AC4,"")</f>
        <v>24.355150026320409</v>
      </c>
      <c r="F15" s="42">
        <f>IF(females!AC5&gt;0,females!AC5,"")</f>
        <v>19.933321635374625</v>
      </c>
      <c r="G15" s="42">
        <f>IF(females!AC8&gt;0,females!AC8,"")</f>
        <v>68.88927882084576</v>
      </c>
      <c r="H15" s="42">
        <f>IF(females!AC9&gt;0,females!AC9,"")</f>
        <v>64.642919810493069</v>
      </c>
      <c r="I15" s="42">
        <f>IF(females!AC10&gt;0,females!AC10,"")</f>
        <v>57.396034391998597</v>
      </c>
      <c r="J15" s="42">
        <f>IF(females!AC11&gt;0,females!AC11,"")</f>
        <v>49.921038778733106</v>
      </c>
      <c r="K15" s="42">
        <f>IF(females!AC15&gt;0,females!AC15,"")</f>
        <v>46.060712405685209</v>
      </c>
      <c r="L15" s="42">
        <f>IF(females!AC16&gt;0,females!AC16,"")</f>
        <v>35.550096508159328</v>
      </c>
      <c r="M15" s="42">
        <f>IF(females!AC17&gt;0,females!AC17,"")</f>
        <v>12.335497455693982</v>
      </c>
      <c r="N15" s="42">
        <f>IF(females!AC19&gt;0,females!AC19,"")</f>
        <v>44.270924723635723</v>
      </c>
      <c r="O15" s="42">
        <f>IF(females!AC20&gt;0,females!AC20,"")</f>
        <v>34.497280224600807</v>
      </c>
      <c r="P15" s="42">
        <f>IF(females!AC21&gt;0,females!AC21,"")</f>
        <v>14.125285137743465</v>
      </c>
      <c r="Q15" s="42">
        <f>IF(females!AC24&gt;0,females!AC24,"")</f>
        <v>50.693104053342687</v>
      </c>
      <c r="R15" s="42">
        <f>IF(females!AC25&gt;0,females!AC25,"")</f>
        <v>34.953500614142833</v>
      </c>
      <c r="S15" s="42">
        <f>IF(females!AC26&gt;0,females!AC26,"")</f>
        <v>11.844183190033339</v>
      </c>
      <c r="T15" s="42">
        <f>IF(females!AC28&gt;0,females!AC28,"")</f>
        <v>49.008597999649062</v>
      </c>
      <c r="U15" s="42">
        <f>IF(females!AC29&gt;0,females!AC29,"")</f>
        <v>35.006141428320753</v>
      </c>
      <c r="V15" s="42">
        <f>IF(females!AC30&gt;0,females!AC30,"")</f>
        <v>13.809440252675909</v>
      </c>
      <c r="W15" s="42">
        <f>IF(females!AC33&gt;0,females!AC33,"")</f>
        <v>52.044218283909458</v>
      </c>
      <c r="X15" s="42">
        <f>IF(females!AC34&gt;0,females!AC34,"")</f>
        <v>38.129496402877699</v>
      </c>
      <c r="Y15" s="42">
        <f>IF(females!AC35&gt;0,females!AC35,"")</f>
        <v>11.68626074749956</v>
      </c>
      <c r="Z15" s="42">
        <f>IF(females!AC37&gt;0,females!AC37,"")</f>
        <v>53.465520266713455</v>
      </c>
      <c r="AA15" s="42">
        <f>IF(females!AC38&gt;0,females!AC38,"")</f>
        <v>38.340059659589407</v>
      </c>
      <c r="AB15" s="42">
        <f>IF(females!AC39&gt;0,females!AC39,"")</f>
        <v>14.985085102649586</v>
      </c>
      <c r="AC15" s="42">
        <f>IF(females!AC42&gt;0,females!AC42,"")</f>
        <v>57.711879277066146</v>
      </c>
      <c r="AD15" s="42">
        <f>IF(females!AC43&gt;0,females!AC43,"")</f>
        <v>37.620635199157746</v>
      </c>
      <c r="AE15" s="42">
        <f>IF(females!AC44&gt;0,females!AC44,"")</f>
        <v>16.897701351114229</v>
      </c>
      <c r="AF15" s="42">
        <f>IF(females!AC46&gt;0,females!AC46,"")</f>
        <v>61.62484646429197</v>
      </c>
      <c r="AG15" s="42">
        <f>IF(females!AC47&gt;0,females!AC47,"")</f>
        <v>39.515704509563079</v>
      </c>
      <c r="AH15" s="42">
        <f>IF(females!AC48&gt;0,females!AC48,"")</f>
        <v>11.791542375855412</v>
      </c>
    </row>
    <row r="16" spans="1:34">
      <c r="A16" s="34" t="str">
        <f>'female stats (μm)'!A$2</f>
        <v>Genus species</v>
      </c>
      <c r="B16" s="51" t="str">
        <f>'female stats (μm)'!B$2</f>
        <v>Country.sample</v>
      </c>
      <c r="C16" s="36">
        <f>females!AD1</f>
        <v>15</v>
      </c>
      <c r="D16" s="41">
        <f>IF(females!AE3&gt;0,females!AE3,"")</f>
        <v>1082.3349165006896</v>
      </c>
      <c r="E16" s="42">
        <f>IF(females!AE4&gt;0,females!AE4,"")</f>
        <v>26.535927685000772</v>
      </c>
      <c r="F16" s="42">
        <f>IF(females!AE5&gt;0,females!AE5,"")</f>
        <v>20.82120422858894</v>
      </c>
      <c r="G16" s="42">
        <f>IF(females!AE8&gt;0,females!AE8,"")</f>
        <v>57.744752566263216</v>
      </c>
      <c r="H16" s="42">
        <f>IF(females!AE9&gt;0,females!AE9,"")</f>
        <v>60.916194269955568</v>
      </c>
      <c r="I16" s="42">
        <f>IF(females!AE10&gt;0,females!AE10,"")</f>
        <v>53.424237781522912</v>
      </c>
      <c r="J16" s="42">
        <f>IF(females!AE11&gt;0,females!AE11,"")</f>
        <v>41.979469894285273</v>
      </c>
      <c r="K16" s="42">
        <f>IF(females!AE15&gt;0,females!AE15,"")</f>
        <v>39.926459322812931</v>
      </c>
      <c r="L16" s="42">
        <f>IF(females!AE16&gt;0,females!AE16,"")</f>
        <v>33.093304734181103</v>
      </c>
      <c r="M16" s="42">
        <f>IF(females!AE17&gt;0,females!AE17,"")</f>
        <v>12.394668300903938</v>
      </c>
      <c r="N16" s="42">
        <f>IF(females!AE19&gt;0,females!AE19,"")</f>
        <v>35.789796231040292</v>
      </c>
      <c r="O16" s="42">
        <f>IF(females!AE20&gt;0,females!AE20,"")</f>
        <v>31.147540983606557</v>
      </c>
      <c r="P16" s="42">
        <f>IF(females!AE21&gt;0,females!AE21,"")</f>
        <v>10.678719166538993</v>
      </c>
      <c r="Q16" s="42">
        <f>IF(females!AE24&gt;0,females!AE24,"")</f>
        <v>44.538072621418721</v>
      </c>
      <c r="R16" s="42">
        <f>IF(females!AE25&gt;0,females!AE25,"")</f>
        <v>26.658495480312549</v>
      </c>
      <c r="S16" s="42">
        <f>IF(females!AE26&gt;0,females!AE26,"")</f>
        <v>11.996322966140648</v>
      </c>
      <c r="T16" s="42">
        <f>IF(females!AE28&gt;0,females!AE28,"")</f>
        <v>42.485062049946379</v>
      </c>
      <c r="U16" s="42">
        <f>IF(females!AE29&gt;0,females!AE29,"")</f>
        <v>26.643174505898575</v>
      </c>
      <c r="V16" s="42">
        <f>IF(females!AE30&gt;0,females!AE30,"")</f>
        <v>12.685766814769419</v>
      </c>
      <c r="W16" s="42">
        <f>IF(females!AE33&gt;0,females!AE33,"")</f>
        <v>42.837444461467754</v>
      </c>
      <c r="X16" s="42">
        <f>IF(females!AE34&gt;0,females!AE34,"")</f>
        <v>32.557070629692056</v>
      </c>
      <c r="Y16" s="42">
        <f>IF(females!AE35&gt;0,females!AE35,"")</f>
        <v>10.709361115366939</v>
      </c>
      <c r="Z16" s="42">
        <f>IF(females!AE37&gt;0,females!AE37,"")</f>
        <v>44.737245288800374</v>
      </c>
      <c r="AA16" s="42">
        <f>IF(females!AE38&gt;0,females!AE38,"")</f>
        <v>31.836984832235331</v>
      </c>
      <c r="AB16" s="42">
        <f>IF(females!AE39&gt;0,females!AE39,"")</f>
        <v>13.880802819059292</v>
      </c>
      <c r="AC16" s="42">
        <f>IF(females!AE42&gt;0,females!AE42,"")</f>
        <v>51.463153056534402</v>
      </c>
      <c r="AD16" s="42">
        <f>IF(females!AE43&gt;0,females!AE43,"")</f>
        <v>32.557070629692056</v>
      </c>
      <c r="AE16" s="42">
        <f>IF(females!AE44&gt;0,females!AE44,"")</f>
        <v>12.547878045043664</v>
      </c>
      <c r="AF16" s="42">
        <f>IF(females!AE46&gt;0,females!AE46,"")</f>
        <v>55.615137122721002</v>
      </c>
      <c r="AG16" s="42">
        <f>IF(females!AE47&gt;0,females!AE47,"")</f>
        <v>34.64072314999234</v>
      </c>
      <c r="AH16" s="42">
        <f>IF(females!AE48&gt;0,females!AE48,"")</f>
        <v>13.375210663398192</v>
      </c>
    </row>
    <row r="17" spans="1:34">
      <c r="A17" s="34" t="str">
        <f>'female stats (μm)'!A$2</f>
        <v>Genus species</v>
      </c>
      <c r="B17" s="51" t="str">
        <f>'female stats (μm)'!B$2</f>
        <v>Country.sample</v>
      </c>
      <c r="C17" s="36">
        <f>females!AF1</f>
        <v>16</v>
      </c>
      <c r="D17" s="41">
        <f>IF(females!AG3&gt;0,females!AG3,"")</f>
        <v>1249.8317013463891</v>
      </c>
      <c r="E17" s="42">
        <f>IF(females!AG4&gt;0,females!AG4,"")</f>
        <v>22.215422276621787</v>
      </c>
      <c r="F17" s="42">
        <f>IF(females!AG5&gt;0,females!AG5,"")</f>
        <v>21.924724602203185</v>
      </c>
      <c r="G17" s="42">
        <f>IF(females!AG8&gt;0,females!AG8,"")</f>
        <v>60.587515299877602</v>
      </c>
      <c r="H17" s="42">
        <f>IF(females!AG9&gt;0,females!AG9,"")</f>
        <v>62.39290085679314</v>
      </c>
      <c r="I17" s="42">
        <f>IF(females!AG10&gt;0,females!AG10,"")</f>
        <v>53.25887392900858</v>
      </c>
      <c r="J17" s="42">
        <f>IF(females!AG11&gt;0,females!AG11,"")</f>
        <v>39.81028151774786</v>
      </c>
      <c r="K17" s="42">
        <f>IF(females!AG15&gt;0,females!AG15,"")</f>
        <v>41.845165238678092</v>
      </c>
      <c r="L17" s="42">
        <f>IF(females!AG16&gt;0,females!AG16,"")</f>
        <v>31.731946144430843</v>
      </c>
      <c r="M17" s="42">
        <f>IF(females!AG17&gt;0,females!AG17,"")</f>
        <v>10.327417380660956</v>
      </c>
      <c r="N17" s="42">
        <f>IF(females!AG19&gt;0,females!AG19,"")</f>
        <v>38.815789473684212</v>
      </c>
      <c r="O17" s="42">
        <f>IF(females!AG20&gt;0,females!AG20,"")</f>
        <v>29.773561811505513</v>
      </c>
      <c r="P17" s="42">
        <f>IF(females!AG21&gt;0,females!AG21,"")</f>
        <v>11.811505507955935</v>
      </c>
      <c r="Q17" s="42">
        <f>IF(females!AG24&gt;0,females!AG24,"")</f>
        <v>45.823133414932684</v>
      </c>
      <c r="R17" s="42">
        <f>IF(females!AG25&gt;0,females!AG25,"")</f>
        <v>34.026927784577722</v>
      </c>
      <c r="S17" s="42">
        <f>IF(females!AG26&gt;0,females!AG26,"")</f>
        <v>11.337209302325583</v>
      </c>
      <c r="T17" s="42">
        <f>IF(females!AG28&gt;0,females!AG28,"")</f>
        <v>46.588127294981639</v>
      </c>
      <c r="U17" s="42">
        <f>IF(females!AG29&gt;0,females!AG29,"")</f>
        <v>30.079559363525092</v>
      </c>
      <c r="V17" s="42">
        <f>IF(females!AG30&gt;0,females!AG30,"")</f>
        <v>12.530599755201957</v>
      </c>
      <c r="W17" s="42">
        <f>IF(females!AG33&gt;0,females!AG33,"")</f>
        <v>45.608935128518965</v>
      </c>
      <c r="X17" s="42">
        <f>IF(females!AG34&gt;0,females!AG34,"")</f>
        <v>36.29130966952264</v>
      </c>
      <c r="Y17" s="42">
        <f>IF(females!AG35&gt;0,females!AG35,"")</f>
        <v>11.55140758873929</v>
      </c>
      <c r="Z17" s="42">
        <f>IF(females!AG37&gt;0,females!AG37,"")</f>
        <v>41.034271725826194</v>
      </c>
      <c r="AA17" s="42">
        <f>IF(females!AG38&gt;0,females!AG38,"")</f>
        <v>33.18543451652387</v>
      </c>
      <c r="AB17" s="42">
        <f>IF(females!AG39&gt;0,females!AG39,"")</f>
        <v>13.907588739290086</v>
      </c>
      <c r="AC17" s="42">
        <f>IF(females!AG42&gt;0,females!AG42,"")</f>
        <v>53.794369645042842</v>
      </c>
      <c r="AD17" s="42">
        <f>IF(females!AG43&gt;0,females!AG43,"")</f>
        <v>36.612607099143204</v>
      </c>
      <c r="AE17" s="42">
        <f>IF(females!AG44&gt;0,females!AG44,"")</f>
        <v>15.238678090575277</v>
      </c>
      <c r="AF17" s="42">
        <f>IF(females!AG46&gt;0,females!AG46,"")</f>
        <v>53.15177478580172</v>
      </c>
      <c r="AG17" s="42">
        <f>IF(females!AG47&gt;0,females!AG47,"")</f>
        <v>37.760097919216648</v>
      </c>
      <c r="AH17" s="42">
        <f>IF(females!AG48&gt;0,females!AG48,"")</f>
        <v>12.928396572827417</v>
      </c>
    </row>
    <row r="18" spans="1:34">
      <c r="A18" s="34" t="str">
        <f>'female stats (μm)'!A$2</f>
        <v>Genus species</v>
      </c>
      <c r="B18" s="51" t="str">
        <f>'female stats (μm)'!B$2</f>
        <v>Country.sample</v>
      </c>
      <c r="C18" s="36">
        <f>females!AH1</f>
        <v>17</v>
      </c>
      <c r="D18" s="41">
        <f>IF(females!AI3&gt;0,females!AI3,"")</f>
        <v>1115.961244263131</v>
      </c>
      <c r="E18" s="42">
        <f>IF(females!AI4&gt;0,females!AI4,"")</f>
        <v>23.525412204657489</v>
      </c>
      <c r="F18" s="42">
        <f>IF(females!AI5&gt;0,females!AI5,"")</f>
        <v>18.476967533571305</v>
      </c>
      <c r="G18" s="42">
        <f>IF(females!AI8&gt;0,females!AI8,"")</f>
        <v>66.853646098929119</v>
      </c>
      <c r="H18" s="42">
        <f>IF(females!AI9&gt;0,females!AI9,"")</f>
        <v>53.952065272819993</v>
      </c>
      <c r="I18" s="42">
        <f>IF(females!AI10&gt;0,females!AI10,"")</f>
        <v>43.770185279619241</v>
      </c>
      <c r="J18" s="42">
        <f>IF(females!AI11&gt;0,females!AI11,"")</f>
        <v>37.854835968043517</v>
      </c>
      <c r="K18" s="42">
        <f>IF(females!AI15&gt;0,females!AI15,"")</f>
        <v>36.019037905830366</v>
      </c>
      <c r="L18" s="42">
        <f>IF(females!AI16&gt;0,females!AI16,"")</f>
        <v>31.837497875233726</v>
      </c>
      <c r="M18" s="42">
        <f>IF(females!AI17&gt;0,females!AI17,"")</f>
        <v>11.84769675335713</v>
      </c>
      <c r="N18" s="42">
        <f>IF(females!AI19&gt;0,females!AI19,"")</f>
        <v>34.404215536291005</v>
      </c>
      <c r="O18" s="42">
        <f>IF(females!AI20&gt;0,females!AI20,"")</f>
        <v>28.386877443481218</v>
      </c>
      <c r="P18" s="42">
        <f>IF(females!AI21&gt;0,females!AI21,"")</f>
        <v>11.422743498215196</v>
      </c>
      <c r="Q18" s="42">
        <f>IF(females!AI24&gt;0,females!AI24,"")</f>
        <v>42.342342342342342</v>
      </c>
      <c r="R18" s="42">
        <f>IF(females!AI25&gt;0,females!AI25,"")</f>
        <v>33.588305286418496</v>
      </c>
      <c r="S18" s="42">
        <f>IF(females!AI26&gt;0,females!AI26,"")</f>
        <v>13.037565867754546</v>
      </c>
      <c r="T18" s="42">
        <f>IF(females!AI28&gt;0,females!AI28,"")</f>
        <v>42.342342342342342</v>
      </c>
      <c r="U18" s="42">
        <f>IF(females!AI29&gt;0,females!AI29,"")</f>
        <v>36.987931327553973</v>
      </c>
      <c r="V18" s="42">
        <f>IF(females!AI30&gt;0,females!AI30,"")</f>
        <v>12.391636919938808</v>
      </c>
      <c r="W18" s="42">
        <f>IF(females!AI33&gt;0,females!AI33,"")</f>
        <v>45.351011388747239</v>
      </c>
      <c r="X18" s="42">
        <f>IF(females!AI34&gt;0,females!AI34,"")</f>
        <v>36.987931327553973</v>
      </c>
      <c r="Y18" s="42">
        <f>IF(females!AI35&gt;0,females!AI35,"")</f>
        <v>10.929797722250552</v>
      </c>
      <c r="Z18" s="42">
        <f>IF(females!AI37&gt;0,females!AI37,"")</f>
        <v>43.583205847356794</v>
      </c>
      <c r="AA18" s="42">
        <f>IF(females!AI38&gt;0,females!AI38,"")</f>
        <v>35.815060343362234</v>
      </c>
      <c r="AB18" s="42">
        <f>IF(females!AI39&gt;0,females!AI39,"")</f>
        <v>15.34931157572667</v>
      </c>
      <c r="AC18" s="42" t="str">
        <f>IF(females!AI42&gt;0,females!AI42,"")</f>
        <v/>
      </c>
      <c r="AD18" s="42" t="str">
        <f>IF(females!AI43&gt;0,females!AI43,"")</f>
        <v/>
      </c>
      <c r="AE18" s="42" t="str">
        <f>IF(females!AI44&gt;0,females!AI44,"")</f>
        <v/>
      </c>
      <c r="AF18" s="42" t="str">
        <f>IF(females!AI46&gt;0,females!AI46,"")</f>
        <v/>
      </c>
      <c r="AG18" s="42" t="str">
        <f>IF(females!AI47&gt;0,females!AI47,"")</f>
        <v/>
      </c>
      <c r="AH18" s="42" t="str">
        <f>IF(females!AI48&gt;0,females!AI48,"")</f>
        <v/>
      </c>
    </row>
    <row r="19" spans="1:34">
      <c r="A19" s="34" t="str">
        <f>'female stats (μm)'!A$2</f>
        <v>Genus species</v>
      </c>
      <c r="B19" s="51" t="str">
        <f>'female stats (μm)'!B$2</f>
        <v>Country.sample</v>
      </c>
      <c r="C19" s="36">
        <f>females!AJ1</f>
        <v>18</v>
      </c>
      <c r="D19" s="41">
        <f>IF(females!AK3&gt;0,females!AK3,"")</f>
        <v>1244.5193637621023</v>
      </c>
      <c r="E19" s="42">
        <f>IF(females!AK4&gt;0,females!AK4,"")</f>
        <v>21.749654218533884</v>
      </c>
      <c r="F19" s="42">
        <f>IF(females!AK5&gt;0,females!AK5,"")</f>
        <v>17.755878284923927</v>
      </c>
      <c r="G19" s="42">
        <f>IF(females!AK8&gt;0,females!AK8,"")</f>
        <v>69.519363762102344</v>
      </c>
      <c r="H19" s="42">
        <f>IF(females!AK9&gt;0,females!AK9,"")</f>
        <v>59.07676348547718</v>
      </c>
      <c r="I19" s="42">
        <f>IF(females!AK10&gt;0,females!AK10,"")</f>
        <v>47.493084370677728</v>
      </c>
      <c r="J19" s="42">
        <f>IF(females!AK11&gt;0,females!AK11,"")</f>
        <v>42.980636237897649</v>
      </c>
      <c r="K19" s="42">
        <f>IF(females!AK15&gt;0,females!AK15,"")</f>
        <v>39.073305670816048</v>
      </c>
      <c r="L19" s="42">
        <f>IF(females!AK16&gt;0,females!AK16,"")</f>
        <v>29.287690179806365</v>
      </c>
      <c r="M19" s="42">
        <f>IF(females!AK17&gt;0,females!AK17,"")</f>
        <v>11.289764868603044</v>
      </c>
      <c r="N19" s="42">
        <f>IF(females!AK19&gt;0,females!AK19,"")</f>
        <v>41.632088520055319</v>
      </c>
      <c r="O19" s="42">
        <f>IF(females!AK20&gt;0,females!AK20,"")</f>
        <v>31.984785615491006</v>
      </c>
      <c r="P19" s="42">
        <f>IF(females!AK21&gt;0,females!AK21,"")</f>
        <v>10.494467496542185</v>
      </c>
      <c r="Q19" s="42">
        <f>IF(females!AK24&gt;0,females!AK24,"")</f>
        <v>41.217150760719221</v>
      </c>
      <c r="R19" s="42">
        <f>IF(females!AK25&gt;0,females!AK25,"")</f>
        <v>27.558782849239279</v>
      </c>
      <c r="S19" s="42">
        <f>IF(females!AK26&gt;0,females!AK26,"")</f>
        <v>9.6127247579529733</v>
      </c>
      <c r="T19" s="42">
        <f>IF(females!AK28&gt;0,females!AK28,"")</f>
        <v>40.491009681881053</v>
      </c>
      <c r="U19" s="42">
        <f>IF(females!AK29&gt;0,females!AK29,"")</f>
        <v>28.682572614107883</v>
      </c>
      <c r="V19" s="42">
        <f>IF(females!AK30&gt;0,females!AK30,"")</f>
        <v>13.260719225449517</v>
      </c>
      <c r="W19" s="42">
        <f>IF(females!AK33&gt;0,females!AK33,"")</f>
        <v>42.30636237897648</v>
      </c>
      <c r="X19" s="42">
        <f>IF(females!AK34&gt;0,females!AK34,"")</f>
        <v>31.950207468879665</v>
      </c>
      <c r="Y19" s="42">
        <f>IF(females!AK35&gt;0,females!AK35,"")</f>
        <v>12.72475795297372</v>
      </c>
      <c r="Z19" s="42">
        <f>IF(females!AK37&gt;0,females!AK37,"")</f>
        <v>43.896957123098204</v>
      </c>
      <c r="AA19" s="42">
        <f>IF(females!AK38&gt;0,females!AK38,"")</f>
        <v>33.195020746887963</v>
      </c>
      <c r="AB19" s="42">
        <f>IF(females!AK39&gt;0,females!AK39,"")</f>
        <v>12.223374827109266</v>
      </c>
      <c r="AC19" s="42">
        <f>IF(females!AK42&gt;0,females!AK42,"")</f>
        <v>53.6134163208852</v>
      </c>
      <c r="AD19" s="42">
        <f>IF(females!AK43&gt;0,females!AK43,"")</f>
        <v>36.670124481327797</v>
      </c>
      <c r="AE19" s="42">
        <f>IF(females!AK44&gt;0,females!AK44,"")</f>
        <v>13.779391424619639</v>
      </c>
      <c r="AF19" s="42">
        <f>IF(females!AK46&gt;0,females!AK46,"")</f>
        <v>55.567081604426008</v>
      </c>
      <c r="AG19" s="42">
        <f>IF(females!AK47&gt;0,females!AK47,"")</f>
        <v>38.520055325034583</v>
      </c>
      <c r="AH19" s="42">
        <f>IF(females!AK48&gt;0,females!AK48,"")</f>
        <v>13.260719225449517</v>
      </c>
    </row>
    <row r="20" spans="1:34">
      <c r="A20" s="34" t="str">
        <f>'female stats (μm)'!A$2</f>
        <v>Genus species</v>
      </c>
      <c r="B20" s="51" t="str">
        <f>'female stats (μm)'!B$2</f>
        <v>Country.sample</v>
      </c>
      <c r="C20" s="36">
        <f>females!AL1</f>
        <v>19</v>
      </c>
      <c r="D20" s="41">
        <f>IF(females!AM3&gt;0,females!AM3,"")</f>
        <v>1278.4391324996043</v>
      </c>
      <c r="E20" s="42">
        <f>IF(females!AM4&gt;0,females!AM4,"")</f>
        <v>23.00142472692734</v>
      </c>
      <c r="F20" s="42">
        <f>IF(females!AM5&gt;0,females!AM5,"")</f>
        <v>23.840430584138041</v>
      </c>
      <c r="G20" s="42">
        <f>IF(females!AM8&gt;0,females!AM8,"")</f>
        <v>61.73816685135349</v>
      </c>
      <c r="H20" s="42">
        <f>IF(females!AM9&gt;0,females!AM9,"")</f>
        <v>65.743232547095147</v>
      </c>
      <c r="I20" s="42">
        <f>IF(females!AM10&gt;0,females!AM10,"")</f>
        <v>55.991768244419816</v>
      </c>
      <c r="J20" s="42">
        <f>IF(females!AM11&gt;0,females!AM11,"")</f>
        <v>47.886655057780594</v>
      </c>
      <c r="K20" s="42">
        <f>IF(females!AM15&gt;0,females!AM15,"")</f>
        <v>46.224473642551843</v>
      </c>
      <c r="L20" s="42">
        <f>IF(females!AM16&gt;0,females!AM16,"")</f>
        <v>36.061421560867501</v>
      </c>
      <c r="M20" s="42">
        <f>IF(females!AM17&gt;0,females!AM17,"")</f>
        <v>10.226373278454963</v>
      </c>
      <c r="N20" s="42">
        <f>IF(females!AM19&gt;0,females!AM19,"")</f>
        <v>45.132182998258671</v>
      </c>
      <c r="O20" s="42">
        <f>IF(females!AM20&gt;0,females!AM20,"")</f>
        <v>26.484090549311386</v>
      </c>
      <c r="P20" s="42">
        <f>IF(females!AM21&gt;0,females!AM21,"")</f>
        <v>12.759221149279723</v>
      </c>
      <c r="Q20" s="42">
        <f>IF(females!AM24&gt;0,females!AM24,"")</f>
        <v>47.918315656165902</v>
      </c>
      <c r="R20" s="42">
        <f>IF(females!AM25&gt;0,females!AM25,"")</f>
        <v>33.101155611841065</v>
      </c>
      <c r="S20" s="42">
        <f>IF(females!AM26&gt;0,females!AM26,"")</f>
        <v>12.521766661389899</v>
      </c>
      <c r="T20" s="42">
        <f>IF(females!AM28&gt;0,females!AM28,"")</f>
        <v>47.94997625455121</v>
      </c>
      <c r="U20" s="42">
        <f>IF(females!AM29&gt;0,females!AM29,"")</f>
        <v>33.132816210226373</v>
      </c>
      <c r="V20" s="42">
        <f>IF(females!AM30&gt;0,females!AM30,"")</f>
        <v>11.413645717904068</v>
      </c>
      <c r="W20" s="42">
        <f>IF(females!AM33&gt;0,females!AM33,"")</f>
        <v>48.282412537596961</v>
      </c>
      <c r="X20" s="42">
        <f>IF(females!AM34&gt;0,females!AM34,"")</f>
        <v>33.718537280354596</v>
      </c>
      <c r="Y20" s="42">
        <f>IF(females!AM35&gt;0,females!AM35,"")</f>
        <v>11.461136615482033</v>
      </c>
      <c r="Z20" s="42">
        <f>IF(females!AM37&gt;0,females!AM37,"")</f>
        <v>46.287794839322459</v>
      </c>
      <c r="AA20" s="42">
        <f>IF(females!AM38&gt;0,females!AM38,"")</f>
        <v>32.293810353015665</v>
      </c>
      <c r="AB20" s="42">
        <f>IF(females!AM39&gt;0,females!AM39,"")</f>
        <v>11.571948709830615</v>
      </c>
      <c r="AC20" s="42">
        <f>IF(females!AM42&gt;0,females!AM42,"")</f>
        <v>57.622289061263253</v>
      </c>
      <c r="AD20" s="42">
        <f>IF(females!AM43&gt;0,females!AM43,"")</f>
        <v>38.689251226848185</v>
      </c>
      <c r="AE20" s="42">
        <f>IF(females!AM44&gt;0,females!AM44,"")</f>
        <v>13.05999683394016</v>
      </c>
      <c r="AF20" s="42">
        <f>IF(females!AM46&gt;0,females!AM46,"")</f>
        <v>57.147380085483611</v>
      </c>
      <c r="AG20" s="42">
        <f>IF(females!AM47&gt;0,females!AM47,"")</f>
        <v>40.478075035618168</v>
      </c>
      <c r="AH20" s="42">
        <f>IF(females!AM48&gt;0,females!AM48,"")</f>
        <v>11.746082000949817</v>
      </c>
    </row>
    <row r="21" spans="1:34">
      <c r="A21" s="34" t="str">
        <f>'female stats (μm)'!A$2</f>
        <v>Genus species</v>
      </c>
      <c r="B21" s="51" t="str">
        <f>'female stats (μm)'!B$2</f>
        <v>Country.sample</v>
      </c>
      <c r="C21" s="36">
        <f>females!AN1</f>
        <v>20</v>
      </c>
      <c r="D21" s="41">
        <f>IF(females!AO3&gt;0,females!AO3,"")</f>
        <v>1207.011923829863</v>
      </c>
      <c r="E21" s="42">
        <f>IF(females!AO4&gt;0,females!AO4,"")</f>
        <v>19.950169069229403</v>
      </c>
      <c r="F21" s="42">
        <f>IF(females!AO5&gt;0,females!AO5,"")</f>
        <v>19.612030610428903</v>
      </c>
      <c r="G21" s="42">
        <f>IF(females!AO8&gt;0,females!AO8,"")</f>
        <v>65.901405944118181</v>
      </c>
      <c r="H21" s="42">
        <f>IF(females!AO9&gt;0,females!AO9,"")</f>
        <v>46.093610962804767</v>
      </c>
      <c r="I21" s="42">
        <f>IF(females!AO10&gt;0,females!AO10,"")</f>
        <v>43.691048229222282</v>
      </c>
      <c r="J21" s="42">
        <f>IF(females!AO11&gt;0,females!AO11,"")</f>
        <v>34.312155187755835</v>
      </c>
      <c r="K21" s="42">
        <f>IF(females!AO15&gt;0,females!AO15,"")</f>
        <v>38.529987542267307</v>
      </c>
      <c r="L21" s="42">
        <f>IF(females!AO16&gt;0,females!AO16,"")</f>
        <v>33.173162484427834</v>
      </c>
      <c r="M21" s="42">
        <f>IF(females!AO17&gt;0,females!AO17,"")</f>
        <v>10.571276027762949</v>
      </c>
      <c r="N21" s="42">
        <f>IF(females!AO19&gt;0,females!AO19,"")</f>
        <v>35.362164086136325</v>
      </c>
      <c r="O21" s="42">
        <f>IF(females!AO20&gt;0,females!AO20,"")</f>
        <v>28.884143085958357</v>
      </c>
      <c r="P21" s="42">
        <f>IF(females!AO21&gt;0,females!AO21,"")</f>
        <v>10.197544046983451</v>
      </c>
      <c r="Q21" s="42">
        <f>IF(females!AO24&gt;0,females!AO24,"")</f>
        <v>39.935931660437809</v>
      </c>
      <c r="R21" s="42">
        <f>IF(females!AO25&gt;0,females!AO25,"")</f>
        <v>31.304502580530347</v>
      </c>
      <c r="S21" s="42">
        <f>IF(females!AO26&gt;0,females!AO26,"")</f>
        <v>9.1297383876134557</v>
      </c>
      <c r="T21" s="42">
        <f>IF(females!AO28&gt;0,females!AO28,"")</f>
        <v>40.5232247730913</v>
      </c>
      <c r="U21" s="42">
        <f>IF(females!AO29&gt;0,females!AO29,"")</f>
        <v>28.617191671115854</v>
      </c>
      <c r="V21" s="42">
        <f>IF(females!AO30&gt;0,females!AO30,"")</f>
        <v>11.194162662395444</v>
      </c>
      <c r="W21" s="42">
        <f>IF(females!AO33&gt;0,females!AO33,"")</f>
        <v>41.252891973660795</v>
      </c>
      <c r="X21" s="42">
        <f>IF(females!AO34&gt;0,females!AO34,"")</f>
        <v>30.646022423918843</v>
      </c>
      <c r="Y21" s="42">
        <f>IF(females!AO35&gt;0,females!AO35,"")</f>
        <v>9.4856736074034522</v>
      </c>
      <c r="Z21" s="42">
        <f>IF(females!AO37&gt;0,females!AO37,"")</f>
        <v>38.974906567004801</v>
      </c>
      <c r="AA21" s="42">
        <f>IF(females!AO38&gt;0,females!AO38,"")</f>
        <v>29.773981135433353</v>
      </c>
      <c r="AB21" s="42">
        <f>IF(females!AO39&gt;0,females!AO39,"")</f>
        <v>10.393308417867948</v>
      </c>
      <c r="AC21" s="42">
        <f>IF(females!AO42&gt;0,females!AO42,"")</f>
        <v>44.758853888592277</v>
      </c>
      <c r="AD21" s="42">
        <f>IF(females!AO43&gt;0,females!AO43,"")</f>
        <v>33.066381918490833</v>
      </c>
      <c r="AE21" s="42">
        <f>IF(females!AO44&gt;0,females!AO44,"")</f>
        <v>10.838227442605445</v>
      </c>
      <c r="AF21" s="42">
        <f>IF(females!AO46&gt;0,females!AO46,"")</f>
        <v>46.431749421605268</v>
      </c>
      <c r="AG21" s="42">
        <f>IF(females!AO47&gt;0,females!AO47,"")</f>
        <v>34.881651539419828</v>
      </c>
      <c r="AH21" s="42">
        <f>IF(females!AO48&gt;0,females!AO48,"")</f>
        <v>10.339918134899447</v>
      </c>
    </row>
    <row r="22" spans="1:34">
      <c r="A22" s="34" t="str">
        <f>'female stats (μm)'!A$2</f>
        <v>Genus species</v>
      </c>
      <c r="B22" s="51" t="str">
        <f>'female stats (μm)'!B$2</f>
        <v>Country.sample</v>
      </c>
      <c r="C22" s="36">
        <f>females!AP1</f>
        <v>21</v>
      </c>
      <c r="D22" s="41">
        <f>IF(females!AQ3&gt;0,females!AQ3,"")</f>
        <v>1222.0593080724875</v>
      </c>
      <c r="E22" s="42">
        <f>IF(females!AQ4&gt;0,females!AQ4,"")</f>
        <v>23.789126853377262</v>
      </c>
      <c r="F22" s="42">
        <f>IF(females!AQ5&gt;0,females!AQ5,"")</f>
        <v>18.187808896210871</v>
      </c>
      <c r="G22" s="42">
        <f>IF(females!AQ8&gt;0,females!AQ8,"")</f>
        <v>69.719934102141679</v>
      </c>
      <c r="H22" s="42">
        <f>IF(females!AQ9&gt;0,females!AQ9,"")</f>
        <v>61.960461285008229</v>
      </c>
      <c r="I22" s="42">
        <f>IF(females!AQ10&gt;0,females!AQ10,"")</f>
        <v>52.388797364085669</v>
      </c>
      <c r="J22" s="42">
        <f>IF(females!AQ11&gt;0,females!AQ11,"")</f>
        <v>42.108731466227347</v>
      </c>
      <c r="K22" s="42">
        <f>IF(females!AQ15&gt;0,females!AQ15,"")</f>
        <v>44.036243822075782</v>
      </c>
      <c r="L22" s="42">
        <f>IF(females!AQ16&gt;0,females!AQ16,"")</f>
        <v>31.3838550247117</v>
      </c>
      <c r="M22" s="42">
        <f>IF(females!AQ17&gt;0,females!AQ17,"")</f>
        <v>10.362438220757825</v>
      </c>
      <c r="N22" s="42">
        <f>IF(females!AQ19&gt;0,females!AQ19,"")</f>
        <v>42.45469522240527</v>
      </c>
      <c r="O22" s="42">
        <f>IF(females!AQ20&gt;0,females!AQ20,"")</f>
        <v>29.670510708401977</v>
      </c>
      <c r="P22" s="42">
        <f>IF(females!AQ21&gt;0,females!AQ21,"")</f>
        <v>11.301482701812191</v>
      </c>
      <c r="Q22" s="42">
        <f>IF(females!AQ24&gt;0,females!AQ24,"")</f>
        <v>44.87644151565074</v>
      </c>
      <c r="R22" s="42">
        <f>IF(females!AQ25&gt;0,females!AQ25,"")</f>
        <v>30.658978583196046</v>
      </c>
      <c r="S22" s="42">
        <f>IF(females!AQ26&gt;0,females!AQ26,"")</f>
        <v>10.955518945634267</v>
      </c>
      <c r="T22" s="42">
        <f>IF(females!AQ28&gt;0,females!AQ28,"")</f>
        <v>46.985172981878087</v>
      </c>
      <c r="U22" s="42">
        <f>IF(females!AQ29&gt;0,females!AQ29,"")</f>
        <v>31.812191103789122</v>
      </c>
      <c r="V22" s="42">
        <f>IF(females!AQ30&gt;0,females!AQ30,"")</f>
        <v>12.108731466227345</v>
      </c>
      <c r="W22" s="42">
        <f>IF(females!AQ33&gt;0,females!AQ33,"")</f>
        <v>48.797364085667219</v>
      </c>
      <c r="X22" s="42">
        <f>IF(females!AQ34&gt;0,females!AQ34,"")</f>
        <v>35.683690280065896</v>
      </c>
      <c r="Y22" s="42">
        <f>IF(females!AQ35&gt;0,females!AQ35,"")</f>
        <v>12.817133443163097</v>
      </c>
      <c r="Z22" s="42">
        <f>IF(females!AQ37&gt;0,females!AQ37,"")</f>
        <v>50.148270181219111</v>
      </c>
      <c r="AA22" s="42">
        <f>IF(females!AQ38&gt;0,females!AQ38,"")</f>
        <v>32.092257001647447</v>
      </c>
      <c r="AB22" s="42">
        <f>IF(females!AQ39&gt;0,females!AQ39,"")</f>
        <v>13.278418451400329</v>
      </c>
      <c r="AC22" s="42">
        <f>IF(females!AQ42&gt;0,females!AQ42,"")</f>
        <v>54.481054365733115</v>
      </c>
      <c r="AD22" s="42">
        <f>IF(females!AQ43&gt;0,females!AQ43,"")</f>
        <v>37.528830313014829</v>
      </c>
      <c r="AE22" s="42">
        <f>IF(females!AQ44&gt;0,females!AQ44,"")</f>
        <v>16.309719934102141</v>
      </c>
      <c r="AF22" s="42">
        <f>IF(females!AQ46&gt;0,females!AQ46,"")</f>
        <v>56.886326194398684</v>
      </c>
      <c r="AG22" s="42">
        <f>IF(females!AQ47&gt;0,females!AQ47,"")</f>
        <v>38.583196046128506</v>
      </c>
      <c r="AH22" s="42">
        <f>IF(females!AQ48&gt;0,females!AQ48,"")</f>
        <v>13.509060955518946</v>
      </c>
    </row>
    <row r="23" spans="1:34">
      <c r="A23" s="34" t="str">
        <f>'female stats (μm)'!A$2</f>
        <v>Genus species</v>
      </c>
      <c r="B23" s="51" t="str">
        <f>'female stats (μm)'!B$2</f>
        <v>Country.sample</v>
      </c>
      <c r="C23" s="36">
        <f>females!AR1</f>
        <v>22</v>
      </c>
      <c r="D23" s="41">
        <f>IF(females!AS3&gt;0,females!AS3,"")</f>
        <v>1216.8448729184927</v>
      </c>
      <c r="E23" s="42">
        <f>IF(females!AS4&gt;0,females!AS4,"")</f>
        <v>17.896581945661701</v>
      </c>
      <c r="F23" s="42">
        <f>IF(females!AS5&gt;0,females!AS5,"")</f>
        <v>18.650306748466257</v>
      </c>
      <c r="G23" s="42">
        <f>IF(females!AS8&gt;0,females!AS8,"")</f>
        <v>61.875547765118313</v>
      </c>
      <c r="H23" s="42">
        <f>IF(females!AS9&gt;0,females!AS9,"")</f>
        <v>56.196319018404914</v>
      </c>
      <c r="I23" s="42">
        <f>IF(females!AS10&gt;0,females!AS10,"")</f>
        <v>52.129710780017525</v>
      </c>
      <c r="J23" s="42">
        <f>IF(females!AS11&gt;0,females!AS11,"")</f>
        <v>44.557405784399656</v>
      </c>
      <c r="K23" s="42">
        <f>IF(females!AS15&gt;0,females!AS15,"")</f>
        <v>39.94741454864154</v>
      </c>
      <c r="L23" s="42">
        <f>IF(females!AS16&gt;0,females!AS16,"")</f>
        <v>33.058720420683613</v>
      </c>
      <c r="M23" s="42">
        <f>IF(females!AS17&gt;0,females!AS17,"")</f>
        <v>12.287467134092902</v>
      </c>
      <c r="N23" s="42">
        <f>IF(females!AS19&gt;0,females!AS19,"")</f>
        <v>41.787905346187557</v>
      </c>
      <c r="O23" s="42">
        <f>IF(females!AS20&gt;0,females!AS20,"")</f>
        <v>33.672217353198953</v>
      </c>
      <c r="P23" s="42">
        <f>IF(females!AS21&gt;0,females!AS21,"")</f>
        <v>12.84837861524978</v>
      </c>
      <c r="Q23" s="42">
        <f>IF(females!AS24&gt;0,females!AS24,"")</f>
        <v>43.190184049079754</v>
      </c>
      <c r="R23" s="42">
        <f>IF(females!AS25&gt;0,females!AS25,"")</f>
        <v>28.711656441717793</v>
      </c>
      <c r="S23" s="42">
        <f>IF(females!AS26&gt;0,females!AS26,"")</f>
        <v>12.392638036809817</v>
      </c>
      <c r="T23" s="42">
        <f>IF(females!AS28&gt;0,females!AS28,"")</f>
        <v>45.53900087642419</v>
      </c>
      <c r="U23" s="42">
        <f>IF(females!AS29&gt;0,females!AS29,"")</f>
        <v>34.548641542506573</v>
      </c>
      <c r="V23" s="42">
        <f>IF(females!AS30&gt;0,females!AS30,"")</f>
        <v>9.8510078878177048</v>
      </c>
      <c r="W23" s="42">
        <f>IF(females!AS33&gt;0,females!AS33,"")</f>
        <v>46.187554776511838</v>
      </c>
      <c r="X23" s="42">
        <f>IF(females!AS34&gt;0,females!AS34,"")</f>
        <v>35.109553023663459</v>
      </c>
      <c r="Y23" s="42">
        <f>IF(females!AS35&gt;0,females!AS35,"")</f>
        <v>11.814198071866784</v>
      </c>
      <c r="Z23" s="42">
        <f>IF(females!AS37&gt;0,females!AS37,"")</f>
        <v>49.132340052585455</v>
      </c>
      <c r="AA23" s="42">
        <f>IF(females!AS38&gt;0,females!AS38,"")</f>
        <v>33.707274320771255</v>
      </c>
      <c r="AB23" s="42">
        <f>IF(females!AS39&gt;0,females!AS39,"")</f>
        <v>12.164767747589835</v>
      </c>
      <c r="AC23" s="42">
        <f>IF(females!AS42&gt;0,females!AS42,"")</f>
        <v>52.147239263803677</v>
      </c>
      <c r="AD23" s="42">
        <f>IF(females!AS43&gt;0,females!AS43,"")</f>
        <v>33.286590709903592</v>
      </c>
      <c r="AE23" s="42">
        <f>IF(females!AS44&gt;0,females!AS44,"")</f>
        <v>14.145486415425069</v>
      </c>
      <c r="AF23" s="42">
        <f>IF(females!AS46&gt;0,females!AS46,"")</f>
        <v>55.390008764241891</v>
      </c>
      <c r="AG23" s="42">
        <f>IF(females!AS47&gt;0,females!AS47,"")</f>
        <v>39.929886064855395</v>
      </c>
      <c r="AH23" s="42">
        <f>IF(females!AS48&gt;0,females!AS48,"")</f>
        <v>14.092900964066606</v>
      </c>
    </row>
    <row r="24" spans="1:34">
      <c r="A24" s="34" t="str">
        <f>'female stats (μm)'!A$2</f>
        <v>Genus species</v>
      </c>
      <c r="B24" s="51" t="str">
        <f>'female stats (μm)'!B$2</f>
        <v>Country.sample</v>
      </c>
      <c r="C24" s="36">
        <f>females!AT1</f>
        <v>0</v>
      </c>
      <c r="D24" s="41" t="str">
        <f>IF(females!AU3&gt;0,females!AU3,"")</f>
        <v/>
      </c>
      <c r="E24" s="42" t="str">
        <f>IF(females!AU4&gt;0,females!AU4,"")</f>
        <v/>
      </c>
      <c r="F24" s="42" t="str">
        <f>IF(females!AU5&gt;0,females!AU5,"")</f>
        <v/>
      </c>
      <c r="G24" s="42" t="str">
        <f>IF(females!AU8&gt;0,females!AU8,"")</f>
        <v/>
      </c>
      <c r="H24" s="42" t="str">
        <f>IF(females!AU9&gt;0,females!AU9,"")</f>
        <v/>
      </c>
      <c r="I24" s="42" t="str">
        <f>IF(females!AU10&gt;0,females!AU10,"")</f>
        <v/>
      </c>
      <c r="J24" s="42" t="str">
        <f>IF(females!AU11&gt;0,females!AU11,"")</f>
        <v/>
      </c>
      <c r="K24" s="42" t="str">
        <f>IF(females!AU15&gt;0,females!AU15,"")</f>
        <v/>
      </c>
      <c r="L24" s="42" t="str">
        <f>IF(females!AU16&gt;0,females!AU16,"")</f>
        <v/>
      </c>
      <c r="M24" s="42" t="str">
        <f>IF(females!AU17&gt;0,females!AU17,"")</f>
        <v/>
      </c>
      <c r="N24" s="42" t="str">
        <f>IF(females!AU19&gt;0,females!AU19,"")</f>
        <v/>
      </c>
      <c r="O24" s="42" t="str">
        <f>IF(females!AU20&gt;0,females!AU20,"")</f>
        <v/>
      </c>
      <c r="P24" s="42" t="str">
        <f>IF(females!AU21&gt;0,females!AU21,"")</f>
        <v/>
      </c>
      <c r="Q24" s="42" t="str">
        <f>IF(females!AU24&gt;0,females!AU24,"")</f>
        <v/>
      </c>
      <c r="R24" s="42" t="str">
        <f>IF(females!AU25&gt;0,females!AU25,"")</f>
        <v/>
      </c>
      <c r="S24" s="42" t="str">
        <f>IF(females!AU26&gt;0,females!AU26,"")</f>
        <v/>
      </c>
      <c r="T24" s="42" t="str">
        <f>IF(females!AU28&gt;0,females!AU28,"")</f>
        <v/>
      </c>
      <c r="U24" s="42" t="str">
        <f>IF(females!AU29&gt;0,females!AU29,"")</f>
        <v/>
      </c>
      <c r="V24" s="42" t="str">
        <f>IF(females!AU30&gt;0,females!AU30,"")</f>
        <v/>
      </c>
      <c r="W24" s="42" t="str">
        <f>IF(females!AU33&gt;0,females!AU33,"")</f>
        <v/>
      </c>
      <c r="X24" s="42" t="str">
        <f>IF(females!AU34&gt;0,females!AU34,"")</f>
        <v/>
      </c>
      <c r="Y24" s="42" t="str">
        <f>IF(females!AU35&gt;0,females!AU35,"")</f>
        <v/>
      </c>
      <c r="Z24" s="42" t="str">
        <f>IF(females!AU37&gt;0,females!AU37,"")</f>
        <v/>
      </c>
      <c r="AA24" s="42" t="str">
        <f>IF(females!AU38&gt;0,females!AU38,"")</f>
        <v/>
      </c>
      <c r="AB24" s="42" t="str">
        <f>IF(females!AU39&gt;0,females!AU39,"")</f>
        <v/>
      </c>
      <c r="AC24" s="42" t="str">
        <f>IF(females!AU42&gt;0,females!AU42,"")</f>
        <v/>
      </c>
      <c r="AD24" s="42" t="str">
        <f>IF(females!AU43&gt;0,females!AU43,"")</f>
        <v/>
      </c>
      <c r="AE24" s="42" t="str">
        <f>IF(females!AU44&gt;0,females!AU44,"")</f>
        <v/>
      </c>
      <c r="AF24" s="42" t="str">
        <f>IF(females!AU46&gt;0,females!AU46,"")</f>
        <v/>
      </c>
      <c r="AG24" s="42" t="str">
        <f>IF(females!AU47&gt;0,females!AU47,"")</f>
        <v/>
      </c>
      <c r="AH24" s="42" t="str">
        <f>IF(females!AU48&gt;0,females!AU48,"")</f>
        <v/>
      </c>
    </row>
    <row r="25" spans="1:34">
      <c r="A25" s="34" t="str">
        <f>'female stats (μm)'!A$2</f>
        <v>Genus species</v>
      </c>
      <c r="B25" s="51" t="str">
        <f>'female stats (μm)'!B$2</f>
        <v>Country.sample</v>
      </c>
      <c r="C25" s="36">
        <f>females!AV1</f>
        <v>0</v>
      </c>
      <c r="D25" s="41" t="str">
        <f>IF(females!AW3&gt;0,females!AW3,"")</f>
        <v/>
      </c>
      <c r="E25" s="42" t="str">
        <f>IF(females!AW4&gt;0,females!AW4,"")</f>
        <v/>
      </c>
      <c r="F25" s="42" t="str">
        <f>IF(females!AW5&gt;0,females!AW5,"")</f>
        <v/>
      </c>
      <c r="G25" s="42" t="str">
        <f>IF(females!AW8&gt;0,females!AW8,"")</f>
        <v/>
      </c>
      <c r="H25" s="42" t="str">
        <f>IF(females!AW9&gt;0,females!AW9,"")</f>
        <v/>
      </c>
      <c r="I25" s="42" t="str">
        <f>IF(females!AW10&gt;0,females!AW10,"")</f>
        <v/>
      </c>
      <c r="J25" s="42" t="str">
        <f>IF(females!AW11&gt;0,females!AW11,"")</f>
        <v/>
      </c>
      <c r="K25" s="42" t="str">
        <f>IF(females!AW15&gt;0,females!AW15,"")</f>
        <v/>
      </c>
      <c r="L25" s="42" t="str">
        <f>IF(females!AW16&gt;0,females!AW16,"")</f>
        <v/>
      </c>
      <c r="M25" s="42" t="str">
        <f>IF(females!AW17&gt;0,females!AW17,"")</f>
        <v/>
      </c>
      <c r="N25" s="42" t="str">
        <f>IF(females!AW19&gt;0,females!AW19,"")</f>
        <v/>
      </c>
      <c r="O25" s="42" t="str">
        <f>IF(females!AW20&gt;0,females!AW20,"")</f>
        <v/>
      </c>
      <c r="P25" s="42" t="str">
        <f>IF(females!AW21&gt;0,females!AW21,"")</f>
        <v/>
      </c>
      <c r="Q25" s="42" t="str">
        <f>IF(females!AW24&gt;0,females!AW24,"")</f>
        <v/>
      </c>
      <c r="R25" s="42" t="str">
        <f>IF(females!AW25&gt;0,females!AW25,"")</f>
        <v/>
      </c>
      <c r="S25" s="42" t="str">
        <f>IF(females!AW26&gt;0,females!AW26,"")</f>
        <v/>
      </c>
      <c r="T25" s="42" t="str">
        <f>IF(females!AW28&gt;0,females!AW28,"")</f>
        <v/>
      </c>
      <c r="U25" s="42" t="str">
        <f>IF(females!AW29&gt;0,females!AW29,"")</f>
        <v/>
      </c>
      <c r="V25" s="42" t="str">
        <f>IF(females!AW30&gt;0,females!AW30,"")</f>
        <v/>
      </c>
      <c r="W25" s="42" t="str">
        <f>IF(females!AW33&gt;0,females!AW33,"")</f>
        <v/>
      </c>
      <c r="X25" s="42" t="str">
        <f>IF(females!AW34&gt;0,females!AW34,"")</f>
        <v/>
      </c>
      <c r="Y25" s="42" t="str">
        <f>IF(females!AW35&gt;0,females!AW35,"")</f>
        <v/>
      </c>
      <c r="Z25" s="42" t="str">
        <f>IF(females!AW37&gt;0,females!AW37,"")</f>
        <v/>
      </c>
      <c r="AA25" s="42" t="str">
        <f>IF(females!AW38&gt;0,females!AW38,"")</f>
        <v/>
      </c>
      <c r="AB25" s="42" t="str">
        <f>IF(females!AW39&gt;0,females!AW39,"")</f>
        <v/>
      </c>
      <c r="AC25" s="42" t="str">
        <f>IF(females!AW42&gt;0,females!AW42,"")</f>
        <v/>
      </c>
      <c r="AD25" s="42" t="str">
        <f>IF(females!AW43&gt;0,females!AW43,"")</f>
        <v/>
      </c>
      <c r="AE25" s="42" t="str">
        <f>IF(females!AW44&gt;0,females!AW44,"")</f>
        <v/>
      </c>
      <c r="AF25" s="42" t="str">
        <f>IF(females!AW46&gt;0,females!AW46,"")</f>
        <v/>
      </c>
      <c r="AG25" s="42" t="str">
        <f>IF(females!AW47&gt;0,females!AW47,"")</f>
        <v/>
      </c>
      <c r="AH25" s="42" t="str">
        <f>IF(females!AW48&gt;0,females!AW48,"")</f>
        <v/>
      </c>
    </row>
    <row r="26" spans="1:34">
      <c r="A26" s="34" t="str">
        <f>'female stats (μm)'!A$2</f>
        <v>Genus species</v>
      </c>
      <c r="B26" s="51" t="str">
        <f>'female stats (μm)'!B$2</f>
        <v>Country.sample</v>
      </c>
      <c r="C26" s="36">
        <f>females!AX1</f>
        <v>0</v>
      </c>
      <c r="D26" s="41" t="str">
        <f>IF(females!AY3&gt;0,females!AY3,"")</f>
        <v/>
      </c>
      <c r="E26" s="42" t="str">
        <f>IF(females!AY4&gt;0,females!AY4,"")</f>
        <v/>
      </c>
      <c r="F26" s="42" t="str">
        <f>IF(females!AY5&gt;0,females!AY5,"")</f>
        <v/>
      </c>
      <c r="G26" s="42" t="str">
        <f>IF(females!AY8&gt;0,females!AY8,"")</f>
        <v/>
      </c>
      <c r="H26" s="42" t="str">
        <f>IF(females!AY9&gt;0,females!AY9,"")</f>
        <v/>
      </c>
      <c r="I26" s="42" t="str">
        <f>IF(females!AY10&gt;0,females!AY10,"")</f>
        <v/>
      </c>
      <c r="J26" s="42" t="str">
        <f>IF(females!AY11&gt;0,females!AY11,"")</f>
        <v/>
      </c>
      <c r="K26" s="42" t="str">
        <f>IF(females!AY15&gt;0,females!AY15,"")</f>
        <v/>
      </c>
      <c r="L26" s="42" t="str">
        <f>IF(females!AY16&gt;0,females!AY16,"")</f>
        <v/>
      </c>
      <c r="M26" s="42" t="str">
        <f>IF(females!AY17&gt;0,females!AY17,"")</f>
        <v/>
      </c>
      <c r="N26" s="42" t="str">
        <f>IF(females!AY19&gt;0,females!AY19,"")</f>
        <v/>
      </c>
      <c r="O26" s="42" t="str">
        <f>IF(females!AY20&gt;0,females!AY20,"")</f>
        <v/>
      </c>
      <c r="P26" s="42" t="str">
        <f>IF(females!AY21&gt;0,females!AY21,"")</f>
        <v/>
      </c>
      <c r="Q26" s="42" t="str">
        <f>IF(females!AY24&gt;0,females!AY24,"")</f>
        <v/>
      </c>
      <c r="R26" s="42" t="str">
        <f>IF(females!AY25&gt;0,females!AY25,"")</f>
        <v/>
      </c>
      <c r="S26" s="42" t="str">
        <f>IF(females!AY26&gt;0,females!AY26,"")</f>
        <v/>
      </c>
      <c r="T26" s="42" t="str">
        <f>IF(females!AY28&gt;0,females!AY28,"")</f>
        <v/>
      </c>
      <c r="U26" s="42" t="str">
        <f>IF(females!AY29&gt;0,females!AY29,"")</f>
        <v/>
      </c>
      <c r="V26" s="42" t="str">
        <f>IF(females!AY30&gt;0,females!AY30,"")</f>
        <v/>
      </c>
      <c r="W26" s="42" t="str">
        <f>IF(females!AY33&gt;0,females!AY33,"")</f>
        <v/>
      </c>
      <c r="X26" s="42" t="str">
        <f>IF(females!AY34&gt;0,females!AY34,"")</f>
        <v/>
      </c>
      <c r="Y26" s="42" t="str">
        <f>IF(females!AY35&gt;0,females!AY35,"")</f>
        <v/>
      </c>
      <c r="Z26" s="42" t="str">
        <f>IF(females!AY37&gt;0,females!AY37,"")</f>
        <v/>
      </c>
      <c r="AA26" s="42" t="str">
        <f>IF(females!AY38&gt;0,females!AY38,"")</f>
        <v/>
      </c>
      <c r="AB26" s="42" t="str">
        <f>IF(females!AY39&gt;0,females!AY39,"")</f>
        <v/>
      </c>
      <c r="AC26" s="42" t="str">
        <f>IF(females!AY42&gt;0,females!AY42,"")</f>
        <v/>
      </c>
      <c r="AD26" s="42" t="str">
        <f>IF(females!AY43&gt;0,females!AY43,"")</f>
        <v/>
      </c>
      <c r="AE26" s="42" t="str">
        <f>IF(females!AY44&gt;0,females!AY44,"")</f>
        <v/>
      </c>
      <c r="AF26" s="42" t="str">
        <f>IF(females!AY46&gt;0,females!AY46,"")</f>
        <v/>
      </c>
      <c r="AG26" s="42" t="str">
        <f>IF(females!AY47&gt;0,females!AY47,"")</f>
        <v/>
      </c>
      <c r="AH26" s="42" t="str">
        <f>IF(females!AY48&gt;0,females!AY48,"")</f>
        <v/>
      </c>
    </row>
    <row r="27" spans="1:34">
      <c r="A27" s="34" t="str">
        <f>'female stats (μm)'!A$2</f>
        <v>Genus species</v>
      </c>
      <c r="B27" s="51" t="str">
        <f>'female stats (μm)'!B$2</f>
        <v>Country.sample</v>
      </c>
      <c r="C27" s="36">
        <f>females!AZ1</f>
        <v>0</v>
      </c>
      <c r="D27" s="41" t="str">
        <f>IF(females!BA3&gt;0,females!BA3,"")</f>
        <v/>
      </c>
      <c r="E27" s="42" t="str">
        <f>IF(females!BA4&gt;0,females!BA4,"")</f>
        <v/>
      </c>
      <c r="F27" s="42" t="str">
        <f>IF(females!BA5&gt;0,females!BA5,"")</f>
        <v/>
      </c>
      <c r="G27" s="42" t="str">
        <f>IF(females!BA8&gt;0,females!BA8,"")</f>
        <v/>
      </c>
      <c r="H27" s="42" t="str">
        <f>IF(females!BA9&gt;0,females!BA9,"")</f>
        <v/>
      </c>
      <c r="I27" s="42" t="str">
        <f>IF(females!BA10&gt;0,females!BA10,"")</f>
        <v/>
      </c>
      <c r="J27" s="42" t="str">
        <f>IF(females!BA11&gt;0,females!BA11,"")</f>
        <v/>
      </c>
      <c r="K27" s="42" t="str">
        <f>IF(females!BA15&gt;0,females!BA15,"")</f>
        <v/>
      </c>
      <c r="L27" s="42" t="str">
        <f>IF(females!BA16&gt;0,females!BA16,"")</f>
        <v/>
      </c>
      <c r="M27" s="42" t="str">
        <f>IF(females!BA17&gt;0,females!BA17,"")</f>
        <v/>
      </c>
      <c r="N27" s="42" t="str">
        <f>IF(females!BA19&gt;0,females!BA19,"")</f>
        <v/>
      </c>
      <c r="O27" s="42" t="str">
        <f>IF(females!BA20&gt;0,females!BA20,"")</f>
        <v/>
      </c>
      <c r="P27" s="42" t="str">
        <f>IF(females!BA21&gt;0,females!BA21,"")</f>
        <v/>
      </c>
      <c r="Q27" s="42" t="str">
        <f>IF(females!BA24&gt;0,females!BA24,"")</f>
        <v/>
      </c>
      <c r="R27" s="42" t="str">
        <f>IF(females!BA25&gt;0,females!BA25,"")</f>
        <v/>
      </c>
      <c r="S27" s="42" t="str">
        <f>IF(females!BA26&gt;0,females!BA26,"")</f>
        <v/>
      </c>
      <c r="T27" s="42" t="str">
        <f>IF(females!BA28&gt;0,females!BA28,"")</f>
        <v/>
      </c>
      <c r="U27" s="42" t="str">
        <f>IF(females!BA29&gt;0,females!BA29,"")</f>
        <v/>
      </c>
      <c r="V27" s="42" t="str">
        <f>IF(females!BA30&gt;0,females!BA30,"")</f>
        <v/>
      </c>
      <c r="W27" s="42" t="str">
        <f>IF(females!BA33&gt;0,females!BA33,"")</f>
        <v/>
      </c>
      <c r="X27" s="42" t="str">
        <f>IF(females!BA34&gt;0,females!BA34,"")</f>
        <v/>
      </c>
      <c r="Y27" s="42" t="str">
        <f>IF(females!BA35&gt;0,females!BA35,"")</f>
        <v/>
      </c>
      <c r="Z27" s="42" t="str">
        <f>IF(females!BA37&gt;0,females!BA37,"")</f>
        <v/>
      </c>
      <c r="AA27" s="42" t="str">
        <f>IF(females!BA38&gt;0,females!BA38,"")</f>
        <v/>
      </c>
      <c r="AB27" s="42" t="str">
        <f>IF(females!BA39&gt;0,females!BA39,"")</f>
        <v/>
      </c>
      <c r="AC27" s="42" t="str">
        <f>IF(females!BA42&gt;0,females!BA42,"")</f>
        <v/>
      </c>
      <c r="AD27" s="42" t="str">
        <f>IF(females!BA43&gt;0,females!BA43,"")</f>
        <v/>
      </c>
      <c r="AE27" s="42" t="str">
        <f>IF(females!BA44&gt;0,females!BA44,"")</f>
        <v/>
      </c>
      <c r="AF27" s="42" t="str">
        <f>IF(females!BA46&gt;0,females!BA46,"")</f>
        <v/>
      </c>
      <c r="AG27" s="42" t="str">
        <f>IF(females!BA47&gt;0,females!BA47,"")</f>
        <v/>
      </c>
      <c r="AH27" s="42" t="str">
        <f>IF(females!BA48&gt;0,females!BA48,"")</f>
        <v/>
      </c>
    </row>
    <row r="28" spans="1:34">
      <c r="A28" s="34" t="str">
        <f>'female stats (μm)'!A$2</f>
        <v>Genus species</v>
      </c>
      <c r="B28" s="51" t="str">
        <f>'female stats (μm)'!B$2</f>
        <v>Country.sample</v>
      </c>
      <c r="C28" s="36">
        <f>females!BB1</f>
        <v>0</v>
      </c>
      <c r="D28" s="41" t="str">
        <f>IF(females!BC3&gt;0,females!BC3,"")</f>
        <v/>
      </c>
      <c r="E28" s="42" t="str">
        <f>IF(females!BC4&gt;0,females!BC4,"")</f>
        <v/>
      </c>
      <c r="F28" s="42" t="str">
        <f>IF(females!BC5&gt;0,females!BC5,"")</f>
        <v/>
      </c>
      <c r="G28" s="42" t="str">
        <f>IF(females!BC8&gt;0,females!BC8,"")</f>
        <v/>
      </c>
      <c r="H28" s="42" t="str">
        <f>IF(females!BC9&gt;0,females!BC9,"")</f>
        <v/>
      </c>
      <c r="I28" s="42" t="str">
        <f>IF(females!BC10&gt;0,females!BC10,"")</f>
        <v/>
      </c>
      <c r="J28" s="42" t="str">
        <f>IF(females!BC11&gt;0,females!BC11,"")</f>
        <v/>
      </c>
      <c r="K28" s="42" t="str">
        <f>IF(females!BC15&gt;0,females!BC15,"")</f>
        <v/>
      </c>
      <c r="L28" s="42" t="str">
        <f>IF(females!BC16&gt;0,females!BC16,"")</f>
        <v/>
      </c>
      <c r="M28" s="42" t="str">
        <f>IF(females!BC17&gt;0,females!BC17,"")</f>
        <v/>
      </c>
      <c r="N28" s="42" t="str">
        <f>IF(females!BC19&gt;0,females!BC19,"")</f>
        <v/>
      </c>
      <c r="O28" s="42" t="str">
        <f>IF(females!BC20&gt;0,females!BC20,"")</f>
        <v/>
      </c>
      <c r="P28" s="42" t="str">
        <f>IF(females!BC21&gt;0,females!BC21,"")</f>
        <v/>
      </c>
      <c r="Q28" s="42" t="str">
        <f>IF(females!BC24&gt;0,females!BC24,"")</f>
        <v/>
      </c>
      <c r="R28" s="42" t="str">
        <f>IF(females!BC25&gt;0,females!BC25,"")</f>
        <v/>
      </c>
      <c r="S28" s="42" t="str">
        <f>IF(females!BC26&gt;0,females!BC26,"")</f>
        <v/>
      </c>
      <c r="T28" s="42" t="str">
        <f>IF(females!BC28&gt;0,females!BC28,"")</f>
        <v/>
      </c>
      <c r="U28" s="42" t="str">
        <f>IF(females!BC29&gt;0,females!BC29,"")</f>
        <v/>
      </c>
      <c r="V28" s="42" t="str">
        <f>IF(females!BC30&gt;0,females!BC30,"")</f>
        <v/>
      </c>
      <c r="W28" s="42" t="str">
        <f>IF(females!BC33&gt;0,females!BC33,"")</f>
        <v/>
      </c>
      <c r="X28" s="42" t="str">
        <f>IF(females!BC34&gt;0,females!BC34,"")</f>
        <v/>
      </c>
      <c r="Y28" s="42" t="str">
        <f>IF(females!BC35&gt;0,females!BC35,"")</f>
        <v/>
      </c>
      <c r="Z28" s="42" t="str">
        <f>IF(females!BC37&gt;0,females!BC37,"")</f>
        <v/>
      </c>
      <c r="AA28" s="42" t="str">
        <f>IF(females!BC38&gt;0,females!BC38,"")</f>
        <v/>
      </c>
      <c r="AB28" s="42" t="str">
        <f>IF(females!BC39&gt;0,females!BC39,"")</f>
        <v/>
      </c>
      <c r="AC28" s="42" t="str">
        <f>IF(females!BC42&gt;0,females!BC42,"")</f>
        <v/>
      </c>
      <c r="AD28" s="42" t="str">
        <f>IF(females!BC43&gt;0,females!BC43,"")</f>
        <v/>
      </c>
      <c r="AE28" s="42" t="str">
        <f>IF(females!BC44&gt;0,females!BC44,"")</f>
        <v/>
      </c>
      <c r="AF28" s="42" t="str">
        <f>IF(females!BC46&gt;0,females!BC46,"")</f>
        <v/>
      </c>
      <c r="AG28" s="42" t="str">
        <f>IF(females!BC47&gt;0,females!BC47,"")</f>
        <v/>
      </c>
      <c r="AH28" s="42" t="str">
        <f>IF(females!BC48&gt;0,females!BC48,"")</f>
        <v/>
      </c>
    </row>
    <row r="29" spans="1:34">
      <c r="A29" s="34" t="str">
        <f>'female stats (μm)'!A$2</f>
        <v>Genus species</v>
      </c>
      <c r="B29" s="51" t="str">
        <f>'female stats (μm)'!B$2</f>
        <v>Country.sample</v>
      </c>
      <c r="C29" s="36">
        <f>females!BD1</f>
        <v>0</v>
      </c>
      <c r="D29" s="41" t="str">
        <f>IF(females!BE3&gt;0,females!BE3,"")</f>
        <v/>
      </c>
      <c r="E29" s="42" t="str">
        <f>IF(females!BE4&gt;0,females!BE4,"")</f>
        <v/>
      </c>
      <c r="F29" s="42" t="str">
        <f>IF(females!BE5&gt;0,females!BE5,"")</f>
        <v/>
      </c>
      <c r="G29" s="42" t="str">
        <f>IF(females!BE8&gt;0,females!BE8,"")</f>
        <v/>
      </c>
      <c r="H29" s="42" t="str">
        <f>IF(females!BE9&gt;0,females!BE9,"")</f>
        <v/>
      </c>
      <c r="I29" s="42" t="str">
        <f>IF(females!BE10&gt;0,females!BE10,"")</f>
        <v/>
      </c>
      <c r="J29" s="42" t="str">
        <f>IF(females!BE11&gt;0,females!BE11,"")</f>
        <v/>
      </c>
      <c r="K29" s="42" t="str">
        <f>IF(females!BE15&gt;0,females!BE15,"")</f>
        <v/>
      </c>
      <c r="L29" s="42" t="str">
        <f>IF(females!BE16&gt;0,females!BE16,"")</f>
        <v/>
      </c>
      <c r="M29" s="42" t="str">
        <f>IF(females!BE17&gt;0,females!BE17,"")</f>
        <v/>
      </c>
      <c r="N29" s="42" t="str">
        <f>IF(females!BE19&gt;0,females!BE19,"")</f>
        <v/>
      </c>
      <c r="O29" s="42" t="str">
        <f>IF(females!BE20&gt;0,females!BE20,"")</f>
        <v/>
      </c>
      <c r="P29" s="42" t="str">
        <f>IF(females!BE21&gt;0,females!BE21,"")</f>
        <v/>
      </c>
      <c r="Q29" s="42" t="str">
        <f>IF(females!BE24&gt;0,females!BE24,"")</f>
        <v/>
      </c>
      <c r="R29" s="42" t="str">
        <f>IF(females!BE25&gt;0,females!BE25,"")</f>
        <v/>
      </c>
      <c r="S29" s="42" t="str">
        <f>IF(females!BE26&gt;0,females!BE26,"")</f>
        <v/>
      </c>
      <c r="T29" s="42" t="str">
        <f>IF(females!BE28&gt;0,females!BE28,"")</f>
        <v/>
      </c>
      <c r="U29" s="42" t="str">
        <f>IF(females!BE29&gt;0,females!BE29,"")</f>
        <v/>
      </c>
      <c r="V29" s="42" t="str">
        <f>IF(females!BE30&gt;0,females!BE30,"")</f>
        <v/>
      </c>
      <c r="W29" s="42" t="str">
        <f>IF(females!BE33&gt;0,females!BE33,"")</f>
        <v/>
      </c>
      <c r="X29" s="42" t="str">
        <f>IF(females!BE34&gt;0,females!BE34,"")</f>
        <v/>
      </c>
      <c r="Y29" s="42" t="str">
        <f>IF(females!BE35&gt;0,females!BE35,"")</f>
        <v/>
      </c>
      <c r="Z29" s="42" t="str">
        <f>IF(females!BE37&gt;0,females!BE37,"")</f>
        <v/>
      </c>
      <c r="AA29" s="42" t="str">
        <f>IF(females!BE38&gt;0,females!BE38,"")</f>
        <v/>
      </c>
      <c r="AB29" s="42" t="str">
        <f>IF(females!BE39&gt;0,females!BE39,"")</f>
        <v/>
      </c>
      <c r="AC29" s="42" t="str">
        <f>IF(females!BE42&gt;0,females!BE42,"")</f>
        <v/>
      </c>
      <c r="AD29" s="42" t="str">
        <f>IF(females!BE43&gt;0,females!BE43,"")</f>
        <v/>
      </c>
      <c r="AE29" s="42" t="str">
        <f>IF(females!BE44&gt;0,females!BE44,"")</f>
        <v/>
      </c>
      <c r="AF29" s="42" t="str">
        <f>IF(females!BE46&gt;0,females!BE46,"")</f>
        <v/>
      </c>
      <c r="AG29" s="42" t="str">
        <f>IF(females!BE47&gt;0,females!BE47,"")</f>
        <v/>
      </c>
      <c r="AH29" s="42" t="str">
        <f>IF(females!BE48&gt;0,females!BE48,"")</f>
        <v/>
      </c>
    </row>
    <row r="30" spans="1:34">
      <c r="A30" s="34" t="str">
        <f>'female stats (μm)'!A$2</f>
        <v>Genus species</v>
      </c>
      <c r="B30" s="51" t="str">
        <f>'female stats (μm)'!B$2</f>
        <v>Country.sample</v>
      </c>
      <c r="C30" s="36">
        <f>females!BF1</f>
        <v>0</v>
      </c>
      <c r="D30" s="41" t="str">
        <f>IF(females!BG3&gt;0,females!BG3,"")</f>
        <v/>
      </c>
      <c r="E30" s="42" t="str">
        <f>IF(females!BG4&gt;0,females!BG4,"")</f>
        <v/>
      </c>
      <c r="F30" s="42" t="str">
        <f>IF(females!BG5&gt;0,females!BG5,"")</f>
        <v/>
      </c>
      <c r="G30" s="42" t="str">
        <f>IF(females!BG8&gt;0,females!BG8,"")</f>
        <v/>
      </c>
      <c r="H30" s="42" t="str">
        <f>IF(females!BG9&gt;0,females!BG9,"")</f>
        <v/>
      </c>
      <c r="I30" s="42" t="str">
        <f>IF(females!BG10&gt;0,females!BG10,"")</f>
        <v/>
      </c>
      <c r="J30" s="42" t="str">
        <f>IF(females!BG11&gt;0,females!BG11,"")</f>
        <v/>
      </c>
      <c r="K30" s="42" t="str">
        <f>IF(females!BG15&gt;0,females!BG15,"")</f>
        <v/>
      </c>
      <c r="L30" s="42" t="str">
        <f>IF(females!BG16&gt;0,females!BG16,"")</f>
        <v/>
      </c>
      <c r="M30" s="42" t="str">
        <f>IF(females!BG17&gt;0,females!BG17,"")</f>
        <v/>
      </c>
      <c r="N30" s="42" t="str">
        <f>IF(females!BG19&gt;0,females!BG19,"")</f>
        <v/>
      </c>
      <c r="O30" s="42" t="str">
        <f>IF(females!BG20&gt;0,females!BG20,"")</f>
        <v/>
      </c>
      <c r="P30" s="42" t="str">
        <f>IF(females!BG21&gt;0,females!BG21,"")</f>
        <v/>
      </c>
      <c r="Q30" s="42" t="str">
        <f>IF(females!BG24&gt;0,females!BG24,"")</f>
        <v/>
      </c>
      <c r="R30" s="42" t="str">
        <f>IF(females!BG25&gt;0,females!BG25,"")</f>
        <v/>
      </c>
      <c r="S30" s="42" t="str">
        <f>IF(females!BG26&gt;0,females!BG26,"")</f>
        <v/>
      </c>
      <c r="T30" s="42" t="str">
        <f>IF(females!BG28&gt;0,females!BG28,"")</f>
        <v/>
      </c>
      <c r="U30" s="42" t="str">
        <f>IF(females!BG29&gt;0,females!BG29,"")</f>
        <v/>
      </c>
      <c r="V30" s="42" t="str">
        <f>IF(females!BG30&gt;0,females!BG30,"")</f>
        <v/>
      </c>
      <c r="W30" s="42" t="str">
        <f>IF(females!BG33&gt;0,females!BG33,"")</f>
        <v/>
      </c>
      <c r="X30" s="42" t="str">
        <f>IF(females!BG34&gt;0,females!BG34,"")</f>
        <v/>
      </c>
      <c r="Y30" s="42" t="str">
        <f>IF(females!BG35&gt;0,females!BG35,"")</f>
        <v/>
      </c>
      <c r="Z30" s="42" t="str">
        <f>IF(females!BG37&gt;0,females!BG37,"")</f>
        <v/>
      </c>
      <c r="AA30" s="42" t="str">
        <f>IF(females!BG38&gt;0,females!BG38,"")</f>
        <v/>
      </c>
      <c r="AB30" s="42" t="str">
        <f>IF(females!BG39&gt;0,females!BG39,"")</f>
        <v/>
      </c>
      <c r="AC30" s="42" t="str">
        <f>IF(females!BG42&gt;0,females!BG42,"")</f>
        <v/>
      </c>
      <c r="AD30" s="42" t="str">
        <f>IF(females!BG43&gt;0,females!BG43,"")</f>
        <v/>
      </c>
      <c r="AE30" s="42" t="str">
        <f>IF(females!BG44&gt;0,females!BG44,"")</f>
        <v/>
      </c>
      <c r="AF30" s="42" t="str">
        <f>IF(females!BG46&gt;0,females!BG46,"")</f>
        <v/>
      </c>
      <c r="AG30" s="42" t="str">
        <f>IF(females!BG47&gt;0,females!BG47,"")</f>
        <v/>
      </c>
      <c r="AH30" s="42" t="str">
        <f>IF(females!BG48&gt;0,females!BG48,"")</f>
        <v/>
      </c>
    </row>
    <row r="31" spans="1:34">
      <c r="A31" s="34" t="str">
        <f>'female stats (μm)'!A$2</f>
        <v>Genus species</v>
      </c>
      <c r="B31" s="51" t="str">
        <f>'female stats (μm)'!B$2</f>
        <v>Country.sample</v>
      </c>
      <c r="C31" s="36">
        <f>females!BH1</f>
        <v>0</v>
      </c>
      <c r="D31" s="41" t="str">
        <f>IF(females!BI3&gt;0,females!BI3,"")</f>
        <v/>
      </c>
      <c r="E31" s="42" t="str">
        <f>IF(females!BI4&gt;0,females!BI4,"")</f>
        <v/>
      </c>
      <c r="F31" s="42" t="str">
        <f>IF(females!BI5&gt;0,females!BI5,"")</f>
        <v/>
      </c>
      <c r="G31" s="42" t="str">
        <f>IF(females!BI8&gt;0,females!BI8,"")</f>
        <v/>
      </c>
      <c r="H31" s="42" t="str">
        <f>IF(females!BI9&gt;0,females!BI9,"")</f>
        <v/>
      </c>
      <c r="I31" s="42" t="str">
        <f>IF(females!BI10&gt;0,females!BI10,"")</f>
        <v/>
      </c>
      <c r="J31" s="42" t="str">
        <f>IF(females!BI11&gt;0,females!BI11,"")</f>
        <v/>
      </c>
      <c r="K31" s="42" t="str">
        <f>IF(females!BI15&gt;0,females!BI15,"")</f>
        <v/>
      </c>
      <c r="L31" s="42" t="str">
        <f>IF(females!BI16&gt;0,females!BI16,"")</f>
        <v/>
      </c>
      <c r="M31" s="42" t="str">
        <f>IF(females!BI17&gt;0,females!BI17,"")</f>
        <v/>
      </c>
      <c r="N31" s="42" t="str">
        <f>IF(females!BI19&gt;0,females!BI19,"")</f>
        <v/>
      </c>
      <c r="O31" s="42" t="str">
        <f>IF(females!BI20&gt;0,females!BI20,"")</f>
        <v/>
      </c>
      <c r="P31" s="42" t="str">
        <f>IF(females!BI21&gt;0,females!BI21,"")</f>
        <v/>
      </c>
      <c r="Q31" s="42" t="str">
        <f>IF(females!BI24&gt;0,females!BI24,"")</f>
        <v/>
      </c>
      <c r="R31" s="42" t="str">
        <f>IF(females!BI25&gt;0,females!BI25,"")</f>
        <v/>
      </c>
      <c r="S31" s="42" t="str">
        <f>IF(females!BI26&gt;0,females!BI26,"")</f>
        <v/>
      </c>
      <c r="T31" s="42" t="str">
        <f>IF(females!BI28&gt;0,females!BI28,"")</f>
        <v/>
      </c>
      <c r="U31" s="42" t="str">
        <f>IF(females!BI29&gt;0,females!BI29,"")</f>
        <v/>
      </c>
      <c r="V31" s="42" t="str">
        <f>IF(females!BI30&gt;0,females!BI30,"")</f>
        <v/>
      </c>
      <c r="W31" s="42" t="str">
        <f>IF(females!BI33&gt;0,females!BI33,"")</f>
        <v/>
      </c>
      <c r="X31" s="42" t="str">
        <f>IF(females!BI34&gt;0,females!BI34,"")</f>
        <v/>
      </c>
      <c r="Y31" s="42" t="str">
        <f>IF(females!BI35&gt;0,females!BI35,"")</f>
        <v/>
      </c>
      <c r="Z31" s="42" t="str">
        <f>IF(females!BI37&gt;0,females!BI37,"")</f>
        <v/>
      </c>
      <c r="AA31" s="42" t="str">
        <f>IF(females!BI38&gt;0,females!BI38,"")</f>
        <v/>
      </c>
      <c r="AB31" s="42" t="str">
        <f>IF(females!BI39&gt;0,females!BI39,"")</f>
        <v/>
      </c>
      <c r="AC31" s="42" t="str">
        <f>IF(females!BI42&gt;0,females!BI42,"")</f>
        <v/>
      </c>
      <c r="AD31" s="42" t="str">
        <f>IF(females!BI43&gt;0,females!BI43,"")</f>
        <v/>
      </c>
      <c r="AE31" s="42" t="str">
        <f>IF(females!BI44&gt;0,females!BI44,"")</f>
        <v/>
      </c>
      <c r="AF31" s="42" t="str">
        <f>IF(females!BI46&gt;0,females!BI46,"")</f>
        <v/>
      </c>
      <c r="AG31" s="42" t="str">
        <f>IF(females!BI47&gt;0,females!BI47,"")</f>
        <v/>
      </c>
      <c r="AH31" s="42" t="str">
        <f>IF(females!BI48&gt;0,females!BI48,"")</f>
        <v/>
      </c>
    </row>
    <row r="33" spans="1:3" s="72" customFormat="1">
      <c r="A33" s="69"/>
      <c r="B33" s="70"/>
      <c r="C33" s="71"/>
    </row>
  </sheetData>
  <phoneticPr fontId="2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S33"/>
  <sheetViews>
    <sheetView zoomScaleNormal="100"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cols>
    <col min="1" max="1" width="16.85546875" style="31" customWidth="1"/>
    <col min="2" max="2" width="16.85546875" style="52" customWidth="1"/>
    <col min="3" max="3" width="9.140625" style="30"/>
    <col min="4" max="4" width="9.140625" style="29" customWidth="1"/>
    <col min="5" max="44" width="9.140625" style="29"/>
    <col min="45" max="45" width="9.140625" style="29" customWidth="1"/>
    <col min="46" max="16384" width="9.140625" style="29"/>
  </cols>
  <sheetData>
    <row r="1" spans="1:45" ht="81">
      <c r="A1" s="34" t="s">
        <v>54</v>
      </c>
      <c r="B1" s="53" t="s">
        <v>55</v>
      </c>
      <c r="C1" s="35" t="s">
        <v>44</v>
      </c>
      <c r="D1" s="49" t="s">
        <v>10</v>
      </c>
      <c r="E1" s="49" t="s">
        <v>11</v>
      </c>
      <c r="F1" s="49" t="s">
        <v>12</v>
      </c>
      <c r="G1" s="50" t="s">
        <v>37</v>
      </c>
      <c r="H1" s="50" t="s">
        <v>38</v>
      </c>
      <c r="I1" s="50" t="s">
        <v>89</v>
      </c>
      <c r="J1" s="50" t="s">
        <v>40</v>
      </c>
      <c r="K1" s="50" t="s">
        <v>41</v>
      </c>
      <c r="L1" s="50" t="s">
        <v>42</v>
      </c>
      <c r="M1" s="50" t="s">
        <v>43</v>
      </c>
      <c r="N1" s="50" t="s">
        <v>56</v>
      </c>
      <c r="O1" s="50" t="s">
        <v>57</v>
      </c>
      <c r="P1" s="50" t="s">
        <v>58</v>
      </c>
      <c r="Q1" s="50" t="s">
        <v>90</v>
      </c>
      <c r="R1" s="50" t="s">
        <v>59</v>
      </c>
      <c r="S1" s="50" t="s">
        <v>60</v>
      </c>
      <c r="T1" s="50" t="s">
        <v>61</v>
      </c>
      <c r="U1" s="50" t="s">
        <v>93</v>
      </c>
      <c r="V1" s="50" t="s">
        <v>62</v>
      </c>
      <c r="W1" s="50" t="s">
        <v>63</v>
      </c>
      <c r="X1" s="50" t="s">
        <v>64</v>
      </c>
      <c r="Y1" s="50" t="s">
        <v>92</v>
      </c>
      <c r="Z1" s="50" t="s">
        <v>65</v>
      </c>
      <c r="AA1" s="50" t="s">
        <v>66</v>
      </c>
      <c r="AB1" s="50" t="s">
        <v>67</v>
      </c>
      <c r="AC1" s="50" t="s">
        <v>94</v>
      </c>
      <c r="AD1" s="50" t="s">
        <v>68</v>
      </c>
      <c r="AE1" s="50" t="s">
        <v>69</v>
      </c>
      <c r="AF1" s="50" t="s">
        <v>70</v>
      </c>
      <c r="AG1" s="50" t="s">
        <v>91</v>
      </c>
      <c r="AH1" s="50" t="s">
        <v>71</v>
      </c>
      <c r="AI1" s="50" t="s">
        <v>72</v>
      </c>
      <c r="AJ1" s="50" t="s">
        <v>73</v>
      </c>
      <c r="AK1" s="50" t="s">
        <v>95</v>
      </c>
      <c r="AL1" s="50" t="s">
        <v>74</v>
      </c>
      <c r="AM1" s="50" t="s">
        <v>75</v>
      </c>
      <c r="AN1" s="50" t="s">
        <v>76</v>
      </c>
      <c r="AO1" s="50" t="s">
        <v>96</v>
      </c>
      <c r="AP1" s="50" t="s">
        <v>77</v>
      </c>
      <c r="AQ1" s="50" t="s">
        <v>78</v>
      </c>
      <c r="AR1" s="50" t="s">
        <v>79</v>
      </c>
      <c r="AS1" s="50" t="s">
        <v>97</v>
      </c>
    </row>
    <row r="2" spans="1:45">
      <c r="A2" s="34" t="str">
        <f>'female stats (μm)'!A$2</f>
        <v>Genus species</v>
      </c>
      <c r="B2" s="51" t="str">
        <f>'female stats (μm)'!B$2</f>
        <v>Country.sample</v>
      </c>
      <c r="C2" s="36">
        <f>males!B1</f>
        <v>23</v>
      </c>
      <c r="D2" s="37">
        <f>IF(males!B3&gt;0,males!B3,"")</f>
        <v>660.94</v>
      </c>
      <c r="E2" s="37">
        <f>IF(males!B4&gt;0,males!B4,"")</f>
        <v>8.65</v>
      </c>
      <c r="F2" s="38">
        <f>IF(males!B5&gt;0,males!B5,"")</f>
        <v>8.42</v>
      </c>
      <c r="G2" s="38">
        <f>IF(males!B7&gt;0,males!B7,"")</f>
        <v>56.55</v>
      </c>
      <c r="H2" s="38">
        <f>IF(males!B8&gt;0,males!B8,"")</f>
        <v>35.57</v>
      </c>
      <c r="I2" s="38">
        <f>IF(males!B9&gt;0,males!B9,"")</f>
        <v>23.54</v>
      </c>
      <c r="J2" s="38">
        <f>IF(males!B10&gt;0,males!B10,"")</f>
        <v>19.13</v>
      </c>
      <c r="K2" s="38">
        <f>IF(males!B11&gt;0,males!B11,"")</f>
        <v>17.37</v>
      </c>
      <c r="L2" s="40">
        <f>IF(males!B12&gt;0,males!B12,"")</f>
        <v>0.3382847038019452</v>
      </c>
      <c r="M2" s="40">
        <f>IF(males!B13&gt;0,males!B13,"")</f>
        <v>0.73789294817332207</v>
      </c>
      <c r="N2" s="38">
        <f>IF(males!B15&gt;0,males!B15,"")</f>
        <v>18.07</v>
      </c>
      <c r="O2" s="38">
        <f>IF(males!B16&gt;0,males!B16,"")</f>
        <v>15.8</v>
      </c>
      <c r="P2" s="38">
        <f>IF(males!B17&gt;0,males!B17,"")</f>
        <v>5.34</v>
      </c>
      <c r="Q2" s="38">
        <f>IF(males!B18&gt;0,males!B18,"")</f>
        <v>0.87437742114001105</v>
      </c>
      <c r="R2" s="38">
        <f>IF(males!B19&gt;0,males!B19,"")</f>
        <v>18.010000000000002</v>
      </c>
      <c r="S2" s="38" t="str">
        <f>IF(males!B20&gt;0,males!B20,"")</f>
        <v/>
      </c>
      <c r="T2" s="38" t="str">
        <f>IF(males!B21&gt;0,males!B21,"")</f>
        <v/>
      </c>
      <c r="U2" s="38" t="str">
        <f>IF(males!B22&gt;0,males!B22,"")</f>
        <v/>
      </c>
      <c r="V2" s="38" t="str">
        <f>IF(males!B24&gt;0,males!B24,"")</f>
        <v/>
      </c>
      <c r="W2" s="38" t="str">
        <f>IF(males!B25&gt;0,males!B25,"")</f>
        <v/>
      </c>
      <c r="X2" s="38" t="str">
        <f>IF(males!B26&gt;0,males!B26,"")</f>
        <v/>
      </c>
      <c r="Y2" s="38" t="str">
        <f>IF(males!B27&gt;0,males!B27,"")</f>
        <v/>
      </c>
      <c r="Z2" s="38">
        <f>IF(males!B28&gt;0,males!B28,"")</f>
        <v>24.54</v>
      </c>
      <c r="AA2" s="38">
        <f>IF(males!B29&gt;0,males!B29,"")</f>
        <v>16.59</v>
      </c>
      <c r="AB2" s="38">
        <f>IF(males!B30&gt;0,males!B30,"")</f>
        <v>5.0999999999999996</v>
      </c>
      <c r="AC2" s="38">
        <f>IF(males!B31&gt;0,males!B31,"")</f>
        <v>0.67603911980440101</v>
      </c>
      <c r="AD2" s="38">
        <f>IF(males!B33&gt;0,males!B33,"")</f>
        <v>23.2</v>
      </c>
      <c r="AE2" s="38">
        <f>IF(males!B34&gt;0,males!B34,"")</f>
        <v>17.97</v>
      </c>
      <c r="AF2" s="38">
        <f>IF(males!B35&gt;0,males!B35,"")</f>
        <v>6.8</v>
      </c>
      <c r="AG2" s="38">
        <f>IF(males!B36&gt;0,males!B36,"")</f>
        <v>0.7745689655172413</v>
      </c>
      <c r="AH2" s="38">
        <f>IF(males!B37&gt;0,males!B37,"")</f>
        <v>23.51</v>
      </c>
      <c r="AI2" s="38">
        <f>IF(males!B38&gt;0,males!B38,"")</f>
        <v>18.600000000000001</v>
      </c>
      <c r="AJ2" s="38">
        <f>IF(males!B39&gt;0,males!B39,"")</f>
        <v>6.22</v>
      </c>
      <c r="AK2" s="38">
        <f>IF(males!B40&gt;0,males!B40,"")</f>
        <v>0.79115270097830714</v>
      </c>
      <c r="AL2" s="38">
        <f>IF(males!B42&gt;0,males!B42,"")</f>
        <v>26.41</v>
      </c>
      <c r="AM2" s="38">
        <f>IF(males!B43&gt;0,males!B43,"")</f>
        <v>18.66</v>
      </c>
      <c r="AN2" s="38">
        <f>IF(males!B44&gt;0,males!B44,"")</f>
        <v>5.84</v>
      </c>
      <c r="AO2" s="38">
        <f>IF(males!B45&gt;0,males!B45,"")</f>
        <v>0.70655054903445669</v>
      </c>
      <c r="AP2" s="38">
        <f>IF(males!B46&gt;0,males!B46,"")</f>
        <v>28.84</v>
      </c>
      <c r="AQ2" s="38">
        <f>IF(males!B47&gt;0,males!B47,"")</f>
        <v>20.72</v>
      </c>
      <c r="AR2" s="38">
        <f>IF(males!B48&gt;0,males!B48,"")</f>
        <v>5.95</v>
      </c>
      <c r="AS2" s="68">
        <f>IF(males!B49&gt;0,males!B49,"")</f>
        <v>0.71844660194174759</v>
      </c>
    </row>
    <row r="3" spans="1:45">
      <c r="A3" s="34" t="str">
        <f>'female stats (μm)'!A$2</f>
        <v>Genus species</v>
      </c>
      <c r="B3" s="51" t="str">
        <f>'female stats (μm)'!B$2</f>
        <v>Country.sample</v>
      </c>
      <c r="C3" s="36">
        <f>males!D1</f>
        <v>24</v>
      </c>
      <c r="D3" s="37">
        <f>IF(males!D3&gt;0,males!D3,"")</f>
        <v>648.15</v>
      </c>
      <c r="E3" s="37">
        <f>IF(males!D4&gt;0,males!D4,"")</f>
        <v>11.21</v>
      </c>
      <c r="F3" s="39">
        <f>IF(males!D5&gt;0,males!D5,"")</f>
        <v>10.62</v>
      </c>
      <c r="G3" s="38">
        <f>IF(males!D7&gt;0,males!D7,"")</f>
        <v>55.78</v>
      </c>
      <c r="H3" s="38">
        <f>IF(males!D8&gt;0,males!D8,"")</f>
        <v>36.950000000000003</v>
      </c>
      <c r="I3" s="38">
        <f>IF(males!D9&gt;0,males!D9,"")</f>
        <v>24.14</v>
      </c>
      <c r="J3" s="38">
        <f>IF(males!D10&gt;0,males!D10,"")</f>
        <v>17.850000000000001</v>
      </c>
      <c r="K3" s="38">
        <f>IF(males!D11&gt;0,males!D11,"")</f>
        <v>17.39</v>
      </c>
      <c r="L3" s="40">
        <f>IF(males!D12&gt;0,males!D12,"")</f>
        <v>0.32000717102904269</v>
      </c>
      <c r="M3" s="40">
        <f>IF(males!D13&gt;0,males!D13,"")</f>
        <v>0.72038111019055506</v>
      </c>
      <c r="N3" s="38">
        <f>IF(males!D15&gt;0,males!D15,"")</f>
        <v>20.309999999999999</v>
      </c>
      <c r="O3" s="38">
        <f>IF(males!D16&gt;0,males!D16,"")</f>
        <v>13.55</v>
      </c>
      <c r="P3" s="38">
        <f>IF(males!D17&gt;0,males!D17,"")</f>
        <v>5.34</v>
      </c>
      <c r="Q3" s="38">
        <f>IF(males!D18&gt;0,males!D18,"")</f>
        <v>0.66715903495814877</v>
      </c>
      <c r="R3" s="38">
        <f>IF(males!D19&gt;0,males!D19,"")</f>
        <v>19.760000000000002</v>
      </c>
      <c r="S3" s="38">
        <f>IF(males!D20&gt;0,males!D20,"")</f>
        <v>15.98</v>
      </c>
      <c r="T3" s="38">
        <f>IF(males!D21&gt;0,males!D21,"")</f>
        <v>5.77</v>
      </c>
      <c r="U3" s="38">
        <f>IF(males!D22&gt;0,males!D22,"")</f>
        <v>0.80870445344129549</v>
      </c>
      <c r="V3" s="38">
        <f>IF(males!D24&gt;0,males!D24,"")</f>
        <v>22.03</v>
      </c>
      <c r="W3" s="38">
        <f>IF(males!D25&gt;0,males!D25,"")</f>
        <v>18.41</v>
      </c>
      <c r="X3" s="38">
        <f>IF(males!D26&gt;0,males!D26,"")</f>
        <v>6.97</v>
      </c>
      <c r="Y3" s="38">
        <f>IF(males!D27&gt;0,males!D27,"")</f>
        <v>0.83567862006354965</v>
      </c>
      <c r="Z3" s="38">
        <f>IF(males!D28&gt;0,males!D28,"")</f>
        <v>24.1</v>
      </c>
      <c r="AA3" s="38">
        <f>IF(males!D29&gt;0,males!D29,"")</f>
        <v>16.57</v>
      </c>
      <c r="AB3" s="38">
        <f>IF(males!D30&gt;0,males!D30,"")</f>
        <v>6.88</v>
      </c>
      <c r="AC3" s="38">
        <f>IF(males!D31&gt;0,males!D31,"")</f>
        <v>0.68755186721991701</v>
      </c>
      <c r="AD3" s="38">
        <f>IF(males!D33&gt;0,males!D33,"")</f>
        <v>23.92</v>
      </c>
      <c r="AE3" s="38">
        <f>IF(males!D34&gt;0,males!D34,"")</f>
        <v>19.170000000000002</v>
      </c>
      <c r="AF3" s="38">
        <f>IF(males!D35&gt;0,males!D35,"")</f>
        <v>7.21</v>
      </c>
      <c r="AG3" s="38">
        <f>IF(males!D36&gt;0,males!D36,"")</f>
        <v>0.8014214046822743</v>
      </c>
      <c r="AH3" s="38">
        <f>IF(males!D37&gt;0,males!D37,"")</f>
        <v>23.21</v>
      </c>
      <c r="AI3" s="38">
        <f>IF(males!D38&gt;0,males!D38,"")</f>
        <v>17.86</v>
      </c>
      <c r="AJ3" s="38">
        <f>IF(males!D39&gt;0,males!D39,"")</f>
        <v>8.1300000000000008</v>
      </c>
      <c r="AK3" s="38">
        <f>IF(males!D40&gt;0,males!D40,"")</f>
        <v>0.76949590693666514</v>
      </c>
      <c r="AL3" s="38">
        <f>IF(males!D42&gt;0,males!D42,"")</f>
        <v>29.02</v>
      </c>
      <c r="AM3" s="38">
        <f>IF(males!D43&gt;0,males!D43,"")</f>
        <v>19.329999999999998</v>
      </c>
      <c r="AN3" s="38">
        <f>IF(males!D44&gt;0,males!D44,"")</f>
        <v>7.45</v>
      </c>
      <c r="AO3" s="38">
        <f>IF(males!D45&gt;0,males!D45,"")</f>
        <v>0.66609235010337697</v>
      </c>
      <c r="AP3" s="38">
        <f>IF(males!D46&gt;0,males!D46,"")</f>
        <v>29.48</v>
      </c>
      <c r="AQ3" s="38">
        <f>IF(males!D47&gt;0,males!D47,"")</f>
        <v>20.32</v>
      </c>
      <c r="AR3" s="38">
        <f>IF(males!D48&gt;0,males!D48,"")</f>
        <v>6.99</v>
      </c>
      <c r="AS3" s="68">
        <f>IF(males!D49&gt;0,males!D49,"")</f>
        <v>0.68928086838534597</v>
      </c>
    </row>
    <row r="4" spans="1:45">
      <c r="A4" s="34" t="str">
        <f>'female stats (μm)'!A$2</f>
        <v>Genus species</v>
      </c>
      <c r="B4" s="51" t="str">
        <f>'female stats (μm)'!B$2</f>
        <v>Country.sample</v>
      </c>
      <c r="C4" s="36">
        <f>males!F1</f>
        <v>25</v>
      </c>
      <c r="D4" s="37">
        <f>IF(males!F3&gt;0,males!F3,"")</f>
        <v>756.57</v>
      </c>
      <c r="E4" s="37">
        <f>IF(males!F4&gt;0,males!F4,"")</f>
        <v>12.88</v>
      </c>
      <c r="F4" s="38">
        <f>IF(males!F5&gt;0,males!F5,"")</f>
        <v>10.11</v>
      </c>
      <c r="G4" s="38">
        <f>IF(males!F7&gt;0,males!F7,"")</f>
        <v>65.930000000000007</v>
      </c>
      <c r="H4" s="38">
        <f>IF(males!F8&gt;0,males!F8,"")</f>
        <v>45.5</v>
      </c>
      <c r="I4" s="38">
        <f>IF(males!F9&gt;0,males!F9,"")</f>
        <v>25.66</v>
      </c>
      <c r="J4" s="38">
        <f>IF(males!F10&gt;0,males!F10,"")</f>
        <v>21.19</v>
      </c>
      <c r="K4" s="38">
        <f>IF(males!F11&gt;0,males!F11,"")</f>
        <v>20.71</v>
      </c>
      <c r="L4" s="40">
        <f>IF(males!F12&gt;0,males!F12,"")</f>
        <v>0.32140148642499622</v>
      </c>
      <c r="M4" s="40">
        <f>IF(males!F13&gt;0,males!F13,"")</f>
        <v>0.80709275136399072</v>
      </c>
      <c r="N4" s="38">
        <f>IF(males!F15&gt;0,males!F15,"")</f>
        <v>25.02</v>
      </c>
      <c r="O4" s="38">
        <f>IF(males!F16&gt;0,males!F16,"")</f>
        <v>18.79</v>
      </c>
      <c r="P4" s="38">
        <f>IF(males!F17&gt;0,males!F17,"")</f>
        <v>7.11</v>
      </c>
      <c r="Q4" s="38">
        <f>IF(males!F18&gt;0,males!F18,"")</f>
        <v>0.75099920063948844</v>
      </c>
      <c r="R4" s="38">
        <f>IF(males!F19&gt;0,males!F19,"")</f>
        <v>22.55</v>
      </c>
      <c r="S4" s="38">
        <f>IF(males!F20&gt;0,males!F20,"")</f>
        <v>19.21</v>
      </c>
      <c r="T4" s="38">
        <f>IF(males!F21&gt;0,males!F21,"")</f>
        <v>7.32</v>
      </c>
      <c r="U4" s="38">
        <f>IF(males!F22&gt;0,males!F22,"")</f>
        <v>0.85188470066518851</v>
      </c>
      <c r="V4" s="38">
        <f>IF(males!F24&gt;0,males!F24,"")</f>
        <v>26.78</v>
      </c>
      <c r="W4" s="38">
        <f>IF(males!F25&gt;0,males!F25,"")</f>
        <v>19.59</v>
      </c>
      <c r="X4" s="38">
        <f>IF(males!F26&gt;0,males!F26,"")</f>
        <v>6.97</v>
      </c>
      <c r="Y4" s="38">
        <f>IF(males!F27&gt;0,males!F27,"")</f>
        <v>0.73151605675877518</v>
      </c>
      <c r="Z4" s="38">
        <f>IF(males!F28&gt;0,males!F28,"")</f>
        <v>25.29</v>
      </c>
      <c r="AA4" s="38">
        <f>IF(males!F29&gt;0,males!F29,"")</f>
        <v>18.86</v>
      </c>
      <c r="AB4" s="38">
        <f>IF(males!F30&gt;0,males!F30,"")</f>
        <v>8</v>
      </c>
      <c r="AC4" s="38">
        <f>IF(males!F31&gt;0,males!F31,"")</f>
        <v>0.7457493080268881</v>
      </c>
      <c r="AD4" s="38">
        <f>IF(males!F33&gt;0,males!F33,"")</f>
        <v>25.71</v>
      </c>
      <c r="AE4" s="38">
        <f>IF(males!F34&gt;0,males!F34,"")</f>
        <v>19.149999999999999</v>
      </c>
      <c r="AF4" s="38">
        <f>IF(males!F35&gt;0,males!F35,"")</f>
        <v>7.89</v>
      </c>
      <c r="AG4" s="38">
        <f>IF(males!F36&gt;0,males!F36,"")</f>
        <v>0.74484636328276932</v>
      </c>
      <c r="AH4" s="38">
        <f>IF(males!F37&gt;0,males!F37,"")</f>
        <v>24.2</v>
      </c>
      <c r="AI4" s="38">
        <f>IF(males!F38&gt;0,males!F38,"")</f>
        <v>18.64</v>
      </c>
      <c r="AJ4" s="38">
        <f>IF(males!F39&gt;0,males!F39,"")</f>
        <v>7.89</v>
      </c>
      <c r="AK4" s="38">
        <f>IF(males!F40&gt;0,males!F40,"")</f>
        <v>0.77024793388429758</v>
      </c>
      <c r="AL4" s="38">
        <f>IF(males!F42&gt;0,males!F42,"")</f>
        <v>31.9</v>
      </c>
      <c r="AM4" s="38">
        <f>IF(males!F43&gt;0,males!F43,"")</f>
        <v>22.46</v>
      </c>
      <c r="AN4" s="38">
        <f>IF(males!F44&gt;0,males!F44,"")</f>
        <v>9.61</v>
      </c>
      <c r="AO4" s="38">
        <f>IF(males!F45&gt;0,males!F45,"")</f>
        <v>0.70407523510971792</v>
      </c>
      <c r="AP4" s="38">
        <f>IF(males!F46&gt;0,males!F46,"")</f>
        <v>30.68</v>
      </c>
      <c r="AQ4" s="38">
        <f>IF(males!F47&gt;0,males!F47,"")</f>
        <v>20.98</v>
      </c>
      <c r="AR4" s="38">
        <f>IF(males!F48&gt;0,males!F48,"")</f>
        <v>7.04</v>
      </c>
      <c r="AS4" s="68">
        <f>IF(males!F49&gt;0,males!F49,"")</f>
        <v>0.68383311603650587</v>
      </c>
    </row>
    <row r="5" spans="1:45">
      <c r="A5" s="34" t="str">
        <f>'female stats (μm)'!A$2</f>
        <v>Genus species</v>
      </c>
      <c r="B5" s="51" t="str">
        <f>'female stats (μm)'!B$2</f>
        <v>Country.sample</v>
      </c>
      <c r="C5" s="36">
        <f>males!H1</f>
        <v>0</v>
      </c>
      <c r="D5" s="37" t="str">
        <f>IF(males!H3&gt;0,males!H3,"")</f>
        <v/>
      </c>
      <c r="E5" s="37" t="str">
        <f>IF(males!H4&gt;0,males!H4,"")</f>
        <v/>
      </c>
      <c r="F5" s="38" t="str">
        <f>IF(males!H5&gt;0,males!H5,"")</f>
        <v/>
      </c>
      <c r="G5" s="38" t="str">
        <f>IF(males!H7&gt;0,males!H7,"")</f>
        <v/>
      </c>
      <c r="H5" s="38" t="str">
        <f>IF(males!H8&gt;0,males!H8,"")</f>
        <v/>
      </c>
      <c r="I5" s="38" t="str">
        <f>IF(males!H9&gt;0,males!H9,"")</f>
        <v/>
      </c>
      <c r="J5" s="38" t="str">
        <f>IF(males!H10&gt;0,males!H10,"")</f>
        <v/>
      </c>
      <c r="K5" s="38" t="str">
        <f>IF(males!H11&gt;0,males!H11,"")</f>
        <v/>
      </c>
      <c r="L5" s="40" t="str">
        <f>IF(males!H12&gt;0,males!H12,"")</f>
        <v/>
      </c>
      <c r="M5" s="40" t="str">
        <f>IF(males!H13&gt;0,males!H13,"")</f>
        <v/>
      </c>
      <c r="N5" s="38" t="str">
        <f>IF(males!H15&gt;0,males!H15,"")</f>
        <v/>
      </c>
      <c r="O5" s="38" t="str">
        <f>IF(males!H16&gt;0,males!H16,"")</f>
        <v/>
      </c>
      <c r="P5" s="38" t="str">
        <f>IF(males!H17&gt;0,males!H17,"")</f>
        <v/>
      </c>
      <c r="Q5" s="38" t="str">
        <f>IF(males!H18&gt;0,males!H18,"")</f>
        <v/>
      </c>
      <c r="R5" s="38" t="str">
        <f>IF(males!H19&gt;0,males!H19,"")</f>
        <v/>
      </c>
      <c r="S5" s="38" t="str">
        <f>IF(males!H20&gt;0,males!H20,"")</f>
        <v/>
      </c>
      <c r="T5" s="38" t="str">
        <f>IF(males!H21&gt;0,males!H21,"")</f>
        <v/>
      </c>
      <c r="U5" s="38" t="str">
        <f>IF(males!H22&gt;0,males!H22,"")</f>
        <v/>
      </c>
      <c r="V5" s="38" t="str">
        <f>IF(males!H24&gt;0,males!H24,"")</f>
        <v/>
      </c>
      <c r="W5" s="38" t="str">
        <f>IF(males!H25&gt;0,males!H25,"")</f>
        <v/>
      </c>
      <c r="X5" s="38" t="str">
        <f>IF(males!H26&gt;0,males!H26,"")</f>
        <v/>
      </c>
      <c r="Y5" s="38" t="str">
        <f>IF(males!H27&gt;0,males!H27,"")</f>
        <v/>
      </c>
      <c r="Z5" s="38" t="str">
        <f>IF(males!H28&gt;0,males!H28,"")</f>
        <v/>
      </c>
      <c r="AA5" s="38" t="str">
        <f>IF(males!H29&gt;0,males!H29,"")</f>
        <v/>
      </c>
      <c r="AB5" s="38" t="str">
        <f>IF(males!H30&gt;0,males!H30,"")</f>
        <v/>
      </c>
      <c r="AC5" s="38" t="str">
        <f>IF(males!H31&gt;0,males!H31,"")</f>
        <v/>
      </c>
      <c r="AD5" s="38" t="str">
        <f>IF(males!H33&gt;0,males!H33,"")</f>
        <v/>
      </c>
      <c r="AE5" s="38" t="str">
        <f>IF(males!H34&gt;0,males!H34,"")</f>
        <v/>
      </c>
      <c r="AF5" s="38" t="str">
        <f>IF(males!H35&gt;0,males!H35,"")</f>
        <v/>
      </c>
      <c r="AG5" s="38" t="str">
        <f>IF(males!H36&gt;0,males!H36,"")</f>
        <v/>
      </c>
      <c r="AH5" s="38" t="str">
        <f>IF(males!H37&gt;0,males!H37,"")</f>
        <v/>
      </c>
      <c r="AI5" s="38" t="str">
        <f>IF(males!H38&gt;0,males!H38,"")</f>
        <v/>
      </c>
      <c r="AJ5" s="38" t="str">
        <f>IF(males!H39&gt;0,males!H39,"")</f>
        <v/>
      </c>
      <c r="AK5" s="38" t="str">
        <f>IF(males!H40&gt;0,males!H40,"")</f>
        <v/>
      </c>
      <c r="AL5" s="38" t="str">
        <f>IF(males!H42&gt;0,males!H42,"")</f>
        <v/>
      </c>
      <c r="AM5" s="38" t="str">
        <f>IF(males!H43&gt;0,males!H43,"")</f>
        <v/>
      </c>
      <c r="AN5" s="38" t="str">
        <f>IF(males!H44&gt;0,males!H44,"")</f>
        <v/>
      </c>
      <c r="AO5" s="38" t="str">
        <f>IF(males!H45&gt;0,males!H45,"")</f>
        <v/>
      </c>
      <c r="AP5" s="38" t="str">
        <f>IF(males!H46&gt;0,males!H46,"")</f>
        <v/>
      </c>
      <c r="AQ5" s="38" t="str">
        <f>IF(males!H47&gt;0,males!H47,"")</f>
        <v/>
      </c>
      <c r="AR5" s="38" t="str">
        <f>IF(males!H48&gt;0,males!H48,"")</f>
        <v/>
      </c>
      <c r="AS5" s="68" t="str">
        <f>IF(males!H49&gt;0,males!H49,"")</f>
        <v/>
      </c>
    </row>
    <row r="6" spans="1:45">
      <c r="A6" s="34" t="str">
        <f>'female stats (μm)'!A$2</f>
        <v>Genus species</v>
      </c>
      <c r="B6" s="51" t="str">
        <f>'female stats (μm)'!B$2</f>
        <v>Country.sample</v>
      </c>
      <c r="C6" s="36">
        <f>males!J1</f>
        <v>0</v>
      </c>
      <c r="D6" s="37" t="str">
        <f>IF(males!J3&gt;0,males!J3,"")</f>
        <v/>
      </c>
      <c r="E6" s="37" t="str">
        <f>IF(males!J4&gt;0,males!J4,"")</f>
        <v/>
      </c>
      <c r="F6" s="38" t="str">
        <f>IF(males!J5&gt;0,males!J5,"")</f>
        <v/>
      </c>
      <c r="G6" s="38" t="str">
        <f>IF(males!J7&gt;0,males!J7,"")</f>
        <v/>
      </c>
      <c r="H6" s="38" t="str">
        <f>IF(males!J8&gt;0,males!J8,"")</f>
        <v/>
      </c>
      <c r="I6" s="38" t="str">
        <f>IF(males!J9&gt;0,males!J9,"")</f>
        <v/>
      </c>
      <c r="J6" s="38" t="str">
        <f>IF(males!J10&gt;0,males!J10,"")</f>
        <v/>
      </c>
      <c r="K6" s="38" t="str">
        <f>IF(males!J11&gt;0,males!J11,"")</f>
        <v/>
      </c>
      <c r="L6" s="40" t="str">
        <f>IF(males!J12&gt;0,males!J12,"")</f>
        <v/>
      </c>
      <c r="M6" s="40" t="str">
        <f>IF(males!J13&gt;0,males!J13,"")</f>
        <v/>
      </c>
      <c r="N6" s="38" t="str">
        <f>IF(males!J15&gt;0,males!J15,"")</f>
        <v/>
      </c>
      <c r="O6" s="38" t="str">
        <f>IF(males!J16&gt;0,males!J16,"")</f>
        <v/>
      </c>
      <c r="P6" s="38" t="str">
        <f>IF(males!J17&gt;0,males!J17,"")</f>
        <v/>
      </c>
      <c r="Q6" s="38" t="str">
        <f>IF(males!J18&gt;0,males!J18,"")</f>
        <v/>
      </c>
      <c r="R6" s="38" t="str">
        <f>IF(males!J19&gt;0,males!J19,"")</f>
        <v/>
      </c>
      <c r="S6" s="38" t="str">
        <f>IF(males!J20&gt;0,males!J20,"")</f>
        <v/>
      </c>
      <c r="T6" s="38" t="str">
        <f>IF(males!J21&gt;0,males!J21,"")</f>
        <v/>
      </c>
      <c r="U6" s="38" t="str">
        <f>IF(males!J22&gt;0,males!J22,"")</f>
        <v/>
      </c>
      <c r="V6" s="38" t="str">
        <f>IF(males!J24&gt;0,males!J24,"")</f>
        <v/>
      </c>
      <c r="W6" s="38" t="str">
        <f>IF(males!J25&gt;0,males!J25,"")</f>
        <v/>
      </c>
      <c r="X6" s="38" t="str">
        <f>IF(males!J26&gt;0,males!J26,"")</f>
        <v/>
      </c>
      <c r="Y6" s="38" t="str">
        <f>IF(males!J27&gt;0,males!J27,"")</f>
        <v/>
      </c>
      <c r="Z6" s="38" t="str">
        <f>IF(males!J28&gt;0,males!J28,"")</f>
        <v/>
      </c>
      <c r="AA6" s="38" t="str">
        <f>IF(males!J29&gt;0,males!J29,"")</f>
        <v/>
      </c>
      <c r="AB6" s="38" t="str">
        <f>IF(males!J30&gt;0,males!J30,"")</f>
        <v/>
      </c>
      <c r="AC6" s="38" t="str">
        <f>IF(males!J31&gt;0,males!J31,"")</f>
        <v/>
      </c>
      <c r="AD6" s="38" t="str">
        <f>IF(males!J33&gt;0,males!J33,"")</f>
        <v/>
      </c>
      <c r="AE6" s="38" t="str">
        <f>IF(males!J34&gt;0,males!J34,"")</f>
        <v/>
      </c>
      <c r="AF6" s="38" t="str">
        <f>IF(males!J35&gt;0,males!J35,"")</f>
        <v/>
      </c>
      <c r="AG6" s="38" t="str">
        <f>IF(males!J36&gt;0,males!J36,"")</f>
        <v/>
      </c>
      <c r="AH6" s="38" t="str">
        <f>IF(males!J37&gt;0,males!J37,"")</f>
        <v/>
      </c>
      <c r="AI6" s="38" t="str">
        <f>IF(males!J38&gt;0,males!J38,"")</f>
        <v/>
      </c>
      <c r="AJ6" s="38" t="str">
        <f>IF(males!J39&gt;0,males!J39,"")</f>
        <v/>
      </c>
      <c r="AK6" s="38" t="str">
        <f>IF(males!J40&gt;0,males!J40,"")</f>
        <v/>
      </c>
      <c r="AL6" s="38" t="str">
        <f>IF(males!J42&gt;0,males!J42,"")</f>
        <v/>
      </c>
      <c r="AM6" s="38" t="str">
        <f>IF(males!J43&gt;0,males!J43,"")</f>
        <v/>
      </c>
      <c r="AN6" s="38" t="str">
        <f>IF(males!J44&gt;0,males!J44,"")</f>
        <v/>
      </c>
      <c r="AO6" s="38" t="str">
        <f>IF(males!J45&gt;0,males!J45,"")</f>
        <v/>
      </c>
      <c r="AP6" s="38" t="str">
        <f>IF(males!J46&gt;0,males!J46,"")</f>
        <v/>
      </c>
      <c r="AQ6" s="38" t="str">
        <f>IF(males!J47&gt;0,males!J47,"")</f>
        <v/>
      </c>
      <c r="AR6" s="38" t="str">
        <f>IF(males!J48&gt;0,males!J48,"")</f>
        <v/>
      </c>
      <c r="AS6" s="68" t="str">
        <f>IF(males!J49&gt;0,males!J49,"")</f>
        <v/>
      </c>
    </row>
    <row r="7" spans="1:45">
      <c r="A7" s="34" t="str">
        <f>'female stats (μm)'!A$2</f>
        <v>Genus species</v>
      </c>
      <c r="B7" s="51" t="str">
        <f>'female stats (μm)'!B$2</f>
        <v>Country.sample</v>
      </c>
      <c r="C7" s="36">
        <f>males!L1</f>
        <v>0</v>
      </c>
      <c r="D7" s="37" t="str">
        <f>IF(males!L3&gt;0,males!L3,"")</f>
        <v/>
      </c>
      <c r="E7" s="37" t="str">
        <f>IF(males!L4&gt;0,males!L4,"")</f>
        <v/>
      </c>
      <c r="F7" s="38" t="str">
        <f>IF(males!L5&gt;0,males!L5,"")</f>
        <v/>
      </c>
      <c r="G7" s="38" t="str">
        <f>IF(males!L7&gt;0,males!L7,"")</f>
        <v/>
      </c>
      <c r="H7" s="38" t="str">
        <f>IF(males!L8&gt;0,males!L8,"")</f>
        <v/>
      </c>
      <c r="I7" s="38" t="str">
        <f>IF(males!L9&gt;0,males!L9,"")</f>
        <v/>
      </c>
      <c r="J7" s="38" t="str">
        <f>IF(males!L10&gt;0,males!L10,"")</f>
        <v/>
      </c>
      <c r="K7" s="38" t="str">
        <f>IF(males!L11&gt;0,males!L11,"")</f>
        <v/>
      </c>
      <c r="L7" s="40" t="str">
        <f>IF(males!L12&gt;0,males!L12,"")</f>
        <v/>
      </c>
      <c r="M7" s="40" t="str">
        <f>IF(males!L13&gt;0,males!L13,"")</f>
        <v/>
      </c>
      <c r="N7" s="38" t="str">
        <f>IF(males!L15&gt;0,males!L15,"")</f>
        <v/>
      </c>
      <c r="O7" s="38" t="str">
        <f>IF(males!L16&gt;0,males!L16,"")</f>
        <v/>
      </c>
      <c r="P7" s="38" t="str">
        <f>IF(males!L17&gt;0,males!L17,"")</f>
        <v/>
      </c>
      <c r="Q7" s="38" t="str">
        <f>IF(males!L18&gt;0,males!L18,"")</f>
        <v/>
      </c>
      <c r="R7" s="38" t="str">
        <f>IF(males!L19&gt;0,males!L19,"")</f>
        <v/>
      </c>
      <c r="S7" s="38" t="str">
        <f>IF(males!L20&gt;0,males!L20,"")</f>
        <v/>
      </c>
      <c r="T7" s="38" t="str">
        <f>IF(males!L21&gt;0,males!L21,"")</f>
        <v/>
      </c>
      <c r="U7" s="38" t="str">
        <f>IF(males!L22&gt;0,males!L22,"")</f>
        <v/>
      </c>
      <c r="V7" s="38" t="str">
        <f>IF(males!L24&gt;0,males!L24,"")</f>
        <v/>
      </c>
      <c r="W7" s="38" t="str">
        <f>IF(males!L25&gt;0,males!L25,"")</f>
        <v/>
      </c>
      <c r="X7" s="38" t="str">
        <f>IF(males!L26&gt;0,males!L26,"")</f>
        <v/>
      </c>
      <c r="Y7" s="38" t="str">
        <f>IF(males!L27&gt;0,males!L27,"")</f>
        <v/>
      </c>
      <c r="Z7" s="38" t="str">
        <f>IF(males!L28&gt;0,males!L28,"")</f>
        <v/>
      </c>
      <c r="AA7" s="38" t="str">
        <f>IF(males!L29&gt;0,males!L29,"")</f>
        <v/>
      </c>
      <c r="AB7" s="38" t="str">
        <f>IF(males!L30&gt;0,males!L30,"")</f>
        <v/>
      </c>
      <c r="AC7" s="38" t="str">
        <f>IF(males!L31&gt;0,males!L31,"")</f>
        <v/>
      </c>
      <c r="AD7" s="38" t="str">
        <f>IF(males!L33&gt;0,males!L33,"")</f>
        <v/>
      </c>
      <c r="AE7" s="38" t="str">
        <f>IF(males!L34&gt;0,males!L34,"")</f>
        <v/>
      </c>
      <c r="AF7" s="38" t="str">
        <f>IF(males!L35&gt;0,males!L35,"")</f>
        <v/>
      </c>
      <c r="AG7" s="38" t="str">
        <f>IF(males!L36&gt;0,males!L36,"")</f>
        <v/>
      </c>
      <c r="AH7" s="38" t="str">
        <f>IF(males!L37&gt;0,males!L37,"")</f>
        <v/>
      </c>
      <c r="AI7" s="38" t="str">
        <f>IF(males!L38&gt;0,males!L38,"")</f>
        <v/>
      </c>
      <c r="AJ7" s="38" t="str">
        <f>IF(males!L39&gt;0,males!L39,"")</f>
        <v/>
      </c>
      <c r="AK7" s="38" t="str">
        <f>IF(males!L40&gt;0,males!L40,"")</f>
        <v/>
      </c>
      <c r="AL7" s="38" t="str">
        <f>IF(males!L42&gt;0,males!L42,"")</f>
        <v/>
      </c>
      <c r="AM7" s="38" t="str">
        <f>IF(males!L43&gt;0,males!L43,"")</f>
        <v/>
      </c>
      <c r="AN7" s="38" t="str">
        <f>IF(males!L44&gt;0,males!L44,"")</f>
        <v/>
      </c>
      <c r="AO7" s="38" t="str">
        <f>IF(males!L45&gt;0,males!L45,"")</f>
        <v/>
      </c>
      <c r="AP7" s="38" t="str">
        <f>IF(males!L46&gt;0,males!L46,"")</f>
        <v/>
      </c>
      <c r="AQ7" s="38" t="str">
        <f>IF(males!L47&gt;0,males!L47,"")</f>
        <v/>
      </c>
      <c r="AR7" s="38" t="str">
        <f>IF(males!L48&gt;0,males!L48,"")</f>
        <v/>
      </c>
      <c r="AS7" s="68" t="str">
        <f>IF(males!L49&gt;0,males!L49,"")</f>
        <v/>
      </c>
    </row>
    <row r="8" spans="1:45">
      <c r="A8" s="34" t="str">
        <f>'female stats (μm)'!A$2</f>
        <v>Genus species</v>
      </c>
      <c r="B8" s="51" t="str">
        <f>'female stats (μm)'!B$2</f>
        <v>Country.sample</v>
      </c>
      <c r="C8" s="36">
        <f>males!N1</f>
        <v>0</v>
      </c>
      <c r="D8" s="37" t="str">
        <f>IF(males!N3&gt;0,males!N3,"")</f>
        <v/>
      </c>
      <c r="E8" s="37" t="str">
        <f>IF(males!N4&gt;0,males!N4,"")</f>
        <v/>
      </c>
      <c r="F8" s="38" t="str">
        <f>IF(males!N5&gt;0,males!N5,"")</f>
        <v/>
      </c>
      <c r="G8" s="38" t="str">
        <f>IF(males!N7&gt;0,males!N7,"")</f>
        <v/>
      </c>
      <c r="H8" s="38" t="str">
        <f>IF(males!N8&gt;0,males!N8,"")</f>
        <v/>
      </c>
      <c r="I8" s="38" t="str">
        <f>IF(males!N9&gt;0,males!N9,"")</f>
        <v/>
      </c>
      <c r="J8" s="38" t="str">
        <f>IF(males!N10&gt;0,males!N10,"")</f>
        <v/>
      </c>
      <c r="K8" s="38" t="str">
        <f>IF(males!N11&gt;0,males!N11,"")</f>
        <v/>
      </c>
      <c r="L8" s="40" t="str">
        <f>IF(males!N12&gt;0,males!N12,"")</f>
        <v/>
      </c>
      <c r="M8" s="40" t="str">
        <f>IF(males!N13&gt;0,males!N13,"")</f>
        <v/>
      </c>
      <c r="N8" s="38" t="str">
        <f>IF(males!N15&gt;0,males!N15,"")</f>
        <v/>
      </c>
      <c r="O8" s="38" t="str">
        <f>IF(males!N16&gt;0,males!N16,"")</f>
        <v/>
      </c>
      <c r="P8" s="38" t="str">
        <f>IF(males!N17&gt;0,males!N17,"")</f>
        <v/>
      </c>
      <c r="Q8" s="38" t="str">
        <f>IF(males!N18&gt;0,males!N18,"")</f>
        <v/>
      </c>
      <c r="R8" s="38" t="str">
        <f>IF(males!N19&gt;0,males!N19,"")</f>
        <v/>
      </c>
      <c r="S8" s="38" t="str">
        <f>IF(males!N20&gt;0,males!N20,"")</f>
        <v/>
      </c>
      <c r="T8" s="38" t="str">
        <f>IF(males!N21&gt;0,males!N21,"")</f>
        <v/>
      </c>
      <c r="U8" s="38" t="str">
        <f>IF(males!N22&gt;0,males!N22,"")</f>
        <v/>
      </c>
      <c r="V8" s="38" t="str">
        <f>IF(males!N24&gt;0,males!N24,"")</f>
        <v/>
      </c>
      <c r="W8" s="38" t="str">
        <f>IF(males!N25&gt;0,males!N25,"")</f>
        <v/>
      </c>
      <c r="X8" s="38" t="str">
        <f>IF(males!N26&gt;0,males!N26,"")</f>
        <v/>
      </c>
      <c r="Y8" s="38" t="str">
        <f>IF(males!N27&gt;0,males!N27,"")</f>
        <v/>
      </c>
      <c r="Z8" s="38" t="str">
        <f>IF(males!N28&gt;0,males!N28,"")</f>
        <v/>
      </c>
      <c r="AA8" s="38" t="str">
        <f>IF(males!N29&gt;0,males!N29,"")</f>
        <v/>
      </c>
      <c r="AB8" s="38" t="str">
        <f>IF(males!N30&gt;0,males!N30,"")</f>
        <v/>
      </c>
      <c r="AC8" s="38" t="str">
        <f>IF(males!N31&gt;0,males!N31,"")</f>
        <v/>
      </c>
      <c r="AD8" s="38" t="str">
        <f>IF(males!N33&gt;0,males!N33,"")</f>
        <v/>
      </c>
      <c r="AE8" s="38" t="str">
        <f>IF(males!N34&gt;0,males!N34,"")</f>
        <v/>
      </c>
      <c r="AF8" s="38" t="str">
        <f>IF(males!N35&gt;0,males!N35,"")</f>
        <v/>
      </c>
      <c r="AG8" s="38" t="str">
        <f>IF(males!N36&gt;0,males!N36,"")</f>
        <v/>
      </c>
      <c r="AH8" s="38" t="str">
        <f>IF(males!N37&gt;0,males!N37,"")</f>
        <v/>
      </c>
      <c r="AI8" s="38" t="str">
        <f>IF(males!N38&gt;0,males!N38,"")</f>
        <v/>
      </c>
      <c r="AJ8" s="38" t="str">
        <f>IF(males!N39&gt;0,males!N39,"")</f>
        <v/>
      </c>
      <c r="AK8" s="38" t="str">
        <f>IF(males!N40&gt;0,males!N40,"")</f>
        <v/>
      </c>
      <c r="AL8" s="38" t="str">
        <f>IF(males!N42&gt;0,males!N42,"")</f>
        <v/>
      </c>
      <c r="AM8" s="38" t="str">
        <f>IF(males!N43&gt;0,males!N43,"")</f>
        <v/>
      </c>
      <c r="AN8" s="38" t="str">
        <f>IF(males!N44&gt;0,males!N44,"")</f>
        <v/>
      </c>
      <c r="AO8" s="38" t="str">
        <f>IF(males!N45&gt;0,males!N45,"")</f>
        <v/>
      </c>
      <c r="AP8" s="38" t="str">
        <f>IF(males!N46&gt;0,males!N46,"")</f>
        <v/>
      </c>
      <c r="AQ8" s="38" t="str">
        <f>IF(males!N47&gt;0,males!N47,"")</f>
        <v/>
      </c>
      <c r="AR8" s="38" t="str">
        <f>IF(males!N48&gt;0,males!N48,"")</f>
        <v/>
      </c>
      <c r="AS8" s="68" t="str">
        <f>IF(males!N49&gt;0,males!N49,"")</f>
        <v/>
      </c>
    </row>
    <row r="9" spans="1:45">
      <c r="A9" s="34" t="str">
        <f>'female stats (μm)'!A$2</f>
        <v>Genus species</v>
      </c>
      <c r="B9" s="51" t="str">
        <f>'female stats (μm)'!B$2</f>
        <v>Country.sample</v>
      </c>
      <c r="C9" s="36">
        <f>males!P1</f>
        <v>0</v>
      </c>
      <c r="D9" s="37" t="str">
        <f>IF(males!P3&gt;0,males!P3,"")</f>
        <v/>
      </c>
      <c r="E9" s="37" t="str">
        <f>IF(males!P4&gt;0,males!P4,"")</f>
        <v/>
      </c>
      <c r="F9" s="38" t="str">
        <f>IF(males!P5&gt;0,males!P5,"")</f>
        <v/>
      </c>
      <c r="G9" s="38" t="str">
        <f>IF(males!P7&gt;0,males!P7,"")</f>
        <v/>
      </c>
      <c r="H9" s="38" t="str">
        <f>IF(males!P8&gt;0,males!P8,"")</f>
        <v/>
      </c>
      <c r="I9" s="38" t="str">
        <f>IF(males!P9&gt;0,males!P9,"")</f>
        <v/>
      </c>
      <c r="J9" s="38" t="str">
        <f>IF(males!P10&gt;0,males!P10,"")</f>
        <v/>
      </c>
      <c r="K9" s="38" t="str">
        <f>IF(males!P11&gt;0,males!P11,"")</f>
        <v/>
      </c>
      <c r="L9" s="40" t="str">
        <f>IF(males!P12&gt;0,males!P12,"")</f>
        <v/>
      </c>
      <c r="M9" s="40" t="str">
        <f>IF(males!P13&gt;0,males!P13,"")</f>
        <v/>
      </c>
      <c r="N9" s="38" t="str">
        <f>IF(males!P15&gt;0,males!P15,"")</f>
        <v/>
      </c>
      <c r="O9" s="38" t="str">
        <f>IF(males!P16&gt;0,males!P16,"")</f>
        <v/>
      </c>
      <c r="P9" s="38" t="str">
        <f>IF(males!P17&gt;0,males!P17,"")</f>
        <v/>
      </c>
      <c r="Q9" s="38" t="str">
        <f>IF(males!P18&gt;0,males!P18,"")</f>
        <v/>
      </c>
      <c r="R9" s="38" t="str">
        <f>IF(males!P19&gt;0,males!P19,"")</f>
        <v/>
      </c>
      <c r="S9" s="38" t="str">
        <f>IF(males!P20&gt;0,males!P20,"")</f>
        <v/>
      </c>
      <c r="T9" s="38" t="str">
        <f>IF(males!P21&gt;0,males!P21,"")</f>
        <v/>
      </c>
      <c r="U9" s="38" t="str">
        <f>IF(males!P22&gt;0,males!P22,"")</f>
        <v/>
      </c>
      <c r="V9" s="38" t="str">
        <f>IF(males!P24&gt;0,males!P24,"")</f>
        <v/>
      </c>
      <c r="W9" s="38" t="str">
        <f>IF(males!P25&gt;0,males!P25,"")</f>
        <v/>
      </c>
      <c r="X9" s="38" t="str">
        <f>IF(males!P26&gt;0,males!P26,"")</f>
        <v/>
      </c>
      <c r="Y9" s="38" t="str">
        <f>IF(males!P27&gt;0,males!P27,"")</f>
        <v/>
      </c>
      <c r="Z9" s="38" t="str">
        <f>IF(males!P28&gt;0,males!P28,"")</f>
        <v/>
      </c>
      <c r="AA9" s="38" t="str">
        <f>IF(males!P29&gt;0,males!P29,"")</f>
        <v/>
      </c>
      <c r="AB9" s="38" t="str">
        <f>IF(males!P30&gt;0,males!P30,"")</f>
        <v/>
      </c>
      <c r="AC9" s="38" t="str">
        <f>IF(males!P31&gt;0,males!P31,"")</f>
        <v/>
      </c>
      <c r="AD9" s="38" t="str">
        <f>IF(males!P33&gt;0,males!P33,"")</f>
        <v/>
      </c>
      <c r="AE9" s="38" t="str">
        <f>IF(males!P34&gt;0,males!P34,"")</f>
        <v/>
      </c>
      <c r="AF9" s="38" t="str">
        <f>IF(males!P35&gt;0,males!P35,"")</f>
        <v/>
      </c>
      <c r="AG9" s="38" t="str">
        <f>IF(males!P36&gt;0,males!P36,"")</f>
        <v/>
      </c>
      <c r="AH9" s="38" t="str">
        <f>IF(males!P37&gt;0,males!P37,"")</f>
        <v/>
      </c>
      <c r="AI9" s="38" t="str">
        <f>IF(males!P38&gt;0,males!P38,"")</f>
        <v/>
      </c>
      <c r="AJ9" s="38" t="str">
        <f>IF(males!P39&gt;0,males!P39,"")</f>
        <v/>
      </c>
      <c r="AK9" s="38" t="str">
        <f>IF(males!P40&gt;0,males!P40,"")</f>
        <v/>
      </c>
      <c r="AL9" s="38" t="str">
        <f>IF(males!P42&gt;0,males!P42,"")</f>
        <v/>
      </c>
      <c r="AM9" s="38" t="str">
        <f>IF(males!P43&gt;0,males!P43,"")</f>
        <v/>
      </c>
      <c r="AN9" s="38" t="str">
        <f>IF(males!P44&gt;0,males!P44,"")</f>
        <v/>
      </c>
      <c r="AO9" s="38" t="str">
        <f>IF(males!P45&gt;0,males!P45,"")</f>
        <v/>
      </c>
      <c r="AP9" s="38" t="str">
        <f>IF(males!P46&gt;0,males!P46,"")</f>
        <v/>
      </c>
      <c r="AQ9" s="38" t="str">
        <f>IF(males!P47&gt;0,males!P47,"")</f>
        <v/>
      </c>
      <c r="AR9" s="38" t="str">
        <f>IF(males!P48&gt;0,males!P48,"")</f>
        <v/>
      </c>
      <c r="AS9" s="68" t="str">
        <f>IF(males!P49&gt;0,males!P49,"")</f>
        <v/>
      </c>
    </row>
    <row r="10" spans="1:45">
      <c r="A10" s="34" t="str">
        <f>'female stats (μm)'!A$2</f>
        <v>Genus species</v>
      </c>
      <c r="B10" s="51" t="str">
        <f>'female stats (μm)'!B$2</f>
        <v>Country.sample</v>
      </c>
      <c r="C10" s="36">
        <f>males!R1</f>
        <v>0</v>
      </c>
      <c r="D10" s="37" t="str">
        <f>IF(males!R3&gt;0,males!R3,"")</f>
        <v/>
      </c>
      <c r="E10" s="37" t="str">
        <f>IF(males!R4&gt;0,males!R4,"")</f>
        <v/>
      </c>
      <c r="F10" s="38" t="str">
        <f>IF(males!R5&gt;0,males!R5,"")</f>
        <v/>
      </c>
      <c r="G10" s="38" t="str">
        <f>IF(males!R7&gt;0,males!R7,"")</f>
        <v/>
      </c>
      <c r="H10" s="38" t="str">
        <f>IF(males!R8&gt;0,males!R8,"")</f>
        <v/>
      </c>
      <c r="I10" s="38" t="str">
        <f>IF(males!R9&gt;0,males!R9,"")</f>
        <v/>
      </c>
      <c r="J10" s="38" t="str">
        <f>IF(males!R10&gt;0,males!R10,"")</f>
        <v/>
      </c>
      <c r="K10" s="38" t="str">
        <f>IF(males!R11&gt;0,males!R11,"")</f>
        <v/>
      </c>
      <c r="L10" s="40" t="str">
        <f>IF(males!R12&gt;0,males!R12,"")</f>
        <v/>
      </c>
      <c r="M10" s="40" t="str">
        <f>IF(males!R13&gt;0,males!R13,"")</f>
        <v/>
      </c>
      <c r="N10" s="38" t="str">
        <f>IF(males!R15&gt;0,males!R15,"")</f>
        <v/>
      </c>
      <c r="O10" s="38" t="str">
        <f>IF(males!R16&gt;0,males!R16,"")</f>
        <v/>
      </c>
      <c r="P10" s="38" t="str">
        <f>IF(males!R17&gt;0,males!R17,"")</f>
        <v/>
      </c>
      <c r="Q10" s="38" t="str">
        <f>IF(males!R18&gt;0,males!R18,"")</f>
        <v/>
      </c>
      <c r="R10" s="38" t="str">
        <f>IF(males!R19&gt;0,males!R19,"")</f>
        <v/>
      </c>
      <c r="S10" s="38" t="str">
        <f>IF(males!R20&gt;0,males!R20,"")</f>
        <v/>
      </c>
      <c r="T10" s="38" t="str">
        <f>IF(males!R21&gt;0,males!R21,"")</f>
        <v/>
      </c>
      <c r="U10" s="38" t="str">
        <f>IF(males!R22&gt;0,males!R22,"")</f>
        <v/>
      </c>
      <c r="V10" s="38" t="str">
        <f>IF(males!R24&gt;0,males!R24,"")</f>
        <v/>
      </c>
      <c r="W10" s="38" t="str">
        <f>IF(males!R25&gt;0,males!R25,"")</f>
        <v/>
      </c>
      <c r="X10" s="38" t="str">
        <f>IF(males!R26&gt;0,males!R26,"")</f>
        <v/>
      </c>
      <c r="Y10" s="38" t="str">
        <f>IF(males!R27&gt;0,males!R27,"")</f>
        <v/>
      </c>
      <c r="Z10" s="38" t="str">
        <f>IF(males!R28&gt;0,males!R28,"")</f>
        <v/>
      </c>
      <c r="AA10" s="38" t="str">
        <f>IF(males!R29&gt;0,males!R29,"")</f>
        <v/>
      </c>
      <c r="AB10" s="38" t="str">
        <f>IF(males!R30&gt;0,males!R30,"")</f>
        <v/>
      </c>
      <c r="AC10" s="38" t="str">
        <f>IF(males!R31&gt;0,males!R31,"")</f>
        <v/>
      </c>
      <c r="AD10" s="38" t="str">
        <f>IF(males!R33&gt;0,males!R33,"")</f>
        <v/>
      </c>
      <c r="AE10" s="38" t="str">
        <f>IF(males!R34&gt;0,males!R34,"")</f>
        <v/>
      </c>
      <c r="AF10" s="38" t="str">
        <f>IF(males!R35&gt;0,males!R35,"")</f>
        <v/>
      </c>
      <c r="AG10" s="38" t="str">
        <f>IF(males!R36&gt;0,males!R36,"")</f>
        <v/>
      </c>
      <c r="AH10" s="38" t="str">
        <f>IF(males!R37&gt;0,males!R37,"")</f>
        <v/>
      </c>
      <c r="AI10" s="38" t="str">
        <f>IF(males!R38&gt;0,males!R38,"")</f>
        <v/>
      </c>
      <c r="AJ10" s="38" t="str">
        <f>IF(males!R39&gt;0,males!R39,"")</f>
        <v/>
      </c>
      <c r="AK10" s="38" t="str">
        <f>IF(males!R40&gt;0,males!R40,"")</f>
        <v/>
      </c>
      <c r="AL10" s="38" t="str">
        <f>IF(males!R42&gt;0,males!R42,"")</f>
        <v/>
      </c>
      <c r="AM10" s="38" t="str">
        <f>IF(males!R43&gt;0,males!R43,"")</f>
        <v/>
      </c>
      <c r="AN10" s="38" t="str">
        <f>IF(males!R44&gt;0,males!R44,"")</f>
        <v/>
      </c>
      <c r="AO10" s="38" t="str">
        <f>IF(males!R45&gt;0,males!R45,"")</f>
        <v/>
      </c>
      <c r="AP10" s="38" t="str">
        <f>IF(males!R46&gt;0,males!R46,"")</f>
        <v/>
      </c>
      <c r="AQ10" s="38" t="str">
        <f>IF(males!R47&gt;0,males!R47,"")</f>
        <v/>
      </c>
      <c r="AR10" s="38" t="str">
        <f>IF(males!R48&gt;0,males!R48,"")</f>
        <v/>
      </c>
      <c r="AS10" s="68" t="str">
        <f>IF(males!R49&gt;0,males!R49,"")</f>
        <v/>
      </c>
    </row>
    <row r="11" spans="1:45">
      <c r="A11" s="34" t="str">
        <f>'female stats (μm)'!A$2</f>
        <v>Genus species</v>
      </c>
      <c r="B11" s="51" t="str">
        <f>'female stats (μm)'!B$2</f>
        <v>Country.sample</v>
      </c>
      <c r="C11" s="36">
        <f>males!T1</f>
        <v>0</v>
      </c>
      <c r="D11" s="37" t="str">
        <f>IF(males!T3&gt;0,males!T3,"")</f>
        <v/>
      </c>
      <c r="E11" s="37" t="str">
        <f>IF(males!T4&gt;0,males!T4,"")</f>
        <v/>
      </c>
      <c r="F11" s="38" t="str">
        <f>IF(males!T5&gt;0,males!T5,"")</f>
        <v/>
      </c>
      <c r="G11" s="38" t="str">
        <f>IF(males!T7&gt;0,males!T7,"")</f>
        <v/>
      </c>
      <c r="H11" s="38" t="str">
        <f>IF(males!T8&gt;0,males!T8,"")</f>
        <v/>
      </c>
      <c r="I11" s="38" t="str">
        <f>IF(males!T9&gt;0,males!T9,"")</f>
        <v/>
      </c>
      <c r="J11" s="38" t="str">
        <f>IF(males!T10&gt;0,males!T10,"")</f>
        <v/>
      </c>
      <c r="K11" s="38" t="str">
        <f>IF(males!T11&gt;0,males!T11,"")</f>
        <v/>
      </c>
      <c r="L11" s="40" t="str">
        <f>IF(males!T12&gt;0,males!T12,"")</f>
        <v/>
      </c>
      <c r="M11" s="40" t="str">
        <f>IF(males!T13&gt;0,males!T13,"")</f>
        <v/>
      </c>
      <c r="N11" s="38" t="str">
        <f>IF(males!T15&gt;0,males!T15,"")</f>
        <v/>
      </c>
      <c r="O11" s="38" t="str">
        <f>IF(males!T16&gt;0,males!T16,"")</f>
        <v/>
      </c>
      <c r="P11" s="38" t="str">
        <f>IF(males!T17&gt;0,males!T17,"")</f>
        <v/>
      </c>
      <c r="Q11" s="38" t="str">
        <f>IF(males!T18&gt;0,males!T18,"")</f>
        <v/>
      </c>
      <c r="R11" s="38" t="str">
        <f>IF(males!T19&gt;0,males!T19,"")</f>
        <v/>
      </c>
      <c r="S11" s="38" t="str">
        <f>IF(males!T20&gt;0,males!T20,"")</f>
        <v/>
      </c>
      <c r="T11" s="38" t="str">
        <f>IF(males!T21&gt;0,males!T21,"")</f>
        <v/>
      </c>
      <c r="U11" s="38" t="str">
        <f>IF(males!T22&gt;0,males!T22,"")</f>
        <v/>
      </c>
      <c r="V11" s="38" t="str">
        <f>IF(males!T24&gt;0,males!T24,"")</f>
        <v/>
      </c>
      <c r="W11" s="38" t="str">
        <f>IF(males!T25&gt;0,males!T25,"")</f>
        <v/>
      </c>
      <c r="X11" s="38" t="str">
        <f>IF(males!T26&gt;0,males!T26,"")</f>
        <v/>
      </c>
      <c r="Y11" s="38" t="str">
        <f>IF(males!T27&gt;0,males!T27,"")</f>
        <v/>
      </c>
      <c r="Z11" s="38" t="str">
        <f>IF(males!T28&gt;0,males!T28,"")</f>
        <v/>
      </c>
      <c r="AA11" s="38" t="str">
        <f>IF(males!T29&gt;0,males!T29,"")</f>
        <v/>
      </c>
      <c r="AB11" s="38" t="str">
        <f>IF(males!T30&gt;0,males!T30,"")</f>
        <v/>
      </c>
      <c r="AC11" s="38" t="str">
        <f>IF(males!T31&gt;0,males!T31,"")</f>
        <v/>
      </c>
      <c r="AD11" s="38" t="str">
        <f>IF(males!T33&gt;0,males!T33,"")</f>
        <v/>
      </c>
      <c r="AE11" s="38" t="str">
        <f>IF(males!T34&gt;0,males!T34,"")</f>
        <v/>
      </c>
      <c r="AF11" s="38" t="str">
        <f>IF(males!T35&gt;0,males!T35,"")</f>
        <v/>
      </c>
      <c r="AG11" s="38" t="str">
        <f>IF(males!T36&gt;0,males!T36,"")</f>
        <v/>
      </c>
      <c r="AH11" s="38" t="str">
        <f>IF(males!T37&gt;0,males!T37,"")</f>
        <v/>
      </c>
      <c r="AI11" s="38" t="str">
        <f>IF(males!T38&gt;0,males!T38,"")</f>
        <v/>
      </c>
      <c r="AJ11" s="38" t="str">
        <f>IF(males!T39&gt;0,males!T39,"")</f>
        <v/>
      </c>
      <c r="AK11" s="38" t="str">
        <f>IF(males!T40&gt;0,males!T40,"")</f>
        <v/>
      </c>
      <c r="AL11" s="38" t="str">
        <f>IF(males!T42&gt;0,males!T42,"")</f>
        <v/>
      </c>
      <c r="AM11" s="38" t="str">
        <f>IF(males!T43&gt;0,males!T43,"")</f>
        <v/>
      </c>
      <c r="AN11" s="38" t="str">
        <f>IF(males!T44&gt;0,males!T44,"")</f>
        <v/>
      </c>
      <c r="AO11" s="38" t="str">
        <f>IF(males!T45&gt;0,males!T45,"")</f>
        <v/>
      </c>
      <c r="AP11" s="38" t="str">
        <f>IF(males!T46&gt;0,males!T46,"")</f>
        <v/>
      </c>
      <c r="AQ11" s="38" t="str">
        <f>IF(males!T47&gt;0,males!T47,"")</f>
        <v/>
      </c>
      <c r="AR11" s="38" t="str">
        <f>IF(males!T48&gt;0,males!T48,"")</f>
        <v/>
      </c>
      <c r="AS11" s="68" t="str">
        <f>IF(males!T49&gt;0,males!T49,"")</f>
        <v/>
      </c>
    </row>
    <row r="12" spans="1:45">
      <c r="A12" s="34" t="str">
        <f>'female stats (μm)'!A$2</f>
        <v>Genus species</v>
      </c>
      <c r="B12" s="51" t="str">
        <f>'female stats (μm)'!B$2</f>
        <v>Country.sample</v>
      </c>
      <c r="C12" s="36">
        <f>males!V1</f>
        <v>0</v>
      </c>
      <c r="D12" s="37" t="str">
        <f>IF(males!V3&gt;0,males!V3,"")</f>
        <v/>
      </c>
      <c r="E12" s="37" t="str">
        <f>IF(males!V4&gt;0,males!V4,"")</f>
        <v/>
      </c>
      <c r="F12" s="38" t="str">
        <f>IF(males!V5&gt;0,males!V5,"")</f>
        <v/>
      </c>
      <c r="G12" s="38" t="str">
        <f>IF(males!V7&gt;0,males!V7,"")</f>
        <v/>
      </c>
      <c r="H12" s="38" t="str">
        <f>IF(males!V8&gt;0,males!V8,"")</f>
        <v/>
      </c>
      <c r="I12" s="38" t="str">
        <f>IF(males!V9&gt;0,males!V9,"")</f>
        <v/>
      </c>
      <c r="J12" s="38" t="str">
        <f>IF(males!V10&gt;0,males!V10,"")</f>
        <v/>
      </c>
      <c r="K12" s="38" t="str">
        <f>IF(males!V11&gt;0,males!V11,"")</f>
        <v/>
      </c>
      <c r="L12" s="40" t="str">
        <f>IF(males!V12&gt;0,males!V12,"")</f>
        <v/>
      </c>
      <c r="M12" s="40" t="str">
        <f>IF(males!V13&gt;0,males!V13,"")</f>
        <v/>
      </c>
      <c r="N12" s="38" t="str">
        <f>IF(males!V15&gt;0,males!V15,"")</f>
        <v/>
      </c>
      <c r="O12" s="38" t="str">
        <f>IF(males!V16&gt;0,males!V16,"")</f>
        <v/>
      </c>
      <c r="P12" s="38" t="str">
        <f>IF(males!V17&gt;0,males!V17,"")</f>
        <v/>
      </c>
      <c r="Q12" s="38" t="str">
        <f>IF(males!V18&gt;0,males!V18,"")</f>
        <v/>
      </c>
      <c r="R12" s="38" t="str">
        <f>IF(males!V19&gt;0,males!V19,"")</f>
        <v/>
      </c>
      <c r="S12" s="38" t="str">
        <f>IF(males!V20&gt;0,males!V20,"")</f>
        <v/>
      </c>
      <c r="T12" s="38" t="str">
        <f>IF(males!V21&gt;0,males!V21,"")</f>
        <v/>
      </c>
      <c r="U12" s="38" t="str">
        <f>IF(males!V22&gt;0,males!V22,"")</f>
        <v/>
      </c>
      <c r="V12" s="38" t="str">
        <f>IF(males!V24&gt;0,males!V24,"")</f>
        <v/>
      </c>
      <c r="W12" s="38" t="str">
        <f>IF(males!V25&gt;0,males!V25,"")</f>
        <v/>
      </c>
      <c r="X12" s="38" t="str">
        <f>IF(males!V26&gt;0,males!V26,"")</f>
        <v/>
      </c>
      <c r="Y12" s="38" t="str">
        <f>IF(males!V27&gt;0,males!V27,"")</f>
        <v/>
      </c>
      <c r="Z12" s="38" t="str">
        <f>IF(males!V28&gt;0,males!V28,"")</f>
        <v/>
      </c>
      <c r="AA12" s="38" t="str">
        <f>IF(males!V29&gt;0,males!V29,"")</f>
        <v/>
      </c>
      <c r="AB12" s="38" t="str">
        <f>IF(males!V30&gt;0,males!V30,"")</f>
        <v/>
      </c>
      <c r="AC12" s="38" t="str">
        <f>IF(males!V31&gt;0,males!V31,"")</f>
        <v/>
      </c>
      <c r="AD12" s="38" t="str">
        <f>IF(males!V33&gt;0,males!V33,"")</f>
        <v/>
      </c>
      <c r="AE12" s="38" t="str">
        <f>IF(males!V34&gt;0,males!V34,"")</f>
        <v/>
      </c>
      <c r="AF12" s="38" t="str">
        <f>IF(males!V35&gt;0,males!V35,"")</f>
        <v/>
      </c>
      <c r="AG12" s="38" t="str">
        <f>IF(males!V36&gt;0,males!V36,"")</f>
        <v/>
      </c>
      <c r="AH12" s="38" t="str">
        <f>IF(males!V37&gt;0,males!V37,"")</f>
        <v/>
      </c>
      <c r="AI12" s="38" t="str">
        <f>IF(males!V38&gt;0,males!V38,"")</f>
        <v/>
      </c>
      <c r="AJ12" s="38" t="str">
        <f>IF(males!V39&gt;0,males!V39,"")</f>
        <v/>
      </c>
      <c r="AK12" s="38" t="str">
        <f>IF(males!V40&gt;0,males!V40,"")</f>
        <v/>
      </c>
      <c r="AL12" s="38" t="str">
        <f>IF(males!V42&gt;0,males!V42,"")</f>
        <v/>
      </c>
      <c r="AM12" s="38" t="str">
        <f>IF(males!V43&gt;0,males!V43,"")</f>
        <v/>
      </c>
      <c r="AN12" s="38" t="str">
        <f>IF(males!V44&gt;0,males!V44,"")</f>
        <v/>
      </c>
      <c r="AO12" s="38" t="str">
        <f>IF(males!V45&gt;0,males!V45,"")</f>
        <v/>
      </c>
      <c r="AP12" s="38" t="str">
        <f>IF(males!V46&gt;0,males!V46,"")</f>
        <v/>
      </c>
      <c r="AQ12" s="38" t="str">
        <f>IF(males!V47&gt;0,males!V47,"")</f>
        <v/>
      </c>
      <c r="AR12" s="38" t="str">
        <f>IF(males!V48&gt;0,males!V48,"")</f>
        <v/>
      </c>
      <c r="AS12" s="68" t="str">
        <f>IF(males!V49&gt;0,males!V49,"")</f>
        <v/>
      </c>
    </row>
    <row r="13" spans="1:45">
      <c r="A13" s="34" t="str">
        <f>'female stats (μm)'!A$2</f>
        <v>Genus species</v>
      </c>
      <c r="B13" s="51" t="str">
        <f>'female stats (μm)'!B$2</f>
        <v>Country.sample</v>
      </c>
      <c r="C13" s="36">
        <f>males!X1</f>
        <v>0</v>
      </c>
      <c r="D13" s="37" t="str">
        <f>IF(males!X3&gt;0,males!X3,"")</f>
        <v/>
      </c>
      <c r="E13" s="37" t="str">
        <f>IF(males!X4&gt;0,males!X4,"")</f>
        <v/>
      </c>
      <c r="F13" s="38" t="str">
        <f>IF(males!X5&gt;0,males!X5,"")</f>
        <v/>
      </c>
      <c r="G13" s="38" t="str">
        <f>IF(males!X7&gt;0,males!X7,"")</f>
        <v/>
      </c>
      <c r="H13" s="38" t="str">
        <f>IF(males!X8&gt;0,males!X8,"")</f>
        <v/>
      </c>
      <c r="I13" s="38" t="str">
        <f>IF(males!X9&gt;0,males!X9,"")</f>
        <v/>
      </c>
      <c r="J13" s="38" t="str">
        <f>IF(males!X10&gt;0,males!X10,"")</f>
        <v/>
      </c>
      <c r="K13" s="38" t="str">
        <f>IF(males!X11&gt;0,males!X11,"")</f>
        <v/>
      </c>
      <c r="L13" s="40" t="str">
        <f>IF(males!X12&gt;0,males!X12,"")</f>
        <v/>
      </c>
      <c r="M13" s="40" t="str">
        <f>IF(males!X13&gt;0,males!X13,"")</f>
        <v/>
      </c>
      <c r="N13" s="38" t="str">
        <f>IF(males!X15&gt;0,males!X15,"")</f>
        <v/>
      </c>
      <c r="O13" s="38" t="str">
        <f>IF(males!X16&gt;0,males!X16,"")</f>
        <v/>
      </c>
      <c r="P13" s="38" t="str">
        <f>IF(males!X17&gt;0,males!X17,"")</f>
        <v/>
      </c>
      <c r="Q13" s="38" t="str">
        <f>IF(males!X18&gt;0,males!X18,"")</f>
        <v/>
      </c>
      <c r="R13" s="38" t="str">
        <f>IF(males!X19&gt;0,males!X19,"")</f>
        <v/>
      </c>
      <c r="S13" s="38" t="str">
        <f>IF(males!X20&gt;0,males!X20,"")</f>
        <v/>
      </c>
      <c r="T13" s="38" t="str">
        <f>IF(males!X21&gt;0,males!X21,"")</f>
        <v/>
      </c>
      <c r="U13" s="38" t="str">
        <f>IF(males!X22&gt;0,males!X22,"")</f>
        <v/>
      </c>
      <c r="V13" s="38" t="str">
        <f>IF(males!X24&gt;0,males!X24,"")</f>
        <v/>
      </c>
      <c r="W13" s="38" t="str">
        <f>IF(males!X25&gt;0,males!X25,"")</f>
        <v/>
      </c>
      <c r="X13" s="38" t="str">
        <f>IF(males!X26&gt;0,males!X26,"")</f>
        <v/>
      </c>
      <c r="Y13" s="38" t="str">
        <f>IF(males!X27&gt;0,males!X27,"")</f>
        <v/>
      </c>
      <c r="Z13" s="38" t="str">
        <f>IF(males!X28&gt;0,males!X28,"")</f>
        <v/>
      </c>
      <c r="AA13" s="38" t="str">
        <f>IF(males!X29&gt;0,males!X29,"")</f>
        <v/>
      </c>
      <c r="AB13" s="38" t="str">
        <f>IF(males!X30&gt;0,males!X30,"")</f>
        <v/>
      </c>
      <c r="AC13" s="38" t="str">
        <f>IF(males!X31&gt;0,males!X31,"")</f>
        <v/>
      </c>
      <c r="AD13" s="38" t="str">
        <f>IF(males!X33&gt;0,males!X33,"")</f>
        <v/>
      </c>
      <c r="AE13" s="38" t="str">
        <f>IF(males!X34&gt;0,males!X34,"")</f>
        <v/>
      </c>
      <c r="AF13" s="38" t="str">
        <f>IF(males!X35&gt;0,males!X35,"")</f>
        <v/>
      </c>
      <c r="AG13" s="38" t="str">
        <f>IF(males!X36&gt;0,males!X36,"")</f>
        <v/>
      </c>
      <c r="AH13" s="38" t="str">
        <f>IF(males!X37&gt;0,males!X37,"")</f>
        <v/>
      </c>
      <c r="AI13" s="38" t="str">
        <f>IF(males!X38&gt;0,males!X38,"")</f>
        <v/>
      </c>
      <c r="AJ13" s="38" t="str">
        <f>IF(males!X39&gt;0,males!X39,"")</f>
        <v/>
      </c>
      <c r="AK13" s="38" t="str">
        <f>IF(males!X40&gt;0,males!X40,"")</f>
        <v/>
      </c>
      <c r="AL13" s="38" t="str">
        <f>IF(males!X42&gt;0,males!X42,"")</f>
        <v/>
      </c>
      <c r="AM13" s="38" t="str">
        <f>IF(males!X43&gt;0,males!X43,"")</f>
        <v/>
      </c>
      <c r="AN13" s="38" t="str">
        <f>IF(males!X44&gt;0,males!X44,"")</f>
        <v/>
      </c>
      <c r="AO13" s="38" t="str">
        <f>IF(males!X45&gt;0,males!X45,"")</f>
        <v/>
      </c>
      <c r="AP13" s="38" t="str">
        <f>IF(males!X46&gt;0,males!X46,"")</f>
        <v/>
      </c>
      <c r="AQ13" s="38" t="str">
        <f>IF(males!X47&gt;0,males!X47,"")</f>
        <v/>
      </c>
      <c r="AR13" s="38" t="str">
        <f>IF(males!X48&gt;0,males!X48,"")</f>
        <v/>
      </c>
      <c r="AS13" s="68" t="str">
        <f>IF(males!X49&gt;0,males!X49,"")</f>
        <v/>
      </c>
    </row>
    <row r="14" spans="1:45">
      <c r="A14" s="34" t="str">
        <f>'female stats (μm)'!A$2</f>
        <v>Genus species</v>
      </c>
      <c r="B14" s="51" t="str">
        <f>'female stats (μm)'!B$2</f>
        <v>Country.sample</v>
      </c>
      <c r="C14" s="36">
        <f>males!Z1</f>
        <v>0</v>
      </c>
      <c r="D14" s="37" t="str">
        <f>IF(males!Z3&gt;0,males!Z3,"")</f>
        <v/>
      </c>
      <c r="E14" s="37" t="str">
        <f>IF(males!Z4&gt;0,males!Z4,"")</f>
        <v/>
      </c>
      <c r="F14" s="38" t="str">
        <f>IF(males!Z5&gt;0,males!Z5,"")</f>
        <v/>
      </c>
      <c r="G14" s="38" t="str">
        <f>IF(males!Z7&gt;0,males!Z7,"")</f>
        <v/>
      </c>
      <c r="H14" s="38" t="str">
        <f>IF(males!Z8&gt;0,males!Z8,"")</f>
        <v/>
      </c>
      <c r="I14" s="38" t="str">
        <f>IF(males!Z9&gt;0,males!Z9,"")</f>
        <v/>
      </c>
      <c r="J14" s="38" t="str">
        <f>IF(males!Z10&gt;0,males!Z10,"")</f>
        <v/>
      </c>
      <c r="K14" s="38" t="str">
        <f>IF(males!Z11&gt;0,males!Z11,"")</f>
        <v/>
      </c>
      <c r="L14" s="40" t="str">
        <f>IF(males!Z12&gt;0,males!Z12,"")</f>
        <v/>
      </c>
      <c r="M14" s="40" t="str">
        <f>IF(males!Z13&gt;0,males!Z13,"")</f>
        <v/>
      </c>
      <c r="N14" s="38" t="str">
        <f>IF(males!Z15&gt;0,males!Z15,"")</f>
        <v/>
      </c>
      <c r="O14" s="38" t="str">
        <f>IF(males!Z16&gt;0,males!Z16,"")</f>
        <v/>
      </c>
      <c r="P14" s="38" t="str">
        <f>IF(males!Z17&gt;0,males!Z17,"")</f>
        <v/>
      </c>
      <c r="Q14" s="38" t="str">
        <f>IF(males!Z18&gt;0,males!Z18,"")</f>
        <v/>
      </c>
      <c r="R14" s="38" t="str">
        <f>IF(males!Z19&gt;0,males!Z19,"")</f>
        <v/>
      </c>
      <c r="S14" s="38" t="str">
        <f>IF(males!Z20&gt;0,males!Z20,"")</f>
        <v/>
      </c>
      <c r="T14" s="38" t="str">
        <f>IF(males!Z21&gt;0,males!Z21,"")</f>
        <v/>
      </c>
      <c r="U14" s="38" t="str">
        <f>IF(males!Z22&gt;0,males!Z22,"")</f>
        <v/>
      </c>
      <c r="V14" s="38" t="str">
        <f>IF(males!Z24&gt;0,males!Z24,"")</f>
        <v/>
      </c>
      <c r="W14" s="38" t="str">
        <f>IF(males!Z25&gt;0,males!Z25,"")</f>
        <v/>
      </c>
      <c r="X14" s="38" t="str">
        <f>IF(males!Z26&gt;0,males!Z26,"")</f>
        <v/>
      </c>
      <c r="Y14" s="38" t="str">
        <f>IF(males!Z27&gt;0,males!Z27,"")</f>
        <v/>
      </c>
      <c r="Z14" s="38" t="str">
        <f>IF(males!Z28&gt;0,males!Z28,"")</f>
        <v/>
      </c>
      <c r="AA14" s="38" t="str">
        <f>IF(males!Z29&gt;0,males!Z29,"")</f>
        <v/>
      </c>
      <c r="AB14" s="38" t="str">
        <f>IF(males!Z30&gt;0,males!Z30,"")</f>
        <v/>
      </c>
      <c r="AC14" s="38" t="str">
        <f>IF(males!Z31&gt;0,males!Z31,"")</f>
        <v/>
      </c>
      <c r="AD14" s="38" t="str">
        <f>IF(males!Z33&gt;0,males!Z33,"")</f>
        <v/>
      </c>
      <c r="AE14" s="38" t="str">
        <f>IF(males!Z34&gt;0,males!Z34,"")</f>
        <v/>
      </c>
      <c r="AF14" s="38" t="str">
        <f>IF(males!Z35&gt;0,males!Z35,"")</f>
        <v/>
      </c>
      <c r="AG14" s="38" t="str">
        <f>IF(males!Z36&gt;0,males!Z36,"")</f>
        <v/>
      </c>
      <c r="AH14" s="38" t="str">
        <f>IF(males!Z37&gt;0,males!Z37,"")</f>
        <v/>
      </c>
      <c r="AI14" s="38" t="str">
        <f>IF(males!Z38&gt;0,males!Z38,"")</f>
        <v/>
      </c>
      <c r="AJ14" s="38" t="str">
        <f>IF(males!Z39&gt;0,males!Z39,"")</f>
        <v/>
      </c>
      <c r="AK14" s="38" t="str">
        <f>IF(males!Z40&gt;0,males!Z40,"")</f>
        <v/>
      </c>
      <c r="AL14" s="38" t="str">
        <f>IF(males!Z42&gt;0,males!Z42,"")</f>
        <v/>
      </c>
      <c r="AM14" s="38" t="str">
        <f>IF(males!Z43&gt;0,males!Z43,"")</f>
        <v/>
      </c>
      <c r="AN14" s="38" t="str">
        <f>IF(males!Z44&gt;0,males!Z44,"")</f>
        <v/>
      </c>
      <c r="AO14" s="38" t="str">
        <f>IF(males!Z45&gt;0,males!Z45,"")</f>
        <v/>
      </c>
      <c r="AP14" s="38" t="str">
        <f>IF(males!Z46&gt;0,males!Z46,"")</f>
        <v/>
      </c>
      <c r="AQ14" s="38" t="str">
        <f>IF(males!Z47&gt;0,males!Z47,"")</f>
        <v/>
      </c>
      <c r="AR14" s="38" t="str">
        <f>IF(males!Z48&gt;0,males!Z48,"")</f>
        <v/>
      </c>
      <c r="AS14" s="68" t="str">
        <f>IF(males!Z49&gt;0,males!Z49,"")</f>
        <v/>
      </c>
    </row>
    <row r="15" spans="1:45">
      <c r="A15" s="34" t="str">
        <f>'female stats (μm)'!A$2</f>
        <v>Genus species</v>
      </c>
      <c r="B15" s="51" t="str">
        <f>'female stats (μm)'!B$2</f>
        <v>Country.sample</v>
      </c>
      <c r="C15" s="36">
        <f>males!AB1</f>
        <v>0</v>
      </c>
      <c r="D15" s="37" t="str">
        <f>IF(males!AB3&gt;0,males!AB3,"")</f>
        <v/>
      </c>
      <c r="E15" s="37" t="str">
        <f>IF(males!AB4&gt;0,males!AB4,"")</f>
        <v/>
      </c>
      <c r="F15" s="38" t="str">
        <f>IF(males!AB5&gt;0,males!AB5,"")</f>
        <v/>
      </c>
      <c r="G15" s="38" t="str">
        <f>IF(males!AB7&gt;0,males!AB7,"")</f>
        <v/>
      </c>
      <c r="H15" s="38" t="str">
        <f>IF(males!AB8&gt;0,males!AB8,"")</f>
        <v/>
      </c>
      <c r="I15" s="38" t="str">
        <f>IF(males!AB9&gt;0,males!AB9,"")</f>
        <v/>
      </c>
      <c r="J15" s="38" t="str">
        <f>IF(males!AB10&gt;0,males!AB10,"")</f>
        <v/>
      </c>
      <c r="K15" s="38" t="str">
        <f>IF(males!AB11&gt;0,males!AB11,"")</f>
        <v/>
      </c>
      <c r="L15" s="40" t="str">
        <f>IF(males!AB12&gt;0,males!AB12,"")</f>
        <v/>
      </c>
      <c r="M15" s="40" t="str">
        <f>IF(males!AB13&gt;0,males!AB13,"")</f>
        <v/>
      </c>
      <c r="N15" s="38" t="str">
        <f>IF(males!AB15&gt;0,males!AB15,"")</f>
        <v/>
      </c>
      <c r="O15" s="38" t="str">
        <f>IF(males!AB16&gt;0,males!AB16,"")</f>
        <v/>
      </c>
      <c r="P15" s="38" t="str">
        <f>IF(males!AB17&gt;0,males!AB17,"")</f>
        <v/>
      </c>
      <c r="Q15" s="38" t="str">
        <f>IF(males!AB18&gt;0,males!AB18,"")</f>
        <v/>
      </c>
      <c r="R15" s="38" t="str">
        <f>IF(males!AB19&gt;0,males!AB19,"")</f>
        <v/>
      </c>
      <c r="S15" s="38" t="str">
        <f>IF(males!AB20&gt;0,males!AB20,"")</f>
        <v/>
      </c>
      <c r="T15" s="38" t="str">
        <f>IF(males!AB21&gt;0,males!AB21,"")</f>
        <v/>
      </c>
      <c r="U15" s="38" t="str">
        <f>IF(males!AB22&gt;0,males!AB22,"")</f>
        <v/>
      </c>
      <c r="V15" s="38" t="str">
        <f>IF(males!AB24&gt;0,males!AB24,"")</f>
        <v/>
      </c>
      <c r="W15" s="38" t="str">
        <f>IF(males!AB25&gt;0,males!AB25,"")</f>
        <v/>
      </c>
      <c r="X15" s="38" t="str">
        <f>IF(males!AB26&gt;0,males!AB26,"")</f>
        <v/>
      </c>
      <c r="Y15" s="38" t="str">
        <f>IF(males!AB27&gt;0,males!AB27,"")</f>
        <v/>
      </c>
      <c r="Z15" s="38" t="str">
        <f>IF(males!AB28&gt;0,males!AB28,"")</f>
        <v/>
      </c>
      <c r="AA15" s="38" t="str">
        <f>IF(males!AB29&gt;0,males!AB29,"")</f>
        <v/>
      </c>
      <c r="AB15" s="38" t="str">
        <f>IF(males!AB30&gt;0,males!AB30,"")</f>
        <v/>
      </c>
      <c r="AC15" s="38" t="str">
        <f>IF(males!AB31&gt;0,males!AB31,"")</f>
        <v/>
      </c>
      <c r="AD15" s="38" t="str">
        <f>IF(males!AB33&gt;0,males!AB33,"")</f>
        <v/>
      </c>
      <c r="AE15" s="38" t="str">
        <f>IF(males!AB34&gt;0,males!AB34,"")</f>
        <v/>
      </c>
      <c r="AF15" s="38" t="str">
        <f>IF(males!AB35&gt;0,males!AB35,"")</f>
        <v/>
      </c>
      <c r="AG15" s="38" t="str">
        <f>IF(males!AB36&gt;0,males!AB36,"")</f>
        <v/>
      </c>
      <c r="AH15" s="38" t="str">
        <f>IF(males!AB37&gt;0,males!AB37,"")</f>
        <v/>
      </c>
      <c r="AI15" s="38" t="str">
        <f>IF(males!AB38&gt;0,males!AB38,"")</f>
        <v/>
      </c>
      <c r="AJ15" s="38" t="str">
        <f>IF(males!AB39&gt;0,males!AB39,"")</f>
        <v/>
      </c>
      <c r="AK15" s="38" t="str">
        <f>IF(males!AB40&gt;0,males!AB40,"")</f>
        <v/>
      </c>
      <c r="AL15" s="38" t="str">
        <f>IF(males!AB42&gt;0,males!AB42,"")</f>
        <v/>
      </c>
      <c r="AM15" s="38" t="str">
        <f>IF(males!AB43&gt;0,males!AB43,"")</f>
        <v/>
      </c>
      <c r="AN15" s="38" t="str">
        <f>IF(males!AB44&gt;0,males!AB44,"")</f>
        <v/>
      </c>
      <c r="AO15" s="38" t="str">
        <f>IF(males!AB45&gt;0,males!AB45,"")</f>
        <v/>
      </c>
      <c r="AP15" s="38" t="str">
        <f>IF(males!AB46&gt;0,males!AB46,"")</f>
        <v/>
      </c>
      <c r="AQ15" s="38" t="str">
        <f>IF(males!AB47&gt;0,males!AB47,"")</f>
        <v/>
      </c>
      <c r="AR15" s="38" t="str">
        <f>IF(males!AB48&gt;0,males!AB48,"")</f>
        <v/>
      </c>
      <c r="AS15" s="68" t="str">
        <f>IF(males!AB49&gt;0,males!AB49,"")</f>
        <v/>
      </c>
    </row>
    <row r="16" spans="1:45">
      <c r="A16" s="34" t="str">
        <f>'female stats (μm)'!A$2</f>
        <v>Genus species</v>
      </c>
      <c r="B16" s="51" t="str">
        <f>'female stats (μm)'!B$2</f>
        <v>Country.sample</v>
      </c>
      <c r="C16" s="36">
        <f>males!AD1</f>
        <v>0</v>
      </c>
      <c r="D16" s="37" t="str">
        <f>IF(males!AD3&gt;0,males!AD3,"")</f>
        <v/>
      </c>
      <c r="E16" s="37" t="str">
        <f>IF(males!AD4&gt;0,males!AD4,"")</f>
        <v/>
      </c>
      <c r="F16" s="38" t="str">
        <f>IF(males!AD5&gt;0,males!AD5,"")</f>
        <v/>
      </c>
      <c r="G16" s="38" t="str">
        <f>IF(males!AD7&gt;0,males!AD7,"")</f>
        <v/>
      </c>
      <c r="H16" s="38" t="str">
        <f>IF(males!AD8&gt;0,males!AD8,"")</f>
        <v/>
      </c>
      <c r="I16" s="38" t="str">
        <f>IF(males!AD9&gt;0,males!AD9,"")</f>
        <v/>
      </c>
      <c r="J16" s="38" t="str">
        <f>IF(males!AD10&gt;0,males!AD10,"")</f>
        <v/>
      </c>
      <c r="K16" s="38" t="str">
        <f>IF(males!AD11&gt;0,males!AD11,"")</f>
        <v/>
      </c>
      <c r="L16" s="40" t="str">
        <f>IF(males!AD12&gt;0,males!AD12,"")</f>
        <v/>
      </c>
      <c r="M16" s="40" t="str">
        <f>IF(males!AD13&gt;0,males!AD13,"")</f>
        <v/>
      </c>
      <c r="N16" s="38" t="str">
        <f>IF(males!AD15&gt;0,males!AD15,"")</f>
        <v/>
      </c>
      <c r="O16" s="38" t="str">
        <f>IF(males!AD16&gt;0,males!AD16,"")</f>
        <v/>
      </c>
      <c r="P16" s="38" t="str">
        <f>IF(males!AD17&gt;0,males!AD17,"")</f>
        <v/>
      </c>
      <c r="Q16" s="38" t="str">
        <f>IF(males!AD18&gt;0,males!AD18,"")</f>
        <v/>
      </c>
      <c r="R16" s="38" t="str">
        <f>IF(males!AD19&gt;0,males!AD19,"")</f>
        <v/>
      </c>
      <c r="S16" s="38" t="str">
        <f>IF(males!AD20&gt;0,males!AD20,"")</f>
        <v/>
      </c>
      <c r="T16" s="38" t="str">
        <f>IF(males!AD21&gt;0,males!AD21,"")</f>
        <v/>
      </c>
      <c r="U16" s="38" t="str">
        <f>IF(males!AD22&gt;0,males!AD22,"")</f>
        <v/>
      </c>
      <c r="V16" s="38" t="str">
        <f>IF(males!AD24&gt;0,males!AD24,"")</f>
        <v/>
      </c>
      <c r="W16" s="38" t="str">
        <f>IF(males!AD25&gt;0,males!AD25,"")</f>
        <v/>
      </c>
      <c r="X16" s="38" t="str">
        <f>IF(males!AD26&gt;0,males!AD26,"")</f>
        <v/>
      </c>
      <c r="Y16" s="38" t="str">
        <f>IF(males!AD27&gt;0,males!AD27,"")</f>
        <v/>
      </c>
      <c r="Z16" s="38" t="str">
        <f>IF(males!AD28&gt;0,males!AD28,"")</f>
        <v/>
      </c>
      <c r="AA16" s="38" t="str">
        <f>IF(males!AD29&gt;0,males!AD29,"")</f>
        <v/>
      </c>
      <c r="AB16" s="38" t="str">
        <f>IF(males!AD30&gt;0,males!AD30,"")</f>
        <v/>
      </c>
      <c r="AC16" s="38" t="str">
        <f>IF(males!AD31&gt;0,males!AD31,"")</f>
        <v/>
      </c>
      <c r="AD16" s="38" t="str">
        <f>IF(males!AD33&gt;0,males!AD33,"")</f>
        <v/>
      </c>
      <c r="AE16" s="38" t="str">
        <f>IF(males!AD34&gt;0,males!AD34,"")</f>
        <v/>
      </c>
      <c r="AF16" s="38" t="str">
        <f>IF(males!AD35&gt;0,males!AD35,"")</f>
        <v/>
      </c>
      <c r="AG16" s="38" t="str">
        <f>IF(males!AD36&gt;0,males!AD36,"")</f>
        <v/>
      </c>
      <c r="AH16" s="38" t="str">
        <f>IF(males!AD37&gt;0,males!AD37,"")</f>
        <v/>
      </c>
      <c r="AI16" s="38" t="str">
        <f>IF(males!AD38&gt;0,males!AD38,"")</f>
        <v/>
      </c>
      <c r="AJ16" s="38" t="str">
        <f>IF(males!AD39&gt;0,males!AD39,"")</f>
        <v/>
      </c>
      <c r="AK16" s="38" t="str">
        <f>IF(males!AD40&gt;0,males!AD40,"")</f>
        <v/>
      </c>
      <c r="AL16" s="38" t="str">
        <f>IF(males!AD42&gt;0,males!AD42,"")</f>
        <v/>
      </c>
      <c r="AM16" s="38" t="str">
        <f>IF(males!AD43&gt;0,males!AD43,"")</f>
        <v/>
      </c>
      <c r="AN16" s="38" t="str">
        <f>IF(males!AD44&gt;0,males!AD44,"")</f>
        <v/>
      </c>
      <c r="AO16" s="38" t="str">
        <f>IF(males!AD45&gt;0,males!AD45,"")</f>
        <v/>
      </c>
      <c r="AP16" s="38" t="str">
        <f>IF(males!AD46&gt;0,males!AD46,"")</f>
        <v/>
      </c>
      <c r="AQ16" s="38" t="str">
        <f>IF(males!AD47&gt;0,males!AD47,"")</f>
        <v/>
      </c>
      <c r="AR16" s="38" t="str">
        <f>IF(males!AD48&gt;0,males!AD48,"")</f>
        <v/>
      </c>
      <c r="AS16" s="68" t="str">
        <f>IF(males!AD49&gt;0,males!AD49,"")</f>
        <v/>
      </c>
    </row>
    <row r="17" spans="1:45">
      <c r="A17" s="34" t="str">
        <f>'female stats (μm)'!A$2</f>
        <v>Genus species</v>
      </c>
      <c r="B17" s="51" t="str">
        <f>'female stats (μm)'!B$2</f>
        <v>Country.sample</v>
      </c>
      <c r="C17" s="36">
        <f>males!AF1</f>
        <v>0</v>
      </c>
      <c r="D17" s="37" t="str">
        <f>IF(males!AF3&gt;0,males!AF3,"")</f>
        <v/>
      </c>
      <c r="E17" s="37" t="str">
        <f>IF(males!AF4&gt;0,males!AF4,"")</f>
        <v/>
      </c>
      <c r="F17" s="38" t="str">
        <f>IF(males!AF5&gt;0,males!AF5,"")</f>
        <v/>
      </c>
      <c r="G17" s="38" t="str">
        <f>IF(males!AF7&gt;0,males!AF7,"")</f>
        <v/>
      </c>
      <c r="H17" s="38" t="str">
        <f>IF(males!AF8&gt;0,males!AF8,"")</f>
        <v/>
      </c>
      <c r="I17" s="38" t="str">
        <f>IF(males!AF9&gt;0,males!AF9,"")</f>
        <v/>
      </c>
      <c r="J17" s="38" t="str">
        <f>IF(males!AF10&gt;0,males!AF10,"")</f>
        <v/>
      </c>
      <c r="K17" s="38" t="str">
        <f>IF(males!AF11&gt;0,males!AF11,"")</f>
        <v/>
      </c>
      <c r="L17" s="40" t="str">
        <f>IF(males!AF12&gt;0,males!AF12,"")</f>
        <v/>
      </c>
      <c r="M17" s="40" t="str">
        <f>IF(males!AF13&gt;0,males!AF13,"")</f>
        <v/>
      </c>
      <c r="N17" s="38" t="str">
        <f>IF(males!AF15&gt;0,males!AF15,"")</f>
        <v/>
      </c>
      <c r="O17" s="38" t="str">
        <f>IF(males!AF16&gt;0,males!AF16,"")</f>
        <v/>
      </c>
      <c r="P17" s="38" t="str">
        <f>IF(males!AF17&gt;0,males!AF17,"")</f>
        <v/>
      </c>
      <c r="Q17" s="38" t="str">
        <f>IF(males!AF18&gt;0,males!AF18,"")</f>
        <v/>
      </c>
      <c r="R17" s="38" t="str">
        <f>IF(males!AF19&gt;0,males!AF19,"")</f>
        <v/>
      </c>
      <c r="S17" s="38" t="str">
        <f>IF(males!AF20&gt;0,males!AF20,"")</f>
        <v/>
      </c>
      <c r="T17" s="38" t="str">
        <f>IF(males!AF21&gt;0,males!AF21,"")</f>
        <v/>
      </c>
      <c r="U17" s="38" t="str">
        <f>IF(males!AF22&gt;0,males!AF22,"")</f>
        <v/>
      </c>
      <c r="V17" s="38" t="str">
        <f>IF(males!AF24&gt;0,males!AF24,"")</f>
        <v/>
      </c>
      <c r="W17" s="38" t="str">
        <f>IF(males!AF25&gt;0,males!AF25,"")</f>
        <v/>
      </c>
      <c r="X17" s="38" t="str">
        <f>IF(males!AF26&gt;0,males!AF26,"")</f>
        <v/>
      </c>
      <c r="Y17" s="38" t="str">
        <f>IF(males!AF27&gt;0,males!AF27,"")</f>
        <v/>
      </c>
      <c r="Z17" s="38" t="str">
        <f>IF(males!AF28&gt;0,males!AF28,"")</f>
        <v/>
      </c>
      <c r="AA17" s="38" t="str">
        <f>IF(males!AF29&gt;0,males!AF29,"")</f>
        <v/>
      </c>
      <c r="AB17" s="38" t="str">
        <f>IF(males!AF30&gt;0,males!AF30,"")</f>
        <v/>
      </c>
      <c r="AC17" s="38" t="str">
        <f>IF(males!AF31&gt;0,males!AF31,"")</f>
        <v/>
      </c>
      <c r="AD17" s="38" t="str">
        <f>IF(males!AF33&gt;0,males!AF33,"")</f>
        <v/>
      </c>
      <c r="AE17" s="38" t="str">
        <f>IF(males!AF34&gt;0,males!AF34,"")</f>
        <v/>
      </c>
      <c r="AF17" s="38" t="str">
        <f>IF(males!AF35&gt;0,males!AF35,"")</f>
        <v/>
      </c>
      <c r="AG17" s="38" t="str">
        <f>IF(males!AF36&gt;0,males!AF36,"")</f>
        <v/>
      </c>
      <c r="AH17" s="38" t="str">
        <f>IF(males!AF37&gt;0,males!AF37,"")</f>
        <v/>
      </c>
      <c r="AI17" s="38" t="str">
        <f>IF(males!AF38&gt;0,males!AF38,"")</f>
        <v/>
      </c>
      <c r="AJ17" s="38" t="str">
        <f>IF(males!AF39&gt;0,males!AF39,"")</f>
        <v/>
      </c>
      <c r="AK17" s="38" t="str">
        <f>IF(males!AF40&gt;0,males!AF40,"")</f>
        <v/>
      </c>
      <c r="AL17" s="38" t="str">
        <f>IF(males!AF42&gt;0,males!AF42,"")</f>
        <v/>
      </c>
      <c r="AM17" s="38" t="str">
        <f>IF(males!AF43&gt;0,males!AF43,"")</f>
        <v/>
      </c>
      <c r="AN17" s="38" t="str">
        <f>IF(males!AF44&gt;0,males!AF44,"")</f>
        <v/>
      </c>
      <c r="AO17" s="38" t="str">
        <f>IF(males!AF45&gt;0,males!AF45,"")</f>
        <v/>
      </c>
      <c r="AP17" s="38" t="str">
        <f>IF(males!AF46&gt;0,males!AF46,"")</f>
        <v/>
      </c>
      <c r="AQ17" s="38" t="str">
        <f>IF(males!AF47&gt;0,males!AF47,"")</f>
        <v/>
      </c>
      <c r="AR17" s="38" t="str">
        <f>IF(males!AF48&gt;0,males!AF48,"")</f>
        <v/>
      </c>
      <c r="AS17" s="68" t="str">
        <f>IF(males!AF49&gt;0,males!AF49,"")</f>
        <v/>
      </c>
    </row>
    <row r="18" spans="1:45">
      <c r="A18" s="34" t="str">
        <f>'female stats (μm)'!A$2</f>
        <v>Genus species</v>
      </c>
      <c r="B18" s="51" t="str">
        <f>'female stats (μm)'!B$2</f>
        <v>Country.sample</v>
      </c>
      <c r="C18" s="36">
        <f>males!AH1</f>
        <v>0</v>
      </c>
      <c r="D18" s="37" t="str">
        <f>IF(males!AH3&gt;0,males!AH3,"")</f>
        <v/>
      </c>
      <c r="E18" s="37" t="str">
        <f>IF(males!AH4&gt;0,males!AH4,"")</f>
        <v/>
      </c>
      <c r="F18" s="38" t="str">
        <f>IF(males!AH5&gt;0,males!AH5,"")</f>
        <v/>
      </c>
      <c r="G18" s="38" t="str">
        <f>IF(males!AH7&gt;0,males!AH7,"")</f>
        <v/>
      </c>
      <c r="H18" s="38" t="str">
        <f>IF(males!AH8&gt;0,males!AH8,"")</f>
        <v/>
      </c>
      <c r="I18" s="38" t="str">
        <f>IF(males!AH9&gt;0,males!AH9,"")</f>
        <v/>
      </c>
      <c r="J18" s="38" t="str">
        <f>IF(males!AH10&gt;0,males!AH10,"")</f>
        <v/>
      </c>
      <c r="K18" s="38" t="str">
        <f>IF(males!AH11&gt;0,males!AH11,"")</f>
        <v/>
      </c>
      <c r="L18" s="40" t="str">
        <f>IF(males!AH12&gt;0,males!AH12,"")</f>
        <v/>
      </c>
      <c r="M18" s="40" t="str">
        <f>IF(males!AH13&gt;0,males!AH13,"")</f>
        <v/>
      </c>
      <c r="N18" s="38" t="str">
        <f>IF(males!AH15&gt;0,males!AH15,"")</f>
        <v/>
      </c>
      <c r="O18" s="38" t="str">
        <f>IF(males!AH16&gt;0,males!AH16,"")</f>
        <v/>
      </c>
      <c r="P18" s="38" t="str">
        <f>IF(males!AH17&gt;0,males!AH17,"")</f>
        <v/>
      </c>
      <c r="Q18" s="38" t="str">
        <f>IF(males!AH18&gt;0,males!AH18,"")</f>
        <v/>
      </c>
      <c r="R18" s="38" t="str">
        <f>IF(males!AH19&gt;0,males!AH19,"")</f>
        <v/>
      </c>
      <c r="S18" s="38" t="str">
        <f>IF(males!AH20&gt;0,males!AH20,"")</f>
        <v/>
      </c>
      <c r="T18" s="38" t="str">
        <f>IF(males!AH21&gt;0,males!AH21,"")</f>
        <v/>
      </c>
      <c r="U18" s="38" t="str">
        <f>IF(males!AH22&gt;0,males!AH22,"")</f>
        <v/>
      </c>
      <c r="V18" s="38" t="str">
        <f>IF(males!AH24&gt;0,males!AH24,"")</f>
        <v/>
      </c>
      <c r="W18" s="38" t="str">
        <f>IF(males!AH25&gt;0,males!AH25,"")</f>
        <v/>
      </c>
      <c r="X18" s="38" t="str">
        <f>IF(males!AH26&gt;0,males!AH26,"")</f>
        <v/>
      </c>
      <c r="Y18" s="38" t="str">
        <f>IF(males!AH27&gt;0,males!AH27,"")</f>
        <v/>
      </c>
      <c r="Z18" s="38" t="str">
        <f>IF(males!AH28&gt;0,males!AH28,"")</f>
        <v/>
      </c>
      <c r="AA18" s="38" t="str">
        <f>IF(males!AH29&gt;0,males!AH29,"")</f>
        <v/>
      </c>
      <c r="AB18" s="38" t="str">
        <f>IF(males!AH30&gt;0,males!AH30,"")</f>
        <v/>
      </c>
      <c r="AC18" s="38" t="str">
        <f>IF(males!AH31&gt;0,males!AH31,"")</f>
        <v/>
      </c>
      <c r="AD18" s="38" t="str">
        <f>IF(males!AH33&gt;0,males!AH33,"")</f>
        <v/>
      </c>
      <c r="AE18" s="38" t="str">
        <f>IF(males!AH34&gt;0,males!AH34,"")</f>
        <v/>
      </c>
      <c r="AF18" s="38" t="str">
        <f>IF(males!AH35&gt;0,males!AH35,"")</f>
        <v/>
      </c>
      <c r="AG18" s="38" t="str">
        <f>IF(males!AH36&gt;0,males!AH36,"")</f>
        <v/>
      </c>
      <c r="AH18" s="38" t="str">
        <f>IF(males!AH37&gt;0,males!AH37,"")</f>
        <v/>
      </c>
      <c r="AI18" s="38" t="str">
        <f>IF(males!AH38&gt;0,males!AH38,"")</f>
        <v/>
      </c>
      <c r="AJ18" s="38" t="str">
        <f>IF(males!AH39&gt;0,males!AH39,"")</f>
        <v/>
      </c>
      <c r="AK18" s="38" t="str">
        <f>IF(males!AH40&gt;0,males!AH40,"")</f>
        <v/>
      </c>
      <c r="AL18" s="38" t="str">
        <f>IF(males!AH42&gt;0,males!AH42,"")</f>
        <v/>
      </c>
      <c r="AM18" s="38" t="str">
        <f>IF(males!AH43&gt;0,males!AH43,"")</f>
        <v/>
      </c>
      <c r="AN18" s="38" t="str">
        <f>IF(males!AH44&gt;0,males!AH44,"")</f>
        <v/>
      </c>
      <c r="AO18" s="38" t="str">
        <f>IF(males!AH45&gt;0,males!AH45,"")</f>
        <v/>
      </c>
      <c r="AP18" s="38" t="str">
        <f>IF(males!AH46&gt;0,males!AH46,"")</f>
        <v/>
      </c>
      <c r="AQ18" s="38" t="str">
        <f>IF(males!AH47&gt;0,males!AH47,"")</f>
        <v/>
      </c>
      <c r="AR18" s="38" t="str">
        <f>IF(males!AH48&gt;0,males!AH48,"")</f>
        <v/>
      </c>
      <c r="AS18" s="68" t="str">
        <f>IF(males!AH49&gt;0,males!AH49,"")</f>
        <v/>
      </c>
    </row>
    <row r="19" spans="1:45">
      <c r="A19" s="34" t="str">
        <f>'female stats (μm)'!A$2</f>
        <v>Genus species</v>
      </c>
      <c r="B19" s="51" t="str">
        <f>'female stats (μm)'!B$2</f>
        <v>Country.sample</v>
      </c>
      <c r="C19" s="36">
        <f>males!AJ1</f>
        <v>0</v>
      </c>
      <c r="D19" s="37" t="str">
        <f>IF(males!AJ3&gt;0,males!AJ3,"")</f>
        <v/>
      </c>
      <c r="E19" s="37" t="str">
        <f>IF(males!AJ4&gt;0,males!AJ4,"")</f>
        <v/>
      </c>
      <c r="F19" s="38" t="str">
        <f>IF(males!AJ5&gt;0,males!AJ5,"")</f>
        <v/>
      </c>
      <c r="G19" s="38" t="str">
        <f>IF(males!AJ7&gt;0,males!AJ7,"")</f>
        <v/>
      </c>
      <c r="H19" s="38" t="str">
        <f>IF(males!AJ8&gt;0,males!AJ8,"")</f>
        <v/>
      </c>
      <c r="I19" s="38" t="str">
        <f>IF(males!AJ9&gt;0,males!AJ9,"")</f>
        <v/>
      </c>
      <c r="J19" s="38" t="str">
        <f>IF(males!AJ10&gt;0,males!AJ10,"")</f>
        <v/>
      </c>
      <c r="K19" s="38" t="str">
        <f>IF(males!AJ11&gt;0,males!AJ11,"")</f>
        <v/>
      </c>
      <c r="L19" s="40" t="str">
        <f>IF(males!AJ12&gt;0,males!AJ12,"")</f>
        <v/>
      </c>
      <c r="M19" s="40" t="str">
        <f>IF(males!AJ13&gt;0,males!AJ13,"")</f>
        <v/>
      </c>
      <c r="N19" s="38" t="str">
        <f>IF(males!AJ15&gt;0,males!AJ15,"")</f>
        <v/>
      </c>
      <c r="O19" s="38" t="str">
        <f>IF(males!AJ16&gt;0,males!AJ16,"")</f>
        <v/>
      </c>
      <c r="P19" s="38" t="str">
        <f>IF(males!AJ17&gt;0,males!AJ17,"")</f>
        <v/>
      </c>
      <c r="Q19" s="38" t="str">
        <f>IF(males!AJ18&gt;0,males!AJ18,"")</f>
        <v/>
      </c>
      <c r="R19" s="38" t="str">
        <f>IF(males!AJ19&gt;0,males!AJ19,"")</f>
        <v/>
      </c>
      <c r="S19" s="38" t="str">
        <f>IF(males!AJ20&gt;0,males!AJ20,"")</f>
        <v/>
      </c>
      <c r="T19" s="38" t="str">
        <f>IF(males!AJ21&gt;0,males!AJ21,"")</f>
        <v/>
      </c>
      <c r="U19" s="38" t="str">
        <f>IF(males!AJ22&gt;0,males!AJ22,"")</f>
        <v/>
      </c>
      <c r="V19" s="38" t="str">
        <f>IF(males!AJ24&gt;0,males!AJ24,"")</f>
        <v/>
      </c>
      <c r="W19" s="38" t="str">
        <f>IF(males!AJ25&gt;0,males!AJ25,"")</f>
        <v/>
      </c>
      <c r="X19" s="38" t="str">
        <f>IF(males!AJ26&gt;0,males!AJ26,"")</f>
        <v/>
      </c>
      <c r="Y19" s="38" t="str">
        <f>IF(males!AJ27&gt;0,males!AJ27,"")</f>
        <v/>
      </c>
      <c r="Z19" s="38" t="str">
        <f>IF(males!AJ28&gt;0,males!AJ28,"")</f>
        <v/>
      </c>
      <c r="AA19" s="38" t="str">
        <f>IF(males!AJ29&gt;0,males!AJ29,"")</f>
        <v/>
      </c>
      <c r="AB19" s="38" t="str">
        <f>IF(males!AJ30&gt;0,males!AJ30,"")</f>
        <v/>
      </c>
      <c r="AC19" s="38" t="str">
        <f>IF(males!AJ31&gt;0,males!AJ31,"")</f>
        <v/>
      </c>
      <c r="AD19" s="38" t="str">
        <f>IF(males!AJ33&gt;0,males!AJ33,"")</f>
        <v/>
      </c>
      <c r="AE19" s="38" t="str">
        <f>IF(males!AJ34&gt;0,males!AJ34,"")</f>
        <v/>
      </c>
      <c r="AF19" s="38" t="str">
        <f>IF(males!AJ35&gt;0,males!AJ35,"")</f>
        <v/>
      </c>
      <c r="AG19" s="38" t="str">
        <f>IF(males!AJ36&gt;0,males!AJ36,"")</f>
        <v/>
      </c>
      <c r="AH19" s="38" t="str">
        <f>IF(males!AJ37&gt;0,males!AJ37,"")</f>
        <v/>
      </c>
      <c r="AI19" s="38" t="str">
        <f>IF(males!AJ38&gt;0,males!AJ38,"")</f>
        <v/>
      </c>
      <c r="AJ19" s="38" t="str">
        <f>IF(males!AJ39&gt;0,males!AJ39,"")</f>
        <v/>
      </c>
      <c r="AK19" s="38" t="str">
        <f>IF(males!AJ40&gt;0,males!AJ40,"")</f>
        <v/>
      </c>
      <c r="AL19" s="38" t="str">
        <f>IF(males!AJ42&gt;0,males!AJ42,"")</f>
        <v/>
      </c>
      <c r="AM19" s="38" t="str">
        <f>IF(males!AJ43&gt;0,males!AJ43,"")</f>
        <v/>
      </c>
      <c r="AN19" s="38" t="str">
        <f>IF(males!AJ44&gt;0,males!AJ44,"")</f>
        <v/>
      </c>
      <c r="AO19" s="38" t="str">
        <f>IF(males!AJ45&gt;0,males!AJ45,"")</f>
        <v/>
      </c>
      <c r="AP19" s="38" t="str">
        <f>IF(males!AJ46&gt;0,males!AJ46,"")</f>
        <v/>
      </c>
      <c r="AQ19" s="38" t="str">
        <f>IF(males!AJ47&gt;0,males!AJ47,"")</f>
        <v/>
      </c>
      <c r="AR19" s="38" t="str">
        <f>IF(males!AJ48&gt;0,males!AJ48,"")</f>
        <v/>
      </c>
      <c r="AS19" s="68" t="str">
        <f>IF(males!AJ49&gt;0,males!AJ49,"")</f>
        <v/>
      </c>
    </row>
    <row r="20" spans="1:45">
      <c r="A20" s="34" t="str">
        <f>'female stats (μm)'!A$2</f>
        <v>Genus species</v>
      </c>
      <c r="B20" s="51" t="str">
        <f>'female stats (μm)'!B$2</f>
        <v>Country.sample</v>
      </c>
      <c r="C20" s="36">
        <f>males!AL1</f>
        <v>0</v>
      </c>
      <c r="D20" s="37" t="str">
        <f>IF(males!AL3&gt;0,males!AL3,"")</f>
        <v/>
      </c>
      <c r="E20" s="37" t="str">
        <f>IF(males!AL4&gt;0,males!AL4,"")</f>
        <v/>
      </c>
      <c r="F20" s="38" t="str">
        <f>IF(males!AL5&gt;0,males!AL5,"")</f>
        <v/>
      </c>
      <c r="G20" s="38" t="str">
        <f>IF(males!AL7&gt;0,males!AL7,"")</f>
        <v/>
      </c>
      <c r="H20" s="38" t="str">
        <f>IF(males!AL8&gt;0,males!AL8,"")</f>
        <v/>
      </c>
      <c r="I20" s="38" t="str">
        <f>IF(males!AL9&gt;0,males!AL9,"")</f>
        <v/>
      </c>
      <c r="J20" s="38" t="str">
        <f>IF(males!AL10&gt;0,males!AL10,"")</f>
        <v/>
      </c>
      <c r="K20" s="38" t="str">
        <f>IF(males!AL11&gt;0,males!AL11,"")</f>
        <v/>
      </c>
      <c r="L20" s="40" t="str">
        <f>IF(males!AL12&gt;0,males!AL12,"")</f>
        <v/>
      </c>
      <c r="M20" s="40" t="str">
        <f>IF(males!AL13&gt;0,males!AL13,"")</f>
        <v/>
      </c>
      <c r="N20" s="38" t="str">
        <f>IF(males!AL15&gt;0,males!AL15,"")</f>
        <v/>
      </c>
      <c r="O20" s="38" t="str">
        <f>IF(males!AL16&gt;0,males!AL16,"")</f>
        <v/>
      </c>
      <c r="P20" s="38" t="str">
        <f>IF(males!AL17&gt;0,males!AL17,"")</f>
        <v/>
      </c>
      <c r="Q20" s="38" t="str">
        <f>IF(males!AL18&gt;0,males!AL18,"")</f>
        <v/>
      </c>
      <c r="R20" s="38" t="str">
        <f>IF(males!AL19&gt;0,males!AL19,"")</f>
        <v/>
      </c>
      <c r="S20" s="38" t="str">
        <f>IF(males!AL20&gt;0,males!AL20,"")</f>
        <v/>
      </c>
      <c r="T20" s="38" t="str">
        <f>IF(males!AL21&gt;0,males!AL21,"")</f>
        <v/>
      </c>
      <c r="U20" s="38" t="str">
        <f>IF(males!AL22&gt;0,males!AL22,"")</f>
        <v/>
      </c>
      <c r="V20" s="38" t="str">
        <f>IF(males!AL24&gt;0,males!AL24,"")</f>
        <v/>
      </c>
      <c r="W20" s="38" t="str">
        <f>IF(males!AL25&gt;0,males!AL25,"")</f>
        <v/>
      </c>
      <c r="X20" s="38" t="str">
        <f>IF(males!AL26&gt;0,males!AL26,"")</f>
        <v/>
      </c>
      <c r="Y20" s="38" t="str">
        <f>IF(males!AL27&gt;0,males!AL27,"")</f>
        <v/>
      </c>
      <c r="Z20" s="38" t="str">
        <f>IF(males!AL28&gt;0,males!AL28,"")</f>
        <v/>
      </c>
      <c r="AA20" s="38" t="str">
        <f>IF(males!AL29&gt;0,males!AL29,"")</f>
        <v/>
      </c>
      <c r="AB20" s="38" t="str">
        <f>IF(males!AL30&gt;0,males!AL30,"")</f>
        <v/>
      </c>
      <c r="AC20" s="38" t="str">
        <f>IF(males!AL31&gt;0,males!AL31,"")</f>
        <v/>
      </c>
      <c r="AD20" s="38" t="str">
        <f>IF(males!AL33&gt;0,males!AL33,"")</f>
        <v/>
      </c>
      <c r="AE20" s="38" t="str">
        <f>IF(males!AL34&gt;0,males!AL34,"")</f>
        <v/>
      </c>
      <c r="AF20" s="38" t="str">
        <f>IF(males!AL35&gt;0,males!AL35,"")</f>
        <v/>
      </c>
      <c r="AG20" s="38" t="str">
        <f>IF(males!AL36&gt;0,males!AL36,"")</f>
        <v/>
      </c>
      <c r="AH20" s="38" t="str">
        <f>IF(males!AL37&gt;0,males!AL37,"")</f>
        <v/>
      </c>
      <c r="AI20" s="38" t="str">
        <f>IF(males!AL38&gt;0,males!AL38,"")</f>
        <v/>
      </c>
      <c r="AJ20" s="38" t="str">
        <f>IF(males!AL39&gt;0,males!AL39,"")</f>
        <v/>
      </c>
      <c r="AK20" s="38" t="str">
        <f>IF(males!AL40&gt;0,males!AL40,"")</f>
        <v/>
      </c>
      <c r="AL20" s="38" t="str">
        <f>IF(males!AL42&gt;0,males!AL42,"")</f>
        <v/>
      </c>
      <c r="AM20" s="38" t="str">
        <f>IF(males!AL43&gt;0,males!AL43,"")</f>
        <v/>
      </c>
      <c r="AN20" s="38" t="str">
        <f>IF(males!AL44&gt;0,males!AL44,"")</f>
        <v/>
      </c>
      <c r="AO20" s="38" t="str">
        <f>IF(males!AL45&gt;0,males!AL45,"")</f>
        <v/>
      </c>
      <c r="AP20" s="38" t="str">
        <f>IF(males!AL46&gt;0,males!AL46,"")</f>
        <v/>
      </c>
      <c r="AQ20" s="38" t="str">
        <f>IF(males!AL47&gt;0,males!AL47,"")</f>
        <v/>
      </c>
      <c r="AR20" s="38" t="str">
        <f>IF(males!AL48&gt;0,males!AL48,"")</f>
        <v/>
      </c>
      <c r="AS20" s="68" t="str">
        <f>IF(males!AL49&gt;0,males!AL49,"")</f>
        <v/>
      </c>
    </row>
    <row r="21" spans="1:45">
      <c r="A21" s="34" t="str">
        <f>'female stats (μm)'!A$2</f>
        <v>Genus species</v>
      </c>
      <c r="B21" s="51" t="str">
        <f>'female stats (μm)'!B$2</f>
        <v>Country.sample</v>
      </c>
      <c r="C21" s="36">
        <f>males!AN1</f>
        <v>0</v>
      </c>
      <c r="D21" s="37" t="str">
        <f>IF(males!AN3&gt;0,males!AN3,"")</f>
        <v/>
      </c>
      <c r="E21" s="37" t="str">
        <f>IF(males!AN4&gt;0,males!AN4,"")</f>
        <v/>
      </c>
      <c r="F21" s="38" t="str">
        <f>IF(males!AN5&gt;0,males!AN5,"")</f>
        <v/>
      </c>
      <c r="G21" s="38" t="str">
        <f>IF(males!AN7&gt;0,males!AN7,"")</f>
        <v/>
      </c>
      <c r="H21" s="38" t="str">
        <f>IF(males!AN8&gt;0,males!AN8,"")</f>
        <v/>
      </c>
      <c r="I21" s="38" t="str">
        <f>IF(males!AN9&gt;0,males!AN9,"")</f>
        <v/>
      </c>
      <c r="J21" s="38" t="str">
        <f>IF(males!AN10&gt;0,males!AN10,"")</f>
        <v/>
      </c>
      <c r="K21" s="38" t="str">
        <f>IF(males!AN11&gt;0,males!AN11,"")</f>
        <v/>
      </c>
      <c r="L21" s="40" t="str">
        <f>IF(males!AN12&gt;0,males!AN12,"")</f>
        <v/>
      </c>
      <c r="M21" s="40" t="str">
        <f>IF(males!AN13&gt;0,males!AN13,"")</f>
        <v/>
      </c>
      <c r="N21" s="38" t="str">
        <f>IF(males!AN15&gt;0,males!AN15,"")</f>
        <v/>
      </c>
      <c r="O21" s="38" t="str">
        <f>IF(males!AN16&gt;0,males!AN16,"")</f>
        <v/>
      </c>
      <c r="P21" s="38" t="str">
        <f>IF(males!AN17&gt;0,males!AN17,"")</f>
        <v/>
      </c>
      <c r="Q21" s="38" t="str">
        <f>IF(males!AN18&gt;0,males!AN18,"")</f>
        <v/>
      </c>
      <c r="R21" s="38" t="str">
        <f>IF(males!AN19&gt;0,males!AN19,"")</f>
        <v/>
      </c>
      <c r="S21" s="38" t="str">
        <f>IF(males!AN20&gt;0,males!AN20,"")</f>
        <v/>
      </c>
      <c r="T21" s="38" t="str">
        <f>IF(males!AN21&gt;0,males!AN21,"")</f>
        <v/>
      </c>
      <c r="U21" s="38" t="str">
        <f>IF(males!AN22&gt;0,males!AN22,"")</f>
        <v/>
      </c>
      <c r="V21" s="38" t="str">
        <f>IF(males!AN24&gt;0,males!AN24,"")</f>
        <v/>
      </c>
      <c r="W21" s="38" t="str">
        <f>IF(males!AN25&gt;0,males!AN25,"")</f>
        <v/>
      </c>
      <c r="X21" s="38" t="str">
        <f>IF(males!AN26&gt;0,males!AN26,"")</f>
        <v/>
      </c>
      <c r="Y21" s="38" t="str">
        <f>IF(males!AN27&gt;0,males!AN27,"")</f>
        <v/>
      </c>
      <c r="Z21" s="38" t="str">
        <f>IF(males!AN28&gt;0,males!AN28,"")</f>
        <v/>
      </c>
      <c r="AA21" s="38" t="str">
        <f>IF(males!AN29&gt;0,males!AN29,"")</f>
        <v/>
      </c>
      <c r="AB21" s="38" t="str">
        <f>IF(males!AN30&gt;0,males!AN30,"")</f>
        <v/>
      </c>
      <c r="AC21" s="38" t="str">
        <f>IF(males!AN31&gt;0,males!AN31,"")</f>
        <v/>
      </c>
      <c r="AD21" s="38" t="str">
        <f>IF(males!AN33&gt;0,males!AN33,"")</f>
        <v/>
      </c>
      <c r="AE21" s="38" t="str">
        <f>IF(males!AN34&gt;0,males!AN34,"")</f>
        <v/>
      </c>
      <c r="AF21" s="38" t="str">
        <f>IF(males!AN35&gt;0,males!AN35,"")</f>
        <v/>
      </c>
      <c r="AG21" s="38" t="str">
        <f>IF(males!AN36&gt;0,males!AN36,"")</f>
        <v/>
      </c>
      <c r="AH21" s="38" t="str">
        <f>IF(males!AN37&gt;0,males!AN37,"")</f>
        <v/>
      </c>
      <c r="AI21" s="38" t="str">
        <f>IF(males!AN38&gt;0,males!AN38,"")</f>
        <v/>
      </c>
      <c r="AJ21" s="38" t="str">
        <f>IF(males!AN39&gt;0,males!AN39,"")</f>
        <v/>
      </c>
      <c r="AK21" s="38" t="str">
        <f>IF(males!AN40&gt;0,males!AN40,"")</f>
        <v/>
      </c>
      <c r="AL21" s="38" t="str">
        <f>IF(males!AN42&gt;0,males!AN42,"")</f>
        <v/>
      </c>
      <c r="AM21" s="38" t="str">
        <f>IF(males!AN43&gt;0,males!AN43,"")</f>
        <v/>
      </c>
      <c r="AN21" s="38" t="str">
        <f>IF(males!AN44&gt;0,males!AN44,"")</f>
        <v/>
      </c>
      <c r="AO21" s="38" t="str">
        <f>IF(males!AN45&gt;0,males!AN45,"")</f>
        <v/>
      </c>
      <c r="AP21" s="38" t="str">
        <f>IF(males!AN46&gt;0,males!AN46,"")</f>
        <v/>
      </c>
      <c r="AQ21" s="38" t="str">
        <f>IF(males!AN47&gt;0,males!AN47,"")</f>
        <v/>
      </c>
      <c r="AR21" s="38" t="str">
        <f>IF(males!AN48&gt;0,males!AN48,"")</f>
        <v/>
      </c>
      <c r="AS21" s="68" t="str">
        <f>IF(males!AN49&gt;0,males!AN49,"")</f>
        <v/>
      </c>
    </row>
    <row r="22" spans="1:45">
      <c r="A22" s="34" t="str">
        <f>'female stats (μm)'!A$2</f>
        <v>Genus species</v>
      </c>
      <c r="B22" s="51" t="str">
        <f>'female stats (μm)'!B$2</f>
        <v>Country.sample</v>
      </c>
      <c r="C22" s="36">
        <f>males!AP1</f>
        <v>0</v>
      </c>
      <c r="D22" s="37" t="str">
        <f>IF(males!AP3&gt;0,males!AP3,"")</f>
        <v/>
      </c>
      <c r="E22" s="37" t="str">
        <f>IF(males!AP4&gt;0,males!AP4,"")</f>
        <v/>
      </c>
      <c r="F22" s="38" t="str">
        <f>IF(males!AP5&gt;0,males!AP5,"")</f>
        <v/>
      </c>
      <c r="G22" s="38" t="str">
        <f>IF(males!AP7&gt;0,males!AP7,"")</f>
        <v/>
      </c>
      <c r="H22" s="38" t="str">
        <f>IF(males!AP8&gt;0,males!AP8,"")</f>
        <v/>
      </c>
      <c r="I22" s="38" t="str">
        <f>IF(males!AP9&gt;0,males!AP9,"")</f>
        <v/>
      </c>
      <c r="J22" s="38" t="str">
        <f>IF(males!AP10&gt;0,males!AP10,"")</f>
        <v/>
      </c>
      <c r="K22" s="38" t="str">
        <f>IF(males!AP11&gt;0,males!AP11,"")</f>
        <v/>
      </c>
      <c r="L22" s="40" t="str">
        <f>IF(males!AP12&gt;0,males!AP12,"")</f>
        <v/>
      </c>
      <c r="M22" s="40" t="str">
        <f>IF(males!AP13&gt;0,males!AP13,"")</f>
        <v/>
      </c>
      <c r="N22" s="38" t="str">
        <f>IF(males!AP15&gt;0,males!AP15,"")</f>
        <v/>
      </c>
      <c r="O22" s="38" t="str">
        <f>IF(males!AP16&gt;0,males!AP16,"")</f>
        <v/>
      </c>
      <c r="P22" s="38" t="str">
        <f>IF(males!AP17&gt;0,males!AP17,"")</f>
        <v/>
      </c>
      <c r="Q22" s="38" t="str">
        <f>IF(males!AP18&gt;0,males!AP18,"")</f>
        <v/>
      </c>
      <c r="R22" s="38" t="str">
        <f>IF(males!AP19&gt;0,males!AP19,"")</f>
        <v/>
      </c>
      <c r="S22" s="38" t="str">
        <f>IF(males!AP20&gt;0,males!AP20,"")</f>
        <v/>
      </c>
      <c r="T22" s="38" t="str">
        <f>IF(males!AP21&gt;0,males!AP21,"")</f>
        <v/>
      </c>
      <c r="U22" s="38" t="str">
        <f>IF(males!AP22&gt;0,males!AP22,"")</f>
        <v/>
      </c>
      <c r="V22" s="38" t="str">
        <f>IF(males!AP24&gt;0,males!AP24,"")</f>
        <v/>
      </c>
      <c r="W22" s="38" t="str">
        <f>IF(males!AP25&gt;0,males!AP25,"")</f>
        <v/>
      </c>
      <c r="X22" s="38" t="str">
        <f>IF(males!AP26&gt;0,males!AP26,"")</f>
        <v/>
      </c>
      <c r="Y22" s="38" t="str">
        <f>IF(males!AP27&gt;0,males!AP27,"")</f>
        <v/>
      </c>
      <c r="Z22" s="38" t="str">
        <f>IF(males!AP28&gt;0,males!AP28,"")</f>
        <v/>
      </c>
      <c r="AA22" s="38" t="str">
        <f>IF(males!AP29&gt;0,males!AP29,"")</f>
        <v/>
      </c>
      <c r="AB22" s="38" t="str">
        <f>IF(males!AP30&gt;0,males!AP30,"")</f>
        <v/>
      </c>
      <c r="AC22" s="38" t="str">
        <f>IF(males!AP31&gt;0,males!AP31,"")</f>
        <v/>
      </c>
      <c r="AD22" s="38" t="str">
        <f>IF(males!AP33&gt;0,males!AP33,"")</f>
        <v/>
      </c>
      <c r="AE22" s="38" t="str">
        <f>IF(males!AP34&gt;0,males!AP34,"")</f>
        <v/>
      </c>
      <c r="AF22" s="38" t="str">
        <f>IF(males!AP35&gt;0,males!AP35,"")</f>
        <v/>
      </c>
      <c r="AG22" s="38" t="str">
        <f>IF(males!AP36&gt;0,males!AP36,"")</f>
        <v/>
      </c>
      <c r="AH22" s="38" t="str">
        <f>IF(males!AP37&gt;0,males!AP37,"")</f>
        <v/>
      </c>
      <c r="AI22" s="38" t="str">
        <f>IF(males!AP38&gt;0,males!AP38,"")</f>
        <v/>
      </c>
      <c r="AJ22" s="38" t="str">
        <f>IF(males!AP39&gt;0,males!AP39,"")</f>
        <v/>
      </c>
      <c r="AK22" s="38" t="str">
        <f>IF(males!AP40&gt;0,males!AP40,"")</f>
        <v/>
      </c>
      <c r="AL22" s="38" t="str">
        <f>IF(males!AP42&gt;0,males!AP42,"")</f>
        <v/>
      </c>
      <c r="AM22" s="38" t="str">
        <f>IF(males!AP43&gt;0,males!AP43,"")</f>
        <v/>
      </c>
      <c r="AN22" s="38" t="str">
        <f>IF(males!AP44&gt;0,males!AP44,"")</f>
        <v/>
      </c>
      <c r="AO22" s="38" t="str">
        <f>IF(males!AP45&gt;0,males!AP45,"")</f>
        <v/>
      </c>
      <c r="AP22" s="38" t="str">
        <f>IF(males!AP46&gt;0,males!AP46,"")</f>
        <v/>
      </c>
      <c r="AQ22" s="38" t="str">
        <f>IF(males!AP47&gt;0,males!AP47,"")</f>
        <v/>
      </c>
      <c r="AR22" s="38" t="str">
        <f>IF(males!AP48&gt;0,males!AP48,"")</f>
        <v/>
      </c>
      <c r="AS22" s="68" t="str">
        <f>IF(males!AP49&gt;0,males!AP49,"")</f>
        <v/>
      </c>
    </row>
    <row r="23" spans="1:45">
      <c r="A23" s="34" t="str">
        <f>'female stats (μm)'!A$2</f>
        <v>Genus species</v>
      </c>
      <c r="B23" s="51" t="str">
        <f>'female stats (μm)'!B$2</f>
        <v>Country.sample</v>
      </c>
      <c r="C23" s="36">
        <f>males!AR1</f>
        <v>0</v>
      </c>
      <c r="D23" s="37" t="str">
        <f>IF(males!AR3&gt;0,males!AR3,"")</f>
        <v/>
      </c>
      <c r="E23" s="37" t="str">
        <f>IF(males!AR4&gt;0,males!AR4,"")</f>
        <v/>
      </c>
      <c r="F23" s="38" t="str">
        <f>IF(males!AR5&gt;0,males!AR5,"")</f>
        <v/>
      </c>
      <c r="G23" s="38" t="str">
        <f>IF(males!AR7&gt;0,males!AR7,"")</f>
        <v/>
      </c>
      <c r="H23" s="38" t="str">
        <f>IF(males!AR8&gt;0,males!AR8,"")</f>
        <v/>
      </c>
      <c r="I23" s="38" t="str">
        <f>IF(males!AR9&gt;0,males!AR9,"")</f>
        <v/>
      </c>
      <c r="J23" s="38" t="str">
        <f>IF(males!AR10&gt;0,males!AR10,"")</f>
        <v/>
      </c>
      <c r="K23" s="38" t="str">
        <f>IF(males!AR11&gt;0,males!AR11,"")</f>
        <v/>
      </c>
      <c r="L23" s="40" t="str">
        <f>IF(males!AR12&gt;0,males!AR12,"")</f>
        <v/>
      </c>
      <c r="M23" s="40" t="str">
        <f>IF(males!AR13&gt;0,males!AR13,"")</f>
        <v/>
      </c>
      <c r="N23" s="38" t="str">
        <f>IF(males!AR15&gt;0,males!AR15,"")</f>
        <v/>
      </c>
      <c r="O23" s="38" t="str">
        <f>IF(males!AR16&gt;0,males!AR16,"")</f>
        <v/>
      </c>
      <c r="P23" s="38" t="str">
        <f>IF(males!AR17&gt;0,males!AR17,"")</f>
        <v/>
      </c>
      <c r="Q23" s="38" t="str">
        <f>IF(males!AR18&gt;0,males!AR18,"")</f>
        <v/>
      </c>
      <c r="R23" s="38" t="str">
        <f>IF(males!AR19&gt;0,males!AR19,"")</f>
        <v/>
      </c>
      <c r="S23" s="38" t="str">
        <f>IF(males!AR20&gt;0,males!AR20,"")</f>
        <v/>
      </c>
      <c r="T23" s="38" t="str">
        <f>IF(males!AR21&gt;0,males!AR21,"")</f>
        <v/>
      </c>
      <c r="U23" s="38" t="str">
        <f>IF(males!AR22&gt;0,males!AR22,"")</f>
        <v/>
      </c>
      <c r="V23" s="38" t="str">
        <f>IF(males!AR24&gt;0,males!AR24,"")</f>
        <v/>
      </c>
      <c r="W23" s="38" t="str">
        <f>IF(males!AR25&gt;0,males!AR25,"")</f>
        <v/>
      </c>
      <c r="X23" s="38" t="str">
        <f>IF(males!AR26&gt;0,males!AR26,"")</f>
        <v/>
      </c>
      <c r="Y23" s="38" t="str">
        <f>IF(males!AR27&gt;0,males!AR27,"")</f>
        <v/>
      </c>
      <c r="Z23" s="38" t="str">
        <f>IF(males!AR28&gt;0,males!AR28,"")</f>
        <v/>
      </c>
      <c r="AA23" s="38" t="str">
        <f>IF(males!AR29&gt;0,males!AR29,"")</f>
        <v/>
      </c>
      <c r="AB23" s="38" t="str">
        <f>IF(males!AR30&gt;0,males!AR30,"")</f>
        <v/>
      </c>
      <c r="AC23" s="38" t="str">
        <f>IF(males!AR31&gt;0,males!AR31,"")</f>
        <v/>
      </c>
      <c r="AD23" s="38" t="str">
        <f>IF(males!AR33&gt;0,males!AR33,"")</f>
        <v/>
      </c>
      <c r="AE23" s="38" t="str">
        <f>IF(males!AR34&gt;0,males!AR34,"")</f>
        <v/>
      </c>
      <c r="AF23" s="38" t="str">
        <f>IF(males!AR35&gt;0,males!AR35,"")</f>
        <v/>
      </c>
      <c r="AG23" s="38" t="str">
        <f>IF(males!AR36&gt;0,males!AR36,"")</f>
        <v/>
      </c>
      <c r="AH23" s="38" t="str">
        <f>IF(males!AR37&gt;0,males!AR37,"")</f>
        <v/>
      </c>
      <c r="AI23" s="38" t="str">
        <f>IF(males!AR38&gt;0,males!AR38,"")</f>
        <v/>
      </c>
      <c r="AJ23" s="38" t="str">
        <f>IF(males!AR39&gt;0,males!AR39,"")</f>
        <v/>
      </c>
      <c r="AK23" s="38" t="str">
        <f>IF(males!AR40&gt;0,males!AR40,"")</f>
        <v/>
      </c>
      <c r="AL23" s="38" t="str">
        <f>IF(males!AR42&gt;0,males!AR42,"")</f>
        <v/>
      </c>
      <c r="AM23" s="38" t="str">
        <f>IF(males!AR43&gt;0,males!AR43,"")</f>
        <v/>
      </c>
      <c r="AN23" s="38" t="str">
        <f>IF(males!AR44&gt;0,males!AR44,"")</f>
        <v/>
      </c>
      <c r="AO23" s="38" t="str">
        <f>IF(males!AR45&gt;0,males!AR45,"")</f>
        <v/>
      </c>
      <c r="AP23" s="38" t="str">
        <f>IF(males!AR46&gt;0,males!AR46,"")</f>
        <v/>
      </c>
      <c r="AQ23" s="38" t="str">
        <f>IF(males!AR47&gt;0,males!AR47,"")</f>
        <v/>
      </c>
      <c r="AR23" s="38" t="str">
        <f>IF(males!AR48&gt;0,males!AR48,"")</f>
        <v/>
      </c>
      <c r="AS23" s="68" t="str">
        <f>IF(males!AR49&gt;0,males!AR49,"")</f>
        <v/>
      </c>
    </row>
    <row r="24" spans="1:45">
      <c r="A24" s="34" t="str">
        <f>'female stats (μm)'!A$2</f>
        <v>Genus species</v>
      </c>
      <c r="B24" s="51" t="str">
        <f>'female stats (μm)'!B$2</f>
        <v>Country.sample</v>
      </c>
      <c r="C24" s="36">
        <f>males!AT1</f>
        <v>0</v>
      </c>
      <c r="D24" s="37" t="str">
        <f>IF(males!AT3&gt;0,males!AT3,"")</f>
        <v/>
      </c>
      <c r="E24" s="37" t="str">
        <f>IF(males!AT4&gt;0,males!AT4,"")</f>
        <v/>
      </c>
      <c r="F24" s="38" t="str">
        <f>IF(males!AT5&gt;0,males!AT5,"")</f>
        <v/>
      </c>
      <c r="G24" s="38" t="str">
        <f>IF(males!AT7&gt;0,males!AT7,"")</f>
        <v/>
      </c>
      <c r="H24" s="38" t="str">
        <f>IF(males!AT8&gt;0,males!AT8,"")</f>
        <v/>
      </c>
      <c r="I24" s="38" t="str">
        <f>IF(males!AT9&gt;0,males!AT9,"")</f>
        <v/>
      </c>
      <c r="J24" s="38" t="str">
        <f>IF(males!AT10&gt;0,males!AT10,"")</f>
        <v/>
      </c>
      <c r="K24" s="38" t="str">
        <f>IF(males!AT11&gt;0,males!AT11,"")</f>
        <v/>
      </c>
      <c r="L24" s="40" t="str">
        <f>IF(males!AT12&gt;0,males!AT12,"")</f>
        <v/>
      </c>
      <c r="M24" s="40" t="str">
        <f>IF(males!AT13&gt;0,males!AT13,"")</f>
        <v/>
      </c>
      <c r="N24" s="38" t="str">
        <f>IF(males!AT15&gt;0,males!AT15,"")</f>
        <v/>
      </c>
      <c r="O24" s="38" t="str">
        <f>IF(males!AT16&gt;0,males!AT16,"")</f>
        <v/>
      </c>
      <c r="P24" s="38" t="str">
        <f>IF(males!AT17&gt;0,males!AT17,"")</f>
        <v/>
      </c>
      <c r="Q24" s="38" t="str">
        <f>IF(males!AT18&gt;0,males!AT18,"")</f>
        <v/>
      </c>
      <c r="R24" s="38" t="str">
        <f>IF(males!AT19&gt;0,males!AT19,"")</f>
        <v/>
      </c>
      <c r="S24" s="38" t="str">
        <f>IF(males!AT20&gt;0,males!AT20,"")</f>
        <v/>
      </c>
      <c r="T24" s="38" t="str">
        <f>IF(males!AT21&gt;0,males!AT21,"")</f>
        <v/>
      </c>
      <c r="U24" s="38" t="str">
        <f>IF(males!AT22&gt;0,males!AT22,"")</f>
        <v/>
      </c>
      <c r="V24" s="38" t="str">
        <f>IF(males!AT24&gt;0,males!AT24,"")</f>
        <v/>
      </c>
      <c r="W24" s="38" t="str">
        <f>IF(males!AT25&gt;0,males!AT25,"")</f>
        <v/>
      </c>
      <c r="X24" s="38" t="str">
        <f>IF(males!AT26&gt;0,males!AT26,"")</f>
        <v/>
      </c>
      <c r="Y24" s="38" t="str">
        <f>IF(males!AT27&gt;0,males!AT27,"")</f>
        <v/>
      </c>
      <c r="Z24" s="38" t="str">
        <f>IF(males!AT28&gt;0,males!AT28,"")</f>
        <v/>
      </c>
      <c r="AA24" s="38" t="str">
        <f>IF(males!AT29&gt;0,males!AT29,"")</f>
        <v/>
      </c>
      <c r="AB24" s="38" t="str">
        <f>IF(males!AT30&gt;0,males!AT30,"")</f>
        <v/>
      </c>
      <c r="AC24" s="38" t="str">
        <f>IF(males!AT31&gt;0,males!AT31,"")</f>
        <v/>
      </c>
      <c r="AD24" s="38" t="str">
        <f>IF(males!AT33&gt;0,males!AT33,"")</f>
        <v/>
      </c>
      <c r="AE24" s="38" t="str">
        <f>IF(males!AT34&gt;0,males!AT34,"")</f>
        <v/>
      </c>
      <c r="AF24" s="38" t="str">
        <f>IF(males!AT35&gt;0,males!AT35,"")</f>
        <v/>
      </c>
      <c r="AG24" s="38" t="str">
        <f>IF(males!AT36&gt;0,males!AT36,"")</f>
        <v/>
      </c>
      <c r="AH24" s="38" t="str">
        <f>IF(males!AT37&gt;0,males!AT37,"")</f>
        <v/>
      </c>
      <c r="AI24" s="38" t="str">
        <f>IF(males!AT38&gt;0,males!AT38,"")</f>
        <v/>
      </c>
      <c r="AJ24" s="38" t="str">
        <f>IF(males!AT39&gt;0,males!AT39,"")</f>
        <v/>
      </c>
      <c r="AK24" s="38" t="str">
        <f>IF(males!AT40&gt;0,males!AT40,"")</f>
        <v/>
      </c>
      <c r="AL24" s="38" t="str">
        <f>IF(males!AT42&gt;0,males!AT42,"")</f>
        <v/>
      </c>
      <c r="AM24" s="38" t="str">
        <f>IF(males!AT43&gt;0,males!AT43,"")</f>
        <v/>
      </c>
      <c r="AN24" s="38" t="str">
        <f>IF(males!AT44&gt;0,males!AT44,"")</f>
        <v/>
      </c>
      <c r="AO24" s="38" t="str">
        <f>IF(males!AT45&gt;0,males!AT45,"")</f>
        <v/>
      </c>
      <c r="AP24" s="38" t="str">
        <f>IF(males!AT46&gt;0,males!AT46,"")</f>
        <v/>
      </c>
      <c r="AQ24" s="38" t="str">
        <f>IF(males!AT47&gt;0,males!AT47,"")</f>
        <v/>
      </c>
      <c r="AR24" s="38" t="str">
        <f>IF(males!AT48&gt;0,males!AT48,"")</f>
        <v/>
      </c>
      <c r="AS24" s="68" t="str">
        <f>IF(males!AT49&gt;0,males!AT49,"")</f>
        <v/>
      </c>
    </row>
    <row r="25" spans="1:45">
      <c r="A25" s="34" t="str">
        <f>'female stats (μm)'!A$2</f>
        <v>Genus species</v>
      </c>
      <c r="B25" s="51" t="str">
        <f>'female stats (μm)'!B$2</f>
        <v>Country.sample</v>
      </c>
      <c r="C25" s="36">
        <f>males!AV1</f>
        <v>0</v>
      </c>
      <c r="D25" s="37" t="str">
        <f>IF(males!AV3&gt;0,males!AV3,"")</f>
        <v/>
      </c>
      <c r="E25" s="37" t="str">
        <f>IF(males!AV4&gt;0,males!AV4,"")</f>
        <v/>
      </c>
      <c r="F25" s="38" t="str">
        <f>IF(males!AV5&gt;0,males!AV5,"")</f>
        <v/>
      </c>
      <c r="G25" s="38" t="str">
        <f>IF(males!AV7&gt;0,males!AV7,"")</f>
        <v/>
      </c>
      <c r="H25" s="38" t="str">
        <f>IF(males!AV8&gt;0,males!AV8,"")</f>
        <v/>
      </c>
      <c r="I25" s="38" t="str">
        <f>IF(males!AV9&gt;0,males!AV9,"")</f>
        <v/>
      </c>
      <c r="J25" s="38" t="str">
        <f>IF(males!AV10&gt;0,males!AV10,"")</f>
        <v/>
      </c>
      <c r="K25" s="38" t="str">
        <f>IF(males!AV11&gt;0,males!AV11,"")</f>
        <v/>
      </c>
      <c r="L25" s="40" t="str">
        <f>IF(males!AV12&gt;0,males!AV12,"")</f>
        <v/>
      </c>
      <c r="M25" s="40" t="str">
        <f>IF(males!AV13&gt;0,males!AV13,"")</f>
        <v/>
      </c>
      <c r="N25" s="38" t="str">
        <f>IF(males!AV15&gt;0,males!AV15,"")</f>
        <v/>
      </c>
      <c r="O25" s="38" t="str">
        <f>IF(males!AV16&gt;0,males!AV16,"")</f>
        <v/>
      </c>
      <c r="P25" s="38" t="str">
        <f>IF(males!AV17&gt;0,males!AV17,"")</f>
        <v/>
      </c>
      <c r="Q25" s="38" t="str">
        <f>IF(males!AV18&gt;0,males!AV18,"")</f>
        <v/>
      </c>
      <c r="R25" s="38" t="str">
        <f>IF(males!AV19&gt;0,males!AV19,"")</f>
        <v/>
      </c>
      <c r="S25" s="38" t="str">
        <f>IF(males!AV20&gt;0,males!AV20,"")</f>
        <v/>
      </c>
      <c r="T25" s="38" t="str">
        <f>IF(males!AV21&gt;0,males!AV21,"")</f>
        <v/>
      </c>
      <c r="U25" s="38" t="str">
        <f>IF(males!AV22&gt;0,males!AV22,"")</f>
        <v/>
      </c>
      <c r="V25" s="38" t="str">
        <f>IF(males!AV24&gt;0,males!AV24,"")</f>
        <v/>
      </c>
      <c r="W25" s="38" t="str">
        <f>IF(males!AV25&gt;0,males!AV25,"")</f>
        <v/>
      </c>
      <c r="X25" s="38" t="str">
        <f>IF(males!AV26&gt;0,males!AV26,"")</f>
        <v/>
      </c>
      <c r="Y25" s="38" t="str">
        <f>IF(males!AV27&gt;0,males!AV27,"")</f>
        <v/>
      </c>
      <c r="Z25" s="38" t="str">
        <f>IF(males!AV28&gt;0,males!AV28,"")</f>
        <v/>
      </c>
      <c r="AA25" s="38" t="str">
        <f>IF(males!AV29&gt;0,males!AV29,"")</f>
        <v/>
      </c>
      <c r="AB25" s="38" t="str">
        <f>IF(males!AV30&gt;0,males!AV30,"")</f>
        <v/>
      </c>
      <c r="AC25" s="38" t="str">
        <f>IF(males!AV31&gt;0,males!AV31,"")</f>
        <v/>
      </c>
      <c r="AD25" s="38" t="str">
        <f>IF(males!AV33&gt;0,males!AV33,"")</f>
        <v/>
      </c>
      <c r="AE25" s="38" t="str">
        <f>IF(males!AV34&gt;0,males!AV34,"")</f>
        <v/>
      </c>
      <c r="AF25" s="38" t="str">
        <f>IF(males!AV35&gt;0,males!AV35,"")</f>
        <v/>
      </c>
      <c r="AG25" s="38" t="str">
        <f>IF(males!AV36&gt;0,males!AV36,"")</f>
        <v/>
      </c>
      <c r="AH25" s="38" t="str">
        <f>IF(males!AV37&gt;0,males!AV37,"")</f>
        <v/>
      </c>
      <c r="AI25" s="38" t="str">
        <f>IF(males!AV38&gt;0,males!AV38,"")</f>
        <v/>
      </c>
      <c r="AJ25" s="38" t="str">
        <f>IF(males!AV39&gt;0,males!AV39,"")</f>
        <v/>
      </c>
      <c r="AK25" s="38" t="str">
        <f>IF(males!AV40&gt;0,males!AV40,"")</f>
        <v/>
      </c>
      <c r="AL25" s="38" t="str">
        <f>IF(males!AV42&gt;0,males!AV42,"")</f>
        <v/>
      </c>
      <c r="AM25" s="38" t="str">
        <f>IF(males!AV43&gt;0,males!AV43,"")</f>
        <v/>
      </c>
      <c r="AN25" s="38" t="str">
        <f>IF(males!AV44&gt;0,males!AV44,"")</f>
        <v/>
      </c>
      <c r="AO25" s="38" t="str">
        <f>IF(males!AV45&gt;0,males!AV45,"")</f>
        <v/>
      </c>
      <c r="AP25" s="38" t="str">
        <f>IF(males!AV46&gt;0,males!AV46,"")</f>
        <v/>
      </c>
      <c r="AQ25" s="38" t="str">
        <f>IF(males!AV47&gt;0,males!AV47,"")</f>
        <v/>
      </c>
      <c r="AR25" s="38" t="str">
        <f>IF(males!AV48&gt;0,males!AV48,"")</f>
        <v/>
      </c>
      <c r="AS25" s="68" t="str">
        <f>IF(males!AV49&gt;0,males!AV49,"")</f>
        <v/>
      </c>
    </row>
    <row r="26" spans="1:45">
      <c r="A26" s="34" t="str">
        <f>'female stats (μm)'!A$2</f>
        <v>Genus species</v>
      </c>
      <c r="B26" s="51" t="str">
        <f>'female stats (μm)'!B$2</f>
        <v>Country.sample</v>
      </c>
      <c r="C26" s="36">
        <f>males!AX1</f>
        <v>0</v>
      </c>
      <c r="D26" s="37" t="str">
        <f>IF(males!AX3&gt;0,males!AX3,"")</f>
        <v/>
      </c>
      <c r="E26" s="37" t="str">
        <f>IF(males!AX4&gt;0,males!AX4,"")</f>
        <v/>
      </c>
      <c r="F26" s="38" t="str">
        <f>IF(males!AX5&gt;0,males!AX5,"")</f>
        <v/>
      </c>
      <c r="G26" s="38" t="str">
        <f>IF(males!AX7&gt;0,males!AX7,"")</f>
        <v/>
      </c>
      <c r="H26" s="38" t="str">
        <f>IF(males!AX8&gt;0,males!AX8,"")</f>
        <v/>
      </c>
      <c r="I26" s="38" t="str">
        <f>IF(males!AX9&gt;0,males!AX9,"")</f>
        <v/>
      </c>
      <c r="J26" s="38" t="str">
        <f>IF(males!AX10&gt;0,males!AX10,"")</f>
        <v/>
      </c>
      <c r="K26" s="38" t="str">
        <f>IF(males!AX11&gt;0,males!AX11,"")</f>
        <v/>
      </c>
      <c r="L26" s="40" t="str">
        <f>IF(males!AX12&gt;0,males!AX12,"")</f>
        <v/>
      </c>
      <c r="M26" s="40" t="str">
        <f>IF(males!AX13&gt;0,males!AX13,"")</f>
        <v/>
      </c>
      <c r="N26" s="38" t="str">
        <f>IF(males!AX15&gt;0,males!AX15,"")</f>
        <v/>
      </c>
      <c r="O26" s="38" t="str">
        <f>IF(males!AX16&gt;0,males!AX16,"")</f>
        <v/>
      </c>
      <c r="P26" s="38" t="str">
        <f>IF(males!AX17&gt;0,males!AX17,"")</f>
        <v/>
      </c>
      <c r="Q26" s="38" t="str">
        <f>IF(males!AX18&gt;0,males!AX18,"")</f>
        <v/>
      </c>
      <c r="R26" s="38" t="str">
        <f>IF(males!AX19&gt;0,males!AX19,"")</f>
        <v/>
      </c>
      <c r="S26" s="38" t="str">
        <f>IF(males!AX20&gt;0,males!AX20,"")</f>
        <v/>
      </c>
      <c r="T26" s="38" t="str">
        <f>IF(males!AX21&gt;0,males!AX21,"")</f>
        <v/>
      </c>
      <c r="U26" s="38" t="str">
        <f>IF(males!AX22&gt;0,males!AX22,"")</f>
        <v/>
      </c>
      <c r="V26" s="38" t="str">
        <f>IF(males!AX24&gt;0,males!AX24,"")</f>
        <v/>
      </c>
      <c r="W26" s="38" t="str">
        <f>IF(males!AX25&gt;0,males!AX25,"")</f>
        <v/>
      </c>
      <c r="X26" s="38" t="str">
        <f>IF(males!AX26&gt;0,males!AX26,"")</f>
        <v/>
      </c>
      <c r="Y26" s="38" t="str">
        <f>IF(males!AX27&gt;0,males!AX27,"")</f>
        <v/>
      </c>
      <c r="Z26" s="38" t="str">
        <f>IF(males!AX28&gt;0,males!AX28,"")</f>
        <v/>
      </c>
      <c r="AA26" s="38" t="str">
        <f>IF(males!AX29&gt;0,males!AX29,"")</f>
        <v/>
      </c>
      <c r="AB26" s="38" t="str">
        <f>IF(males!AX30&gt;0,males!AX30,"")</f>
        <v/>
      </c>
      <c r="AC26" s="38" t="str">
        <f>IF(males!AX31&gt;0,males!AX31,"")</f>
        <v/>
      </c>
      <c r="AD26" s="38" t="str">
        <f>IF(males!AX33&gt;0,males!AX33,"")</f>
        <v/>
      </c>
      <c r="AE26" s="38" t="str">
        <f>IF(males!AX34&gt;0,males!AX34,"")</f>
        <v/>
      </c>
      <c r="AF26" s="38" t="str">
        <f>IF(males!AX35&gt;0,males!AX35,"")</f>
        <v/>
      </c>
      <c r="AG26" s="38" t="str">
        <f>IF(males!AX36&gt;0,males!AX36,"")</f>
        <v/>
      </c>
      <c r="AH26" s="38" t="str">
        <f>IF(males!AX37&gt;0,males!AX37,"")</f>
        <v/>
      </c>
      <c r="AI26" s="38" t="str">
        <f>IF(males!AX38&gt;0,males!AX38,"")</f>
        <v/>
      </c>
      <c r="AJ26" s="38" t="str">
        <f>IF(males!AX39&gt;0,males!AX39,"")</f>
        <v/>
      </c>
      <c r="AK26" s="38" t="str">
        <f>IF(males!AX40&gt;0,males!AX40,"")</f>
        <v/>
      </c>
      <c r="AL26" s="38" t="str">
        <f>IF(males!AX42&gt;0,males!AX42,"")</f>
        <v/>
      </c>
      <c r="AM26" s="38" t="str">
        <f>IF(males!AX43&gt;0,males!AX43,"")</f>
        <v/>
      </c>
      <c r="AN26" s="38" t="str">
        <f>IF(males!AX44&gt;0,males!AX44,"")</f>
        <v/>
      </c>
      <c r="AO26" s="38" t="str">
        <f>IF(males!AX45&gt;0,males!AX45,"")</f>
        <v/>
      </c>
      <c r="AP26" s="38" t="str">
        <f>IF(males!AX46&gt;0,males!AX46,"")</f>
        <v/>
      </c>
      <c r="AQ26" s="38" t="str">
        <f>IF(males!AX47&gt;0,males!AX47,"")</f>
        <v/>
      </c>
      <c r="AR26" s="38" t="str">
        <f>IF(males!AX48&gt;0,males!AX48,"")</f>
        <v/>
      </c>
      <c r="AS26" s="68" t="str">
        <f>IF(males!AX49&gt;0,males!AX49,"")</f>
        <v/>
      </c>
    </row>
    <row r="27" spans="1:45">
      <c r="A27" s="34" t="str">
        <f>'female stats (μm)'!A$2</f>
        <v>Genus species</v>
      </c>
      <c r="B27" s="51" t="str">
        <f>'female stats (μm)'!B$2</f>
        <v>Country.sample</v>
      </c>
      <c r="C27" s="36">
        <f>males!AZ1</f>
        <v>0</v>
      </c>
      <c r="D27" s="37" t="str">
        <f>IF(males!AZ3&gt;0,males!AZ3,"")</f>
        <v/>
      </c>
      <c r="E27" s="37" t="str">
        <f>IF(males!AZ4&gt;0,males!AZ4,"")</f>
        <v/>
      </c>
      <c r="F27" s="38" t="str">
        <f>IF(males!AZ5&gt;0,males!AZ5,"")</f>
        <v/>
      </c>
      <c r="G27" s="38" t="str">
        <f>IF(males!AZ7&gt;0,males!AZ7,"")</f>
        <v/>
      </c>
      <c r="H27" s="38" t="str">
        <f>IF(males!AZ8&gt;0,males!AZ8,"")</f>
        <v/>
      </c>
      <c r="I27" s="38" t="str">
        <f>IF(males!AZ9&gt;0,males!AZ9,"")</f>
        <v/>
      </c>
      <c r="J27" s="38" t="str">
        <f>IF(males!AZ10&gt;0,males!AZ10,"")</f>
        <v/>
      </c>
      <c r="K27" s="38" t="str">
        <f>IF(males!AZ11&gt;0,males!AZ11,"")</f>
        <v/>
      </c>
      <c r="L27" s="40" t="str">
        <f>IF(males!AZ12&gt;0,males!AZ12,"")</f>
        <v/>
      </c>
      <c r="M27" s="40" t="str">
        <f>IF(males!AZ13&gt;0,males!AZ13,"")</f>
        <v/>
      </c>
      <c r="N27" s="38" t="str">
        <f>IF(males!AZ15&gt;0,males!AZ15,"")</f>
        <v/>
      </c>
      <c r="O27" s="38" t="str">
        <f>IF(males!AZ16&gt;0,males!AZ16,"")</f>
        <v/>
      </c>
      <c r="P27" s="38" t="str">
        <f>IF(males!AZ17&gt;0,males!AZ17,"")</f>
        <v/>
      </c>
      <c r="Q27" s="38" t="str">
        <f>IF(males!AZ18&gt;0,males!AZ18,"")</f>
        <v/>
      </c>
      <c r="R27" s="38" t="str">
        <f>IF(males!AZ19&gt;0,males!AZ19,"")</f>
        <v/>
      </c>
      <c r="S27" s="38" t="str">
        <f>IF(males!AZ20&gt;0,males!AZ20,"")</f>
        <v/>
      </c>
      <c r="T27" s="38" t="str">
        <f>IF(males!AZ21&gt;0,males!AZ21,"")</f>
        <v/>
      </c>
      <c r="U27" s="38" t="str">
        <f>IF(males!AZ22&gt;0,males!AZ22,"")</f>
        <v/>
      </c>
      <c r="V27" s="38" t="str">
        <f>IF(males!AZ24&gt;0,males!AZ24,"")</f>
        <v/>
      </c>
      <c r="W27" s="38" t="str">
        <f>IF(males!AZ25&gt;0,males!AZ25,"")</f>
        <v/>
      </c>
      <c r="X27" s="38" t="str">
        <f>IF(males!AZ26&gt;0,males!AZ26,"")</f>
        <v/>
      </c>
      <c r="Y27" s="38" t="str">
        <f>IF(males!AZ27&gt;0,males!AZ27,"")</f>
        <v/>
      </c>
      <c r="Z27" s="38" t="str">
        <f>IF(males!AZ28&gt;0,males!AZ28,"")</f>
        <v/>
      </c>
      <c r="AA27" s="38" t="str">
        <f>IF(males!AZ29&gt;0,males!AZ29,"")</f>
        <v/>
      </c>
      <c r="AB27" s="38" t="str">
        <f>IF(males!AZ30&gt;0,males!AZ30,"")</f>
        <v/>
      </c>
      <c r="AC27" s="38" t="str">
        <f>IF(males!AZ31&gt;0,males!AZ31,"")</f>
        <v/>
      </c>
      <c r="AD27" s="38" t="str">
        <f>IF(males!AZ33&gt;0,males!AZ33,"")</f>
        <v/>
      </c>
      <c r="AE27" s="38" t="str">
        <f>IF(males!AZ34&gt;0,males!AZ34,"")</f>
        <v/>
      </c>
      <c r="AF27" s="38" t="str">
        <f>IF(males!AZ35&gt;0,males!AZ35,"")</f>
        <v/>
      </c>
      <c r="AG27" s="38" t="str">
        <f>IF(males!AZ36&gt;0,males!AZ36,"")</f>
        <v/>
      </c>
      <c r="AH27" s="38" t="str">
        <f>IF(males!AZ37&gt;0,males!AZ37,"")</f>
        <v/>
      </c>
      <c r="AI27" s="38" t="str">
        <f>IF(males!AZ38&gt;0,males!AZ38,"")</f>
        <v/>
      </c>
      <c r="AJ27" s="38" t="str">
        <f>IF(males!AZ39&gt;0,males!AZ39,"")</f>
        <v/>
      </c>
      <c r="AK27" s="38" t="str">
        <f>IF(males!AZ40&gt;0,males!AZ40,"")</f>
        <v/>
      </c>
      <c r="AL27" s="38" t="str">
        <f>IF(males!AZ42&gt;0,males!AZ42,"")</f>
        <v/>
      </c>
      <c r="AM27" s="38" t="str">
        <f>IF(males!AZ43&gt;0,males!AZ43,"")</f>
        <v/>
      </c>
      <c r="AN27" s="38" t="str">
        <f>IF(males!AZ44&gt;0,males!AZ44,"")</f>
        <v/>
      </c>
      <c r="AO27" s="38" t="str">
        <f>IF(males!AZ45&gt;0,males!AZ45,"")</f>
        <v/>
      </c>
      <c r="AP27" s="38" t="str">
        <f>IF(males!AZ46&gt;0,males!AZ46,"")</f>
        <v/>
      </c>
      <c r="AQ27" s="38" t="str">
        <f>IF(males!AZ47&gt;0,males!AZ47,"")</f>
        <v/>
      </c>
      <c r="AR27" s="38" t="str">
        <f>IF(males!AZ48&gt;0,males!AZ48,"")</f>
        <v/>
      </c>
      <c r="AS27" s="68" t="str">
        <f>IF(males!AZ49&gt;0,males!AZ49,"")</f>
        <v/>
      </c>
    </row>
    <row r="28" spans="1:45">
      <c r="A28" s="34" t="str">
        <f>'female stats (μm)'!A$2</f>
        <v>Genus species</v>
      </c>
      <c r="B28" s="51" t="str">
        <f>'female stats (μm)'!B$2</f>
        <v>Country.sample</v>
      </c>
      <c r="C28" s="36">
        <f>males!BB1</f>
        <v>0</v>
      </c>
      <c r="D28" s="37" t="str">
        <f>IF(males!BB3&gt;0,males!BB3,"")</f>
        <v/>
      </c>
      <c r="E28" s="37" t="str">
        <f>IF(males!BB4&gt;0,males!BB4,"")</f>
        <v/>
      </c>
      <c r="F28" s="38" t="str">
        <f>IF(males!BB5&gt;0,males!BB5,"")</f>
        <v/>
      </c>
      <c r="G28" s="38" t="str">
        <f>IF(males!BB7&gt;0,males!BB7,"")</f>
        <v/>
      </c>
      <c r="H28" s="38" t="str">
        <f>IF(males!BB8&gt;0,males!BB8,"")</f>
        <v/>
      </c>
      <c r="I28" s="38" t="str">
        <f>IF(males!BB9&gt;0,males!BB9,"")</f>
        <v/>
      </c>
      <c r="J28" s="38" t="str">
        <f>IF(males!BB10&gt;0,males!BB10,"")</f>
        <v/>
      </c>
      <c r="K28" s="38" t="str">
        <f>IF(males!BB11&gt;0,males!BB11,"")</f>
        <v/>
      </c>
      <c r="L28" s="40" t="str">
        <f>IF(males!BB12&gt;0,males!BB12,"")</f>
        <v/>
      </c>
      <c r="M28" s="40" t="str">
        <f>IF(males!BB13&gt;0,males!BB13,"")</f>
        <v/>
      </c>
      <c r="N28" s="38" t="str">
        <f>IF(males!BB15&gt;0,males!BB15,"")</f>
        <v/>
      </c>
      <c r="O28" s="38" t="str">
        <f>IF(males!BB16&gt;0,males!BB16,"")</f>
        <v/>
      </c>
      <c r="P28" s="38" t="str">
        <f>IF(males!BB17&gt;0,males!BB17,"")</f>
        <v/>
      </c>
      <c r="Q28" s="38" t="str">
        <f>IF(males!BB18&gt;0,males!BB18,"")</f>
        <v/>
      </c>
      <c r="R28" s="38" t="str">
        <f>IF(males!BB19&gt;0,males!BB19,"")</f>
        <v/>
      </c>
      <c r="S28" s="38" t="str">
        <f>IF(males!BB20&gt;0,males!BB20,"")</f>
        <v/>
      </c>
      <c r="T28" s="38" t="str">
        <f>IF(males!BB21&gt;0,males!BB21,"")</f>
        <v/>
      </c>
      <c r="U28" s="38" t="str">
        <f>IF(males!BB22&gt;0,males!BB22,"")</f>
        <v/>
      </c>
      <c r="V28" s="38" t="str">
        <f>IF(males!BB24&gt;0,males!BB24,"")</f>
        <v/>
      </c>
      <c r="W28" s="38" t="str">
        <f>IF(males!BB25&gt;0,males!BB25,"")</f>
        <v/>
      </c>
      <c r="X28" s="38" t="str">
        <f>IF(males!BB26&gt;0,males!BB26,"")</f>
        <v/>
      </c>
      <c r="Y28" s="38" t="str">
        <f>IF(males!BB27&gt;0,males!BB27,"")</f>
        <v/>
      </c>
      <c r="Z28" s="38" t="str">
        <f>IF(males!BB28&gt;0,males!BB28,"")</f>
        <v/>
      </c>
      <c r="AA28" s="38" t="str">
        <f>IF(males!BB29&gt;0,males!BB29,"")</f>
        <v/>
      </c>
      <c r="AB28" s="38" t="str">
        <f>IF(males!BB30&gt;0,males!BB30,"")</f>
        <v/>
      </c>
      <c r="AC28" s="38" t="str">
        <f>IF(males!BB31&gt;0,males!BB31,"")</f>
        <v/>
      </c>
      <c r="AD28" s="38" t="str">
        <f>IF(males!BB33&gt;0,males!BB33,"")</f>
        <v/>
      </c>
      <c r="AE28" s="38" t="str">
        <f>IF(males!BB34&gt;0,males!BB34,"")</f>
        <v/>
      </c>
      <c r="AF28" s="38" t="str">
        <f>IF(males!BB35&gt;0,males!BB35,"")</f>
        <v/>
      </c>
      <c r="AG28" s="38" t="str">
        <f>IF(males!BB36&gt;0,males!BB36,"")</f>
        <v/>
      </c>
      <c r="AH28" s="38" t="str">
        <f>IF(males!BB37&gt;0,males!BB37,"")</f>
        <v/>
      </c>
      <c r="AI28" s="38" t="str">
        <f>IF(males!BB38&gt;0,males!BB38,"")</f>
        <v/>
      </c>
      <c r="AJ28" s="38" t="str">
        <f>IF(males!BB39&gt;0,males!BB39,"")</f>
        <v/>
      </c>
      <c r="AK28" s="38" t="str">
        <f>IF(males!BB40&gt;0,males!BB40,"")</f>
        <v/>
      </c>
      <c r="AL28" s="38" t="str">
        <f>IF(males!BB42&gt;0,males!BB42,"")</f>
        <v/>
      </c>
      <c r="AM28" s="38" t="str">
        <f>IF(males!BB43&gt;0,males!BB43,"")</f>
        <v/>
      </c>
      <c r="AN28" s="38" t="str">
        <f>IF(males!BB44&gt;0,males!BB44,"")</f>
        <v/>
      </c>
      <c r="AO28" s="38" t="str">
        <f>IF(males!BB45&gt;0,males!BB45,"")</f>
        <v/>
      </c>
      <c r="AP28" s="38" t="str">
        <f>IF(males!BB46&gt;0,males!BB46,"")</f>
        <v/>
      </c>
      <c r="AQ28" s="38" t="str">
        <f>IF(males!BB47&gt;0,males!BB47,"")</f>
        <v/>
      </c>
      <c r="AR28" s="38" t="str">
        <f>IF(males!BB48&gt;0,males!BB48,"")</f>
        <v/>
      </c>
      <c r="AS28" s="68" t="str">
        <f>IF(males!BB49&gt;0,males!BB49,"")</f>
        <v/>
      </c>
    </row>
    <row r="29" spans="1:45">
      <c r="A29" s="34" t="str">
        <f>'female stats (μm)'!A$2</f>
        <v>Genus species</v>
      </c>
      <c r="B29" s="51" t="str">
        <f>'female stats (μm)'!B$2</f>
        <v>Country.sample</v>
      </c>
      <c r="C29" s="36">
        <f>males!BD1</f>
        <v>0</v>
      </c>
      <c r="D29" s="37" t="str">
        <f>IF(males!BD3&gt;0,males!BD3,"")</f>
        <v/>
      </c>
      <c r="E29" s="37" t="str">
        <f>IF(males!BD4&gt;0,males!BD4,"")</f>
        <v/>
      </c>
      <c r="F29" s="38" t="str">
        <f>IF(males!BD5&gt;0,males!BD5,"")</f>
        <v/>
      </c>
      <c r="G29" s="38" t="str">
        <f>IF(males!BD7&gt;0,males!BD7,"")</f>
        <v/>
      </c>
      <c r="H29" s="38" t="str">
        <f>IF(males!BD8&gt;0,males!BD8,"")</f>
        <v/>
      </c>
      <c r="I29" s="38" t="str">
        <f>IF(males!BD9&gt;0,males!BD9,"")</f>
        <v/>
      </c>
      <c r="J29" s="38" t="str">
        <f>IF(males!BD10&gt;0,males!BD10,"")</f>
        <v/>
      </c>
      <c r="K29" s="38" t="str">
        <f>IF(males!BD11&gt;0,males!BD11,"")</f>
        <v/>
      </c>
      <c r="L29" s="40" t="str">
        <f>IF(males!BD12&gt;0,males!BD12,"")</f>
        <v/>
      </c>
      <c r="M29" s="40" t="str">
        <f>IF(males!BD13&gt;0,males!BD13,"")</f>
        <v/>
      </c>
      <c r="N29" s="38" t="str">
        <f>IF(males!BD15&gt;0,males!BD15,"")</f>
        <v/>
      </c>
      <c r="O29" s="38" t="str">
        <f>IF(males!BD16&gt;0,males!BD16,"")</f>
        <v/>
      </c>
      <c r="P29" s="38" t="str">
        <f>IF(males!BD17&gt;0,males!BD17,"")</f>
        <v/>
      </c>
      <c r="Q29" s="38" t="str">
        <f>IF(males!BD18&gt;0,males!BD18,"")</f>
        <v/>
      </c>
      <c r="R29" s="38" t="str">
        <f>IF(males!BD19&gt;0,males!BD19,"")</f>
        <v/>
      </c>
      <c r="S29" s="38" t="str">
        <f>IF(males!BD20&gt;0,males!BD20,"")</f>
        <v/>
      </c>
      <c r="T29" s="38" t="str">
        <f>IF(males!BD21&gt;0,males!BD21,"")</f>
        <v/>
      </c>
      <c r="U29" s="38" t="str">
        <f>IF(males!BD22&gt;0,males!BD22,"")</f>
        <v/>
      </c>
      <c r="V29" s="38" t="str">
        <f>IF(males!BD24&gt;0,males!BD24,"")</f>
        <v/>
      </c>
      <c r="W29" s="38" t="str">
        <f>IF(males!BD25&gt;0,males!BD25,"")</f>
        <v/>
      </c>
      <c r="X29" s="38" t="str">
        <f>IF(males!BD26&gt;0,males!BD26,"")</f>
        <v/>
      </c>
      <c r="Y29" s="38" t="str">
        <f>IF(males!BD27&gt;0,males!BD27,"")</f>
        <v/>
      </c>
      <c r="Z29" s="38" t="str">
        <f>IF(males!BD28&gt;0,males!BD28,"")</f>
        <v/>
      </c>
      <c r="AA29" s="38" t="str">
        <f>IF(males!BD29&gt;0,males!BD29,"")</f>
        <v/>
      </c>
      <c r="AB29" s="38" t="str">
        <f>IF(males!BD30&gt;0,males!BD30,"")</f>
        <v/>
      </c>
      <c r="AC29" s="38" t="str">
        <f>IF(males!BD31&gt;0,males!BD31,"")</f>
        <v/>
      </c>
      <c r="AD29" s="38" t="str">
        <f>IF(males!BD33&gt;0,males!BD33,"")</f>
        <v/>
      </c>
      <c r="AE29" s="38" t="str">
        <f>IF(males!BD34&gt;0,males!BD34,"")</f>
        <v/>
      </c>
      <c r="AF29" s="38" t="str">
        <f>IF(males!BD35&gt;0,males!BD35,"")</f>
        <v/>
      </c>
      <c r="AG29" s="38" t="str">
        <f>IF(males!BD36&gt;0,males!BD36,"")</f>
        <v/>
      </c>
      <c r="AH29" s="38" t="str">
        <f>IF(males!BD37&gt;0,males!BD37,"")</f>
        <v/>
      </c>
      <c r="AI29" s="38" t="str">
        <f>IF(males!BD38&gt;0,males!BD38,"")</f>
        <v/>
      </c>
      <c r="AJ29" s="38" t="str">
        <f>IF(males!BD39&gt;0,males!BD39,"")</f>
        <v/>
      </c>
      <c r="AK29" s="38" t="str">
        <f>IF(males!BD40&gt;0,males!BD40,"")</f>
        <v/>
      </c>
      <c r="AL29" s="38" t="str">
        <f>IF(males!BD42&gt;0,males!BD42,"")</f>
        <v/>
      </c>
      <c r="AM29" s="38" t="str">
        <f>IF(males!BD43&gt;0,males!BD43,"")</f>
        <v/>
      </c>
      <c r="AN29" s="38" t="str">
        <f>IF(males!BD44&gt;0,males!BD44,"")</f>
        <v/>
      </c>
      <c r="AO29" s="38" t="str">
        <f>IF(males!BD45&gt;0,males!BD45,"")</f>
        <v/>
      </c>
      <c r="AP29" s="38" t="str">
        <f>IF(males!BD46&gt;0,males!BD46,"")</f>
        <v/>
      </c>
      <c r="AQ29" s="38" t="str">
        <f>IF(males!BD47&gt;0,males!BD47,"")</f>
        <v/>
      </c>
      <c r="AR29" s="38" t="str">
        <f>IF(males!BD48&gt;0,males!BD48,"")</f>
        <v/>
      </c>
      <c r="AS29" s="68" t="str">
        <f>IF(males!BD49&gt;0,males!BD49,"")</f>
        <v/>
      </c>
    </row>
    <row r="30" spans="1:45">
      <c r="A30" s="34" t="str">
        <f>'female stats (μm)'!A$2</f>
        <v>Genus species</v>
      </c>
      <c r="B30" s="51" t="str">
        <f>'female stats (μm)'!B$2</f>
        <v>Country.sample</v>
      </c>
      <c r="C30" s="36">
        <f>males!BF1</f>
        <v>0</v>
      </c>
      <c r="D30" s="37" t="str">
        <f>IF(males!BF3&gt;0,males!BF3,"")</f>
        <v/>
      </c>
      <c r="E30" s="37" t="str">
        <f>IF(males!BF4&gt;0,males!BF4,"")</f>
        <v/>
      </c>
      <c r="F30" s="38" t="str">
        <f>IF(males!BF5&gt;0,males!BF5,"")</f>
        <v/>
      </c>
      <c r="G30" s="38" t="str">
        <f>IF(males!BF7&gt;0,males!BF7,"")</f>
        <v/>
      </c>
      <c r="H30" s="38" t="str">
        <f>IF(males!BF8&gt;0,males!BF8,"")</f>
        <v/>
      </c>
      <c r="I30" s="38" t="str">
        <f>IF(males!BF9&gt;0,males!BF9,"")</f>
        <v/>
      </c>
      <c r="J30" s="38" t="str">
        <f>IF(males!BF10&gt;0,males!BF10,"")</f>
        <v/>
      </c>
      <c r="K30" s="38" t="str">
        <f>IF(males!BF11&gt;0,males!BF11,"")</f>
        <v/>
      </c>
      <c r="L30" s="40" t="str">
        <f>IF(males!BF12&gt;0,males!BF12,"")</f>
        <v/>
      </c>
      <c r="M30" s="40" t="str">
        <f>IF(males!BF13&gt;0,males!BF13,"")</f>
        <v/>
      </c>
      <c r="N30" s="38" t="str">
        <f>IF(males!BF15&gt;0,males!BF15,"")</f>
        <v/>
      </c>
      <c r="O30" s="38" t="str">
        <f>IF(males!BF16&gt;0,males!BF16,"")</f>
        <v/>
      </c>
      <c r="P30" s="38" t="str">
        <f>IF(males!BF17&gt;0,males!BF17,"")</f>
        <v/>
      </c>
      <c r="Q30" s="38" t="str">
        <f>IF(males!BF18&gt;0,males!BF18,"")</f>
        <v/>
      </c>
      <c r="R30" s="38" t="str">
        <f>IF(males!BF19&gt;0,males!BF19,"")</f>
        <v/>
      </c>
      <c r="S30" s="38" t="str">
        <f>IF(males!BF20&gt;0,males!BF20,"")</f>
        <v/>
      </c>
      <c r="T30" s="38" t="str">
        <f>IF(males!BF21&gt;0,males!BF21,"")</f>
        <v/>
      </c>
      <c r="U30" s="38" t="str">
        <f>IF(males!BF22&gt;0,males!BF22,"")</f>
        <v/>
      </c>
      <c r="V30" s="38" t="str">
        <f>IF(males!BF24&gt;0,males!BF24,"")</f>
        <v/>
      </c>
      <c r="W30" s="38" t="str">
        <f>IF(males!BF25&gt;0,males!BF25,"")</f>
        <v/>
      </c>
      <c r="X30" s="38" t="str">
        <f>IF(males!BF26&gt;0,males!BF26,"")</f>
        <v/>
      </c>
      <c r="Y30" s="38" t="str">
        <f>IF(males!BF27&gt;0,males!BF27,"")</f>
        <v/>
      </c>
      <c r="Z30" s="38" t="str">
        <f>IF(males!BF28&gt;0,males!BF28,"")</f>
        <v/>
      </c>
      <c r="AA30" s="38" t="str">
        <f>IF(males!BF29&gt;0,males!BF29,"")</f>
        <v/>
      </c>
      <c r="AB30" s="38" t="str">
        <f>IF(males!BF30&gt;0,males!BF30,"")</f>
        <v/>
      </c>
      <c r="AC30" s="38" t="str">
        <f>IF(males!BF31&gt;0,males!BF31,"")</f>
        <v/>
      </c>
      <c r="AD30" s="38" t="str">
        <f>IF(males!BF33&gt;0,males!BF33,"")</f>
        <v/>
      </c>
      <c r="AE30" s="38" t="str">
        <f>IF(males!BF34&gt;0,males!BF34,"")</f>
        <v/>
      </c>
      <c r="AF30" s="38" t="str">
        <f>IF(males!BF35&gt;0,males!BF35,"")</f>
        <v/>
      </c>
      <c r="AG30" s="38" t="str">
        <f>IF(males!BF36&gt;0,males!BF36,"")</f>
        <v/>
      </c>
      <c r="AH30" s="38" t="str">
        <f>IF(males!BF37&gt;0,males!BF37,"")</f>
        <v/>
      </c>
      <c r="AI30" s="38" t="str">
        <f>IF(males!BF38&gt;0,males!BF38,"")</f>
        <v/>
      </c>
      <c r="AJ30" s="38" t="str">
        <f>IF(males!BF39&gt;0,males!BF39,"")</f>
        <v/>
      </c>
      <c r="AK30" s="38" t="str">
        <f>IF(males!BF40&gt;0,males!BF40,"")</f>
        <v/>
      </c>
      <c r="AL30" s="38" t="str">
        <f>IF(males!BF42&gt;0,males!BF42,"")</f>
        <v/>
      </c>
      <c r="AM30" s="38" t="str">
        <f>IF(males!BF43&gt;0,males!BF43,"")</f>
        <v/>
      </c>
      <c r="AN30" s="38" t="str">
        <f>IF(males!BF44&gt;0,males!BF44,"")</f>
        <v/>
      </c>
      <c r="AO30" s="38" t="str">
        <f>IF(males!BF45&gt;0,males!BF45,"")</f>
        <v/>
      </c>
      <c r="AP30" s="38" t="str">
        <f>IF(males!BF46&gt;0,males!BF46,"")</f>
        <v/>
      </c>
      <c r="AQ30" s="38" t="str">
        <f>IF(males!BF47&gt;0,males!BF47,"")</f>
        <v/>
      </c>
      <c r="AR30" s="38" t="str">
        <f>IF(males!BF48&gt;0,males!BF48,"")</f>
        <v/>
      </c>
      <c r="AS30" s="68" t="str">
        <f>IF(males!BF49&gt;0,males!BF49,"")</f>
        <v/>
      </c>
    </row>
    <row r="31" spans="1:45">
      <c r="A31" s="34" t="str">
        <f>'female stats (μm)'!A$2</f>
        <v>Genus species</v>
      </c>
      <c r="B31" s="51" t="str">
        <f>'female stats (μm)'!B$2</f>
        <v>Country.sample</v>
      </c>
      <c r="C31" s="36">
        <f>males!BH1</f>
        <v>0</v>
      </c>
      <c r="D31" s="37" t="str">
        <f>IF(males!BH3&gt;0,males!BH3,"")</f>
        <v/>
      </c>
      <c r="E31" s="37" t="str">
        <f>IF(males!BH4&gt;0,males!BH4,"")</f>
        <v/>
      </c>
      <c r="F31" s="38" t="str">
        <f>IF(males!BH5&gt;0,males!BH5,"")</f>
        <v/>
      </c>
      <c r="G31" s="38" t="str">
        <f>IF(males!BH7&gt;0,males!BH7,"")</f>
        <v/>
      </c>
      <c r="H31" s="38" t="str">
        <f>IF(males!BH8&gt;0,males!BH8,"")</f>
        <v/>
      </c>
      <c r="I31" s="38" t="str">
        <f>IF(males!BH9&gt;0,males!BH9,"")</f>
        <v/>
      </c>
      <c r="J31" s="38" t="str">
        <f>IF(males!BH10&gt;0,males!BH10,"")</f>
        <v/>
      </c>
      <c r="K31" s="38" t="str">
        <f>IF(males!BH11&gt;0,males!BH11,"")</f>
        <v/>
      </c>
      <c r="L31" s="40" t="str">
        <f>IF(males!BH12&gt;0,males!BH12,"")</f>
        <v/>
      </c>
      <c r="M31" s="40" t="str">
        <f>IF(males!BH13&gt;0,males!BH13,"")</f>
        <v/>
      </c>
      <c r="N31" s="38" t="str">
        <f>IF(males!BH15&gt;0,males!BH15,"")</f>
        <v/>
      </c>
      <c r="O31" s="38" t="str">
        <f>IF(males!BH16&gt;0,males!BH16,"")</f>
        <v/>
      </c>
      <c r="P31" s="38" t="str">
        <f>IF(males!BH17&gt;0,males!BH17,"")</f>
        <v/>
      </c>
      <c r="Q31" s="38" t="str">
        <f>IF(males!BH18&gt;0,males!BH18,"")</f>
        <v/>
      </c>
      <c r="R31" s="38" t="str">
        <f>IF(males!BH19&gt;0,males!BH19,"")</f>
        <v/>
      </c>
      <c r="S31" s="38" t="str">
        <f>IF(males!BH20&gt;0,males!BH20,"")</f>
        <v/>
      </c>
      <c r="T31" s="38" t="str">
        <f>IF(males!BH21&gt;0,males!BH21,"")</f>
        <v/>
      </c>
      <c r="U31" s="38" t="str">
        <f>IF(males!BH22&gt;0,males!BH22,"")</f>
        <v/>
      </c>
      <c r="V31" s="38" t="str">
        <f>IF(males!BH24&gt;0,males!BH24,"")</f>
        <v/>
      </c>
      <c r="W31" s="38" t="str">
        <f>IF(males!BH25&gt;0,males!BH25,"")</f>
        <v/>
      </c>
      <c r="X31" s="38" t="str">
        <f>IF(males!BH26&gt;0,males!BH26,"")</f>
        <v/>
      </c>
      <c r="Y31" s="38" t="str">
        <f>IF(males!BH27&gt;0,males!BH27,"")</f>
        <v/>
      </c>
      <c r="Z31" s="38" t="str">
        <f>IF(males!BH28&gt;0,males!BH28,"")</f>
        <v/>
      </c>
      <c r="AA31" s="38" t="str">
        <f>IF(males!BH29&gt;0,males!BH29,"")</f>
        <v/>
      </c>
      <c r="AB31" s="38" t="str">
        <f>IF(males!BH30&gt;0,males!BH30,"")</f>
        <v/>
      </c>
      <c r="AC31" s="38" t="str">
        <f>IF(males!BH31&gt;0,males!BH31,"")</f>
        <v/>
      </c>
      <c r="AD31" s="38" t="str">
        <f>IF(males!BH33&gt;0,males!BH33,"")</f>
        <v/>
      </c>
      <c r="AE31" s="38" t="str">
        <f>IF(males!BH34&gt;0,males!BH34,"")</f>
        <v/>
      </c>
      <c r="AF31" s="38" t="str">
        <f>IF(males!BH35&gt;0,males!BH35,"")</f>
        <v/>
      </c>
      <c r="AG31" s="38" t="str">
        <f>IF(males!BH36&gt;0,males!BH36,"")</f>
        <v/>
      </c>
      <c r="AH31" s="38" t="str">
        <f>IF(males!BH37&gt;0,males!BH37,"")</f>
        <v/>
      </c>
      <c r="AI31" s="38" t="str">
        <f>IF(males!BH38&gt;0,males!BH38,"")</f>
        <v/>
      </c>
      <c r="AJ31" s="38" t="str">
        <f>IF(males!BH39&gt;0,males!BH39,"")</f>
        <v/>
      </c>
      <c r="AK31" s="38" t="str">
        <f>IF(males!BH40&gt;0,males!BH40,"")</f>
        <v/>
      </c>
      <c r="AL31" s="38" t="str">
        <f>IF(males!BH42&gt;0,males!BH42,"")</f>
        <v/>
      </c>
      <c r="AM31" s="38" t="str">
        <f>IF(males!BH43&gt;0,males!BH43,"")</f>
        <v/>
      </c>
      <c r="AN31" s="38" t="str">
        <f>IF(males!BH44&gt;0,males!BH44,"")</f>
        <v/>
      </c>
      <c r="AO31" s="38" t="str">
        <f>IF(males!BH45&gt;0,males!BH45,"")</f>
        <v/>
      </c>
      <c r="AP31" s="38" t="str">
        <f>IF(males!BH46&gt;0,males!BH46,"")</f>
        <v/>
      </c>
      <c r="AQ31" s="38" t="str">
        <f>IF(males!BH47&gt;0,males!BH47,"")</f>
        <v/>
      </c>
      <c r="AR31" s="38" t="str">
        <f>IF(males!BH48&gt;0,males!BH48,"")</f>
        <v/>
      </c>
      <c r="AS31" s="68" t="str">
        <f>IF(males!BH49&gt;0,males!BH49,"")</f>
        <v/>
      </c>
    </row>
    <row r="33" spans="1:2">
      <c r="A33" s="69"/>
      <c r="B33" s="70"/>
    </row>
  </sheetData>
  <phoneticPr fontId="24"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H33"/>
  <sheetViews>
    <sheetView zoomScaleNormal="100" workbookViewId="0">
      <pane xSplit="3" ySplit="1" topLeftCell="R2" activePane="bottomRight" state="frozen"/>
      <selection pane="topRight" activeCell="C1" sqref="C1"/>
      <selection pane="bottomLeft" activeCell="A2" sqref="A2"/>
      <selection pane="bottomRight" activeCell="W4" sqref="W4"/>
    </sheetView>
  </sheetViews>
  <sheetFormatPr defaultColWidth="9.140625" defaultRowHeight="12.75"/>
  <cols>
    <col min="1" max="1" width="16.85546875" style="31" customWidth="1"/>
    <col min="2" max="2" width="16.85546875" style="52" customWidth="1"/>
    <col min="3" max="3" width="9.140625" style="30"/>
    <col min="4" max="4" width="9.140625" style="29" customWidth="1"/>
    <col min="5" max="34" width="9.140625" style="29"/>
    <col min="35" max="35" width="2.85546875" style="29" customWidth="1"/>
    <col min="36" max="16384" width="9.140625" style="29"/>
  </cols>
  <sheetData>
    <row r="1" spans="1:34" ht="67.5">
      <c r="A1" s="34" t="s">
        <v>54</v>
      </c>
      <c r="B1" s="53" t="s">
        <v>55</v>
      </c>
      <c r="C1" s="35" t="s">
        <v>44</v>
      </c>
      <c r="D1" s="49" t="s">
        <v>10</v>
      </c>
      <c r="E1" s="49" t="s">
        <v>11</v>
      </c>
      <c r="F1" s="49" t="s">
        <v>12</v>
      </c>
      <c r="G1" s="50" t="s">
        <v>38</v>
      </c>
      <c r="H1" s="50" t="s">
        <v>39</v>
      </c>
      <c r="I1" s="50" t="s">
        <v>40</v>
      </c>
      <c r="J1" s="50" t="s">
        <v>41</v>
      </c>
      <c r="K1" s="50" t="s">
        <v>56</v>
      </c>
      <c r="L1" s="50" t="s">
        <v>57</v>
      </c>
      <c r="M1" s="50" t="s">
        <v>58</v>
      </c>
      <c r="N1" s="50" t="s">
        <v>59</v>
      </c>
      <c r="O1" s="50" t="s">
        <v>60</v>
      </c>
      <c r="P1" s="50" t="s">
        <v>61</v>
      </c>
      <c r="Q1" s="50" t="s">
        <v>62</v>
      </c>
      <c r="R1" s="50" t="s">
        <v>63</v>
      </c>
      <c r="S1" s="50" t="s">
        <v>64</v>
      </c>
      <c r="T1" s="50" t="s">
        <v>65</v>
      </c>
      <c r="U1" s="50" t="s">
        <v>66</v>
      </c>
      <c r="V1" s="50" t="s">
        <v>67</v>
      </c>
      <c r="W1" s="50" t="s">
        <v>68</v>
      </c>
      <c r="X1" s="50" t="s">
        <v>69</v>
      </c>
      <c r="Y1" s="50" t="s">
        <v>70</v>
      </c>
      <c r="Z1" s="50" t="s">
        <v>71</v>
      </c>
      <c r="AA1" s="50" t="s">
        <v>72</v>
      </c>
      <c r="AB1" s="50" t="s">
        <v>73</v>
      </c>
      <c r="AC1" s="50" t="s">
        <v>74</v>
      </c>
      <c r="AD1" s="50" t="s">
        <v>75</v>
      </c>
      <c r="AE1" s="50" t="s">
        <v>76</v>
      </c>
      <c r="AF1" s="50" t="s">
        <v>77</v>
      </c>
      <c r="AG1" s="50" t="s">
        <v>78</v>
      </c>
      <c r="AH1" s="50" t="s">
        <v>79</v>
      </c>
    </row>
    <row r="2" spans="1:34">
      <c r="A2" s="34" t="str">
        <f>'female stats (μm)'!A$2</f>
        <v>Genus species</v>
      </c>
      <c r="B2" s="51" t="str">
        <f>'female stats (μm)'!B$2</f>
        <v>Country.sample</v>
      </c>
      <c r="C2" s="36">
        <f>males!B1</f>
        <v>23</v>
      </c>
      <c r="D2" s="41">
        <f>IF(males!C3&gt;0,males!C3,"")</f>
        <v>1168.7709991158267</v>
      </c>
      <c r="E2" s="42">
        <f>IF(males!C4&gt;0,males!C4,"")</f>
        <v>15.296198054818747</v>
      </c>
      <c r="F2" s="42">
        <f>IF(males!C5&gt;0,males!C5,"")</f>
        <v>14.8894783377542</v>
      </c>
      <c r="G2" s="42">
        <f>IF(males!C8&gt;0,males!C8,"")</f>
        <v>62.900088417329805</v>
      </c>
      <c r="H2" s="42">
        <f>IF(males!C9&gt;0,males!C9,"")</f>
        <v>41.626878868258174</v>
      </c>
      <c r="I2" s="42">
        <f>IF(males!C10&gt;0,males!C10,"")</f>
        <v>33.828470380194517</v>
      </c>
      <c r="J2" s="42">
        <f>IF(males!C11&gt;0,males!C11,"")</f>
        <v>30.716180371352785</v>
      </c>
      <c r="K2" s="42">
        <f>IF(males!C15&gt;0,males!C15,"")</f>
        <v>31.954022988505749</v>
      </c>
      <c r="L2" s="42">
        <f>IF(males!C16&gt;0,males!C16,"")</f>
        <v>27.939876215738284</v>
      </c>
      <c r="M2" s="42">
        <f>IF(males!C17&gt;0,males!C17,"")</f>
        <v>9.4429708222811666</v>
      </c>
      <c r="N2" s="42">
        <f>IF(males!C19&gt;0,males!C19,"")</f>
        <v>31.847922192749785</v>
      </c>
      <c r="O2" s="42" t="str">
        <f>IF(males!C20&gt;0,males!C20,"")</f>
        <v/>
      </c>
      <c r="P2" s="42" t="str">
        <f>IF(males!C21&gt;0,males!C21,"")</f>
        <v/>
      </c>
      <c r="Q2" s="42" t="str">
        <f>IF(males!C24&gt;0,males!C24,"")</f>
        <v/>
      </c>
      <c r="R2" s="42" t="str">
        <f>IF(males!C25&gt;0,males!C25,"")</f>
        <v/>
      </c>
      <c r="S2" s="42" t="str">
        <f>IF(males!C26&gt;0,males!C26,"")</f>
        <v/>
      </c>
      <c r="T2" s="42">
        <f>IF(males!C28&gt;0,males!C28,"")</f>
        <v>43.395225464190986</v>
      </c>
      <c r="U2" s="42">
        <f>IF(males!C29&gt;0,males!C29,"")</f>
        <v>29.336870026525201</v>
      </c>
      <c r="V2" s="42">
        <f>IF(males!C30&gt;0,males!C30,"")</f>
        <v>9.0185676392572933</v>
      </c>
      <c r="W2" s="42">
        <f>IF(males!C33&gt;0,males!C33,"")</f>
        <v>41.025641025641022</v>
      </c>
      <c r="X2" s="42">
        <f>IF(males!C34&gt;0,males!C34,"")</f>
        <v>31.777188328912466</v>
      </c>
      <c r="Y2" s="42">
        <f>IF(males!C35&gt;0,males!C35,"")</f>
        <v>12.024756852343058</v>
      </c>
      <c r="Z2" s="42">
        <f>IF(males!C37&gt;0,males!C37,"")</f>
        <v>41.573828470380199</v>
      </c>
      <c r="AA2" s="42">
        <f>IF(males!C38&gt;0,males!C38,"")</f>
        <v>32.891246684350136</v>
      </c>
      <c r="AB2" s="42">
        <f>IF(males!C39&gt;0,males!C39,"")</f>
        <v>10.999115826702035</v>
      </c>
      <c r="AC2" s="42">
        <f>IF(males!C42&gt;0,males!C42,"")</f>
        <v>46.702033598585324</v>
      </c>
      <c r="AD2" s="42">
        <f>IF(males!C43&gt;0,males!C43,"")</f>
        <v>32.997347480106107</v>
      </c>
      <c r="AE2" s="42">
        <f>IF(males!C44&gt;0,males!C44,"")</f>
        <v>10.327144120247569</v>
      </c>
      <c r="AF2" s="42">
        <f>IF(males!C46&gt;0,males!C46,"")</f>
        <v>50.999115826702038</v>
      </c>
      <c r="AG2" s="42">
        <f>IF(males!C47&gt;0,males!C47,"")</f>
        <v>36.64014146772768</v>
      </c>
      <c r="AH2" s="42">
        <f>IF(males!C48&gt;0,males!C48,"")</f>
        <v>10.521662245800178</v>
      </c>
    </row>
    <row r="3" spans="1:34">
      <c r="A3" s="34" t="str">
        <f>'female stats (μm)'!A$2</f>
        <v>Genus species</v>
      </c>
      <c r="B3" s="51" t="str">
        <f>'female stats (μm)'!B$2</f>
        <v>Country.sample</v>
      </c>
      <c r="C3" s="36">
        <f>males!D1</f>
        <v>24</v>
      </c>
      <c r="D3" s="41">
        <f>IF(males!E3&gt;0,males!E3,"")</f>
        <v>1161.9756185012548</v>
      </c>
      <c r="E3" s="42">
        <f>IF(males!E4&gt;0,males!E4,"")</f>
        <v>20.096808892076016</v>
      </c>
      <c r="F3" s="43">
        <f>IF(males!E5&gt;0,males!E5,"")</f>
        <v>19.039082108282539</v>
      </c>
      <c r="G3" s="42">
        <f>IF(males!E8&gt;0,males!E8,"")</f>
        <v>66.242380781642169</v>
      </c>
      <c r="H3" s="42">
        <f>IF(males!E9&gt;0,males!E9,"")</f>
        <v>43.277160272499103</v>
      </c>
      <c r="I3" s="42">
        <f>IF(males!E10&gt;0,males!E10,"")</f>
        <v>32.000717102904268</v>
      </c>
      <c r="J3" s="42">
        <f>IF(males!E11&gt;0,males!E11,"")</f>
        <v>31.176048762997489</v>
      </c>
      <c r="K3" s="42">
        <f>IF(males!E15&gt;0,males!E15,"")</f>
        <v>36.410899964144846</v>
      </c>
      <c r="L3" s="42">
        <f>IF(males!E16&gt;0,males!E16,"")</f>
        <v>24.291860882036573</v>
      </c>
      <c r="M3" s="42">
        <f>IF(males!E17&gt;0,males!E17,"")</f>
        <v>9.5733237719612756</v>
      </c>
      <c r="N3" s="42">
        <f>IF(males!E19&gt;0,males!E19,"")</f>
        <v>35.424883470778056</v>
      </c>
      <c r="O3" s="42">
        <f>IF(males!E20&gt;0,males!E20,"")</f>
        <v>28.648261025457156</v>
      </c>
      <c r="P3" s="42">
        <f>IF(males!E21&gt;0,males!E21,"")</f>
        <v>10.344209394048045</v>
      </c>
      <c r="Q3" s="42">
        <f>IF(males!E24&gt;0,males!E24,"")</f>
        <v>39.494442452491931</v>
      </c>
      <c r="R3" s="42">
        <f>IF(males!E25&gt;0,males!E25,"")</f>
        <v>33.004661168877739</v>
      </c>
      <c r="S3" s="42">
        <f>IF(males!E26&gt;0,males!E26,"")</f>
        <v>12.495518106848332</v>
      </c>
      <c r="T3" s="42">
        <f>IF(males!E28&gt;0,males!E28,"")</f>
        <v>43.20544998207243</v>
      </c>
      <c r="U3" s="42">
        <f>IF(males!E29&gt;0,males!E29,"")</f>
        <v>29.70598780925063</v>
      </c>
      <c r="V3" s="42">
        <f>IF(males!E30&gt;0,males!E30,"")</f>
        <v>12.33416995338831</v>
      </c>
      <c r="W3" s="42">
        <f>IF(males!E33&gt;0,males!E33,"")</f>
        <v>42.882753675152387</v>
      </c>
      <c r="X3" s="42">
        <f>IF(males!E34&gt;0,males!E34,"")</f>
        <v>34.367156686984586</v>
      </c>
      <c r="Y3" s="42">
        <f>IF(males!E35&gt;0,males!E35,"")</f>
        <v>12.925779849408389</v>
      </c>
      <c r="Z3" s="42">
        <f>IF(males!E37&gt;0,males!E37,"")</f>
        <v>41.609896020078885</v>
      </c>
      <c r="AA3" s="42">
        <f>IF(males!E38&gt;0,males!E38,"")</f>
        <v>32.018644675510934</v>
      </c>
      <c r="AB3" s="42">
        <f>IF(males!E39&gt;0,males!E39,"")</f>
        <v>14.575116529221944</v>
      </c>
      <c r="AC3" s="42">
        <f>IF(males!E42&gt;0,males!E42,"")</f>
        <v>52.025815704553601</v>
      </c>
      <c r="AD3" s="42">
        <f>IF(males!E43&gt;0,males!E43,"")</f>
        <v>34.653997848691283</v>
      </c>
      <c r="AE3" s="42">
        <f>IF(males!E44&gt;0,males!E44,"")</f>
        <v>13.356041591968449</v>
      </c>
      <c r="AF3" s="42">
        <f>IF(males!E46&gt;0,males!E46,"")</f>
        <v>52.85048404446038</v>
      </c>
      <c r="AG3" s="42">
        <f>IF(males!E47&gt;0,males!E47,"")</f>
        <v>36.428827536751527</v>
      </c>
      <c r="AH3" s="42">
        <f>IF(males!E48&gt;0,males!E48,"")</f>
        <v>12.53137325206167</v>
      </c>
    </row>
    <row r="4" spans="1:34">
      <c r="A4" s="34" t="str">
        <f>'female stats (μm)'!A$2</f>
        <v>Genus species</v>
      </c>
      <c r="B4" s="51" t="str">
        <f>'female stats (μm)'!B$2</f>
        <v>Country.sample</v>
      </c>
      <c r="C4" s="36">
        <f>males!F1</f>
        <v>25</v>
      </c>
      <c r="D4" s="41">
        <f>IF(males!G3&gt;0,males!G3,"")</f>
        <v>1147.5352646746549</v>
      </c>
      <c r="E4" s="42">
        <f>IF(males!G4&gt;0,males!G4,"")</f>
        <v>19.53587137873502</v>
      </c>
      <c r="F4" s="42">
        <f>IF(males!G5&gt;0,males!G5,"")</f>
        <v>15.33444562414682</v>
      </c>
      <c r="G4" s="42">
        <f>IF(males!G8&gt;0,males!G8,"")</f>
        <v>69.012589109661761</v>
      </c>
      <c r="H4" s="42">
        <f>IF(males!G9&gt;0,males!G9,"")</f>
        <v>38.920066737448806</v>
      </c>
      <c r="I4" s="42">
        <f>IF(males!G10&gt;0,males!G10,"")</f>
        <v>32.140148642499625</v>
      </c>
      <c r="J4" s="42">
        <f>IF(males!G11&gt;0,males!G11,"")</f>
        <v>31.41210374639769</v>
      </c>
      <c r="K4" s="42">
        <f>IF(males!G15&gt;0,males!G15,"")</f>
        <v>37.949340209312901</v>
      </c>
      <c r="L4" s="42">
        <f>IF(males!G16&gt;0,males!G16,"")</f>
        <v>28.499924161989988</v>
      </c>
      <c r="M4" s="42">
        <f>IF(males!G17&gt;0,males!G17,"")</f>
        <v>10.784165023509782</v>
      </c>
      <c r="N4" s="42">
        <f>IF(males!G19&gt;0,males!G19,"")</f>
        <v>34.202942514788411</v>
      </c>
      <c r="O4" s="42">
        <f>IF(males!G20&gt;0,males!G20,"")</f>
        <v>29.136963446079172</v>
      </c>
      <c r="P4" s="42">
        <f>IF(males!G21&gt;0,males!G21,"")</f>
        <v>11.102684665554376</v>
      </c>
      <c r="Q4" s="42">
        <f>IF(males!G24&gt;0,males!G24,"")</f>
        <v>40.618838161686632</v>
      </c>
      <c r="R4" s="42">
        <f>IF(males!G25&gt;0,males!G25,"")</f>
        <v>29.713332322159864</v>
      </c>
      <c r="S4" s="42">
        <f>IF(males!G26&gt;0,males!G26,"")</f>
        <v>10.571818595480053</v>
      </c>
      <c r="T4" s="42">
        <f>IF(males!G28&gt;0,males!G28,"")</f>
        <v>38.358865463370236</v>
      </c>
      <c r="U4" s="42">
        <f>IF(males!G29&gt;0,males!G29,"")</f>
        <v>28.60609737600485</v>
      </c>
      <c r="V4" s="42">
        <f>IF(males!G30&gt;0,males!G30,"")</f>
        <v>12.134081601698771</v>
      </c>
      <c r="W4" s="42">
        <f>IF(males!G33&gt;0,males!G33,"")</f>
        <v>38.995904747459427</v>
      </c>
      <c r="X4" s="42">
        <f>IF(males!G34&gt;0,males!G34,"")</f>
        <v>29.045957834066428</v>
      </c>
      <c r="Y4" s="42">
        <f>IF(males!G35&gt;0,males!G35,"")</f>
        <v>11.967237979675412</v>
      </c>
      <c r="Z4" s="42">
        <f>IF(males!G37&gt;0,males!G37,"")</f>
        <v>36.705596845138778</v>
      </c>
      <c r="AA4" s="42">
        <f>IF(males!G38&gt;0,males!G38,"")</f>
        <v>28.272410131958136</v>
      </c>
      <c r="AB4" s="42">
        <f>IF(males!G39&gt;0,males!G39,"")</f>
        <v>11.967237979675412</v>
      </c>
      <c r="AC4" s="42">
        <f>IF(males!G42&gt;0,males!G42,"")</f>
        <v>48.384650386773842</v>
      </c>
      <c r="AD4" s="42">
        <f>IF(males!G43&gt;0,males!G43,"")</f>
        <v>34.066434096769299</v>
      </c>
      <c r="AE4" s="42">
        <f>IF(males!G44&gt;0,males!G44,"")</f>
        <v>14.576065524040645</v>
      </c>
      <c r="AF4" s="42">
        <f>IF(males!G46&gt;0,males!G46,"")</f>
        <v>46.534202942514789</v>
      </c>
      <c r="AG4" s="42">
        <f>IF(males!G47&gt;0,males!G47,"")</f>
        <v>31.821629000455026</v>
      </c>
      <c r="AH4" s="42">
        <f>IF(males!G48&gt;0,males!G48,"")</f>
        <v>10.677991809494918</v>
      </c>
    </row>
    <row r="5" spans="1:34">
      <c r="A5" s="34" t="str">
        <f>'female stats (μm)'!A$2</f>
        <v>Genus species</v>
      </c>
      <c r="B5" s="51" t="str">
        <f>'female stats (μm)'!B$2</f>
        <v>Country.sample</v>
      </c>
      <c r="C5" s="36">
        <f>males!H1</f>
        <v>0</v>
      </c>
      <c r="D5" s="41" t="str">
        <f>IF(males!I3&gt;0,males!I3,"")</f>
        <v/>
      </c>
      <c r="E5" s="42" t="str">
        <f>IF(males!I4&gt;0,males!I4,"")</f>
        <v/>
      </c>
      <c r="F5" s="42" t="str">
        <f>IF(males!I5&gt;0,males!I5,"")</f>
        <v/>
      </c>
      <c r="G5" s="42" t="str">
        <f>IF(males!I8&gt;0,males!I8,"")</f>
        <v/>
      </c>
      <c r="H5" s="42" t="str">
        <f>IF(males!I9&gt;0,males!I9,"")</f>
        <v/>
      </c>
      <c r="I5" s="42" t="str">
        <f>IF(males!I10&gt;0,males!I10,"")</f>
        <v/>
      </c>
      <c r="J5" s="42" t="str">
        <f>IF(males!I11&gt;0,males!I11,"")</f>
        <v/>
      </c>
      <c r="K5" s="42" t="str">
        <f>IF(males!I15&gt;0,males!I15,"")</f>
        <v/>
      </c>
      <c r="L5" s="42" t="str">
        <f>IF(males!I16&gt;0,males!I16,"")</f>
        <v/>
      </c>
      <c r="M5" s="42" t="str">
        <f>IF(males!I17&gt;0,males!I17,"")</f>
        <v/>
      </c>
      <c r="N5" s="42" t="str">
        <f>IF(males!I19&gt;0,males!I19,"")</f>
        <v/>
      </c>
      <c r="O5" s="42" t="str">
        <f>IF(males!I20&gt;0,males!I20,"")</f>
        <v/>
      </c>
      <c r="P5" s="42" t="str">
        <f>IF(males!I21&gt;0,males!I21,"")</f>
        <v/>
      </c>
      <c r="Q5" s="42" t="str">
        <f>IF(males!I24&gt;0,males!I24,"")</f>
        <v/>
      </c>
      <c r="R5" s="42" t="str">
        <f>IF(males!I25&gt;0,males!I25,"")</f>
        <v/>
      </c>
      <c r="S5" s="42" t="str">
        <f>IF(males!I26&gt;0,males!I26,"")</f>
        <v/>
      </c>
      <c r="T5" s="42" t="str">
        <f>IF(males!I28&gt;0,males!I28,"")</f>
        <v/>
      </c>
      <c r="U5" s="42" t="str">
        <f>IF(males!I29&gt;0,males!I29,"")</f>
        <v/>
      </c>
      <c r="V5" s="42" t="str">
        <f>IF(males!I30&gt;0,males!I30,"")</f>
        <v/>
      </c>
      <c r="W5" s="42" t="str">
        <f>IF(males!I33&gt;0,males!I33,"")</f>
        <v/>
      </c>
      <c r="X5" s="42" t="str">
        <f>IF(males!I34&gt;0,males!I34,"")</f>
        <v/>
      </c>
      <c r="Y5" s="42" t="str">
        <f>IF(males!I35&gt;0,males!I35,"")</f>
        <v/>
      </c>
      <c r="Z5" s="42" t="str">
        <f>IF(males!I37&gt;0,males!I37,"")</f>
        <v/>
      </c>
      <c r="AA5" s="42" t="str">
        <f>IF(males!I38&gt;0,males!I38,"")</f>
        <v/>
      </c>
      <c r="AB5" s="42" t="str">
        <f>IF(males!I39&gt;0,males!I39,"")</f>
        <v/>
      </c>
      <c r="AC5" s="42" t="str">
        <f>IF(males!I42&gt;0,males!I42,"")</f>
        <v/>
      </c>
      <c r="AD5" s="42" t="str">
        <f>IF(males!I43&gt;0,males!I43,"")</f>
        <v/>
      </c>
      <c r="AE5" s="42" t="str">
        <f>IF(males!I44&gt;0,males!I44,"")</f>
        <v/>
      </c>
      <c r="AF5" s="42" t="str">
        <f>IF(males!I46&gt;0,males!I46,"")</f>
        <v/>
      </c>
      <c r="AG5" s="42" t="str">
        <f>IF(males!I47&gt;0,males!I47,"")</f>
        <v/>
      </c>
      <c r="AH5" s="42" t="str">
        <f>IF(males!I48&gt;0,males!I48,"")</f>
        <v/>
      </c>
    </row>
    <row r="6" spans="1:34">
      <c r="A6" s="34" t="str">
        <f>'female stats (μm)'!A$2</f>
        <v>Genus species</v>
      </c>
      <c r="B6" s="51" t="str">
        <f>'female stats (μm)'!B$2</f>
        <v>Country.sample</v>
      </c>
      <c r="C6" s="36">
        <f>males!J1</f>
        <v>0</v>
      </c>
      <c r="D6" s="41" t="str">
        <f>IF(males!K3&gt;0,males!K3,"")</f>
        <v/>
      </c>
      <c r="E6" s="42" t="str">
        <f>IF(males!K4&gt;0,males!K4,"")</f>
        <v/>
      </c>
      <c r="F6" s="42" t="str">
        <f>IF(males!K5&gt;0,males!K5,"")</f>
        <v/>
      </c>
      <c r="G6" s="42" t="str">
        <f>IF(males!K8&gt;0,males!K8,"")</f>
        <v/>
      </c>
      <c r="H6" s="42" t="str">
        <f>IF(males!K9&gt;0,males!K9,"")</f>
        <v/>
      </c>
      <c r="I6" s="42" t="str">
        <f>IF(males!K10&gt;0,males!K10,"")</f>
        <v/>
      </c>
      <c r="J6" s="42" t="str">
        <f>IF(males!K11&gt;0,males!K11,"")</f>
        <v/>
      </c>
      <c r="K6" s="42" t="str">
        <f>IF(males!K15&gt;0,males!K15,"")</f>
        <v/>
      </c>
      <c r="L6" s="42" t="str">
        <f>IF(males!K16&gt;0,males!K16,"")</f>
        <v/>
      </c>
      <c r="M6" s="42" t="str">
        <f>IF(males!K17&gt;0,males!K17,"")</f>
        <v/>
      </c>
      <c r="N6" s="42" t="str">
        <f>IF(males!K19&gt;0,males!K19,"")</f>
        <v/>
      </c>
      <c r="O6" s="42" t="str">
        <f>IF(males!K20&gt;0,males!K20,"")</f>
        <v/>
      </c>
      <c r="P6" s="42" t="str">
        <f>IF(males!K21&gt;0,males!K21,"")</f>
        <v/>
      </c>
      <c r="Q6" s="42" t="str">
        <f>IF(males!K24&gt;0,males!K24,"")</f>
        <v/>
      </c>
      <c r="R6" s="42" t="str">
        <f>IF(males!K25&gt;0,males!K25,"")</f>
        <v/>
      </c>
      <c r="S6" s="42" t="str">
        <f>IF(males!K26&gt;0,males!K26,"")</f>
        <v/>
      </c>
      <c r="T6" s="42" t="str">
        <f>IF(males!K28&gt;0,males!K28,"")</f>
        <v/>
      </c>
      <c r="U6" s="42" t="str">
        <f>IF(males!K29&gt;0,males!K29,"")</f>
        <v/>
      </c>
      <c r="V6" s="42" t="str">
        <f>IF(males!K30&gt;0,males!K30,"")</f>
        <v/>
      </c>
      <c r="W6" s="42" t="str">
        <f>IF(males!K33&gt;0,males!K33,"")</f>
        <v/>
      </c>
      <c r="X6" s="42" t="str">
        <f>IF(males!K34&gt;0,males!K34,"")</f>
        <v/>
      </c>
      <c r="Y6" s="42" t="str">
        <f>IF(males!K35&gt;0,males!K35,"")</f>
        <v/>
      </c>
      <c r="Z6" s="42" t="str">
        <f>IF(males!K37&gt;0,males!K37,"")</f>
        <v/>
      </c>
      <c r="AA6" s="42" t="str">
        <f>IF(males!K38&gt;0,males!K38,"")</f>
        <v/>
      </c>
      <c r="AB6" s="42" t="str">
        <f>IF(males!K39&gt;0,males!K39,"")</f>
        <v/>
      </c>
      <c r="AC6" s="42" t="str">
        <f>IF(males!K42&gt;0,males!K42,"")</f>
        <v/>
      </c>
      <c r="AD6" s="42" t="str">
        <f>IF(males!K43&gt;0,males!K43,"")</f>
        <v/>
      </c>
      <c r="AE6" s="42" t="str">
        <f>IF(males!K44&gt;0,males!K44,"")</f>
        <v/>
      </c>
      <c r="AF6" s="42" t="str">
        <f>IF(males!K46&gt;0,males!K46,"")</f>
        <v/>
      </c>
      <c r="AG6" s="42" t="str">
        <f>IF(males!K47&gt;0,males!K47,"")</f>
        <v/>
      </c>
      <c r="AH6" s="42" t="str">
        <f>IF(males!K48&gt;0,males!K48,"")</f>
        <v/>
      </c>
    </row>
    <row r="7" spans="1:34">
      <c r="A7" s="34" t="str">
        <f>'female stats (μm)'!A$2</f>
        <v>Genus species</v>
      </c>
      <c r="B7" s="51" t="str">
        <f>'female stats (μm)'!B$2</f>
        <v>Country.sample</v>
      </c>
      <c r="C7" s="36">
        <f>males!L1</f>
        <v>0</v>
      </c>
      <c r="D7" s="41" t="str">
        <f>IF(males!M3&gt;0,males!M3,"")</f>
        <v/>
      </c>
      <c r="E7" s="42" t="str">
        <f>IF(males!M4&gt;0,males!M4,"")</f>
        <v/>
      </c>
      <c r="F7" s="42" t="str">
        <f>IF(males!M5&gt;0,males!M5,"")</f>
        <v/>
      </c>
      <c r="G7" s="42" t="str">
        <f>IF(males!M8&gt;0,males!M8,"")</f>
        <v/>
      </c>
      <c r="H7" s="42" t="str">
        <f>IF(males!M9&gt;0,males!M9,"")</f>
        <v/>
      </c>
      <c r="I7" s="42" t="str">
        <f>IF(males!M10&gt;0,males!M10,"")</f>
        <v/>
      </c>
      <c r="J7" s="42" t="str">
        <f>IF(males!M11&gt;0,males!M11,"")</f>
        <v/>
      </c>
      <c r="K7" s="42" t="str">
        <f>IF(males!M15&gt;0,males!M15,"")</f>
        <v/>
      </c>
      <c r="L7" s="42" t="str">
        <f>IF(males!M16&gt;0,males!M16,"")</f>
        <v/>
      </c>
      <c r="M7" s="42" t="str">
        <f>IF(males!M17&gt;0,males!M17,"")</f>
        <v/>
      </c>
      <c r="N7" s="42" t="str">
        <f>IF(males!M19&gt;0,males!M19,"")</f>
        <v/>
      </c>
      <c r="O7" s="42" t="str">
        <f>IF(males!M20&gt;0,males!M20,"")</f>
        <v/>
      </c>
      <c r="P7" s="42" t="str">
        <f>IF(males!M21&gt;0,males!M21,"")</f>
        <v/>
      </c>
      <c r="Q7" s="42" t="str">
        <f>IF(males!M24&gt;0,males!M24,"")</f>
        <v/>
      </c>
      <c r="R7" s="42" t="str">
        <f>IF(males!M25&gt;0,males!M25,"")</f>
        <v/>
      </c>
      <c r="S7" s="42" t="str">
        <f>IF(males!M26&gt;0,males!M26,"")</f>
        <v/>
      </c>
      <c r="T7" s="42" t="str">
        <f>IF(males!M28&gt;0,males!M28,"")</f>
        <v/>
      </c>
      <c r="U7" s="42" t="str">
        <f>IF(males!M29&gt;0,males!M29,"")</f>
        <v/>
      </c>
      <c r="V7" s="42" t="str">
        <f>IF(males!M30&gt;0,males!M30,"")</f>
        <v/>
      </c>
      <c r="W7" s="42" t="str">
        <f>IF(males!M33&gt;0,males!M33,"")</f>
        <v/>
      </c>
      <c r="X7" s="42" t="str">
        <f>IF(males!M34&gt;0,males!M34,"")</f>
        <v/>
      </c>
      <c r="Y7" s="42" t="str">
        <f>IF(males!M35&gt;0,males!M35,"")</f>
        <v/>
      </c>
      <c r="Z7" s="42" t="str">
        <f>IF(males!M37&gt;0,males!M37,"")</f>
        <v/>
      </c>
      <c r="AA7" s="42" t="str">
        <f>IF(males!M38&gt;0,males!M38,"")</f>
        <v/>
      </c>
      <c r="AB7" s="42" t="str">
        <f>IF(males!M39&gt;0,males!M39,"")</f>
        <v/>
      </c>
      <c r="AC7" s="42" t="str">
        <f>IF(males!M42&gt;0,males!M42,"")</f>
        <v/>
      </c>
      <c r="AD7" s="42" t="str">
        <f>IF(males!M43&gt;0,males!M43,"")</f>
        <v/>
      </c>
      <c r="AE7" s="42" t="str">
        <f>IF(males!M44&gt;0,males!M44,"")</f>
        <v/>
      </c>
      <c r="AF7" s="42" t="str">
        <f>IF(males!M46&gt;0,males!M46,"")</f>
        <v/>
      </c>
      <c r="AG7" s="42" t="str">
        <f>IF(males!M47&gt;0,males!M47,"")</f>
        <v/>
      </c>
      <c r="AH7" s="42" t="str">
        <f>IF(males!M48&gt;0,males!M48,"")</f>
        <v/>
      </c>
    </row>
    <row r="8" spans="1:34">
      <c r="A8" s="34" t="str">
        <f>'female stats (μm)'!A$2</f>
        <v>Genus species</v>
      </c>
      <c r="B8" s="51" t="str">
        <f>'female stats (μm)'!B$2</f>
        <v>Country.sample</v>
      </c>
      <c r="C8" s="36">
        <f>males!N1</f>
        <v>0</v>
      </c>
      <c r="D8" s="41" t="str">
        <f>IF(males!O3&gt;0,males!O3,"")</f>
        <v/>
      </c>
      <c r="E8" s="42" t="str">
        <f>IF(males!O4&gt;0,males!O4,"")</f>
        <v/>
      </c>
      <c r="F8" s="42" t="str">
        <f>IF(males!O5&gt;0,males!O5,"")</f>
        <v/>
      </c>
      <c r="G8" s="42" t="str">
        <f>IF(males!O8&gt;0,males!O8,"")</f>
        <v/>
      </c>
      <c r="H8" s="42" t="str">
        <f>IF(males!O9&gt;0,males!O9,"")</f>
        <v/>
      </c>
      <c r="I8" s="42" t="str">
        <f>IF(males!O10&gt;0,males!O10,"")</f>
        <v/>
      </c>
      <c r="J8" s="42" t="str">
        <f>IF(males!O11&gt;0,males!O11,"")</f>
        <v/>
      </c>
      <c r="K8" s="42" t="str">
        <f>IF(males!O15&gt;0,males!O15,"")</f>
        <v/>
      </c>
      <c r="L8" s="42" t="str">
        <f>IF(males!O16&gt;0,males!O16,"")</f>
        <v/>
      </c>
      <c r="M8" s="42" t="str">
        <f>IF(males!O17&gt;0,males!O17,"")</f>
        <v/>
      </c>
      <c r="N8" s="42" t="str">
        <f>IF(males!O19&gt;0,males!O19,"")</f>
        <v/>
      </c>
      <c r="O8" s="42" t="str">
        <f>IF(males!O20&gt;0,males!O20,"")</f>
        <v/>
      </c>
      <c r="P8" s="42" t="str">
        <f>IF(males!O21&gt;0,males!O21,"")</f>
        <v/>
      </c>
      <c r="Q8" s="42" t="str">
        <f>IF(males!O24&gt;0,males!O24,"")</f>
        <v/>
      </c>
      <c r="R8" s="42" t="str">
        <f>IF(males!O25&gt;0,males!O25,"")</f>
        <v/>
      </c>
      <c r="S8" s="42" t="str">
        <f>IF(males!O26&gt;0,males!O26,"")</f>
        <v/>
      </c>
      <c r="T8" s="42" t="str">
        <f>IF(males!O28&gt;0,males!O28,"")</f>
        <v/>
      </c>
      <c r="U8" s="42" t="str">
        <f>IF(males!O29&gt;0,males!O29,"")</f>
        <v/>
      </c>
      <c r="V8" s="42" t="str">
        <f>IF(males!O30&gt;0,males!O30,"")</f>
        <v/>
      </c>
      <c r="W8" s="42" t="str">
        <f>IF(males!O33&gt;0,males!O33,"")</f>
        <v/>
      </c>
      <c r="X8" s="42" t="str">
        <f>IF(males!O34&gt;0,males!O34,"")</f>
        <v/>
      </c>
      <c r="Y8" s="42" t="str">
        <f>IF(males!O35&gt;0,males!O35,"")</f>
        <v/>
      </c>
      <c r="Z8" s="42" t="str">
        <f>IF(males!O37&gt;0,males!O37,"")</f>
        <v/>
      </c>
      <c r="AA8" s="42" t="str">
        <f>IF(males!O38&gt;0,males!O38,"")</f>
        <v/>
      </c>
      <c r="AB8" s="42" t="str">
        <f>IF(males!O39&gt;0,males!O39,"")</f>
        <v/>
      </c>
      <c r="AC8" s="42" t="str">
        <f>IF(males!O42&gt;0,males!O42,"")</f>
        <v/>
      </c>
      <c r="AD8" s="42" t="str">
        <f>IF(males!O43&gt;0,males!O43,"")</f>
        <v/>
      </c>
      <c r="AE8" s="42" t="str">
        <f>IF(males!O44&gt;0,males!O44,"")</f>
        <v/>
      </c>
      <c r="AF8" s="42" t="str">
        <f>IF(males!O46&gt;0,males!O46,"")</f>
        <v/>
      </c>
      <c r="AG8" s="42" t="str">
        <f>IF(males!O47&gt;0,males!O47,"")</f>
        <v/>
      </c>
      <c r="AH8" s="42" t="str">
        <f>IF(males!O48&gt;0,males!O48,"")</f>
        <v/>
      </c>
    </row>
    <row r="9" spans="1:34">
      <c r="A9" s="34" t="str">
        <f>'female stats (μm)'!A$2</f>
        <v>Genus species</v>
      </c>
      <c r="B9" s="51" t="str">
        <f>'female stats (μm)'!B$2</f>
        <v>Country.sample</v>
      </c>
      <c r="C9" s="36">
        <f>males!P1</f>
        <v>0</v>
      </c>
      <c r="D9" s="41" t="str">
        <f>IF(males!Q3&gt;0,males!Q3,"")</f>
        <v/>
      </c>
      <c r="E9" s="42" t="str">
        <f>IF(males!Q4&gt;0,males!Q4,"")</f>
        <v/>
      </c>
      <c r="F9" s="42" t="str">
        <f>IF(males!Q5&gt;0,males!Q5,"")</f>
        <v/>
      </c>
      <c r="G9" s="42" t="str">
        <f>IF(males!Q8&gt;0,males!Q8,"")</f>
        <v/>
      </c>
      <c r="H9" s="42" t="str">
        <f>IF(males!Q9&gt;0,males!Q9,"")</f>
        <v/>
      </c>
      <c r="I9" s="42" t="str">
        <f>IF(males!Q10&gt;0,males!Q10,"")</f>
        <v/>
      </c>
      <c r="J9" s="42" t="str">
        <f>IF(males!Q11&gt;0,males!Q11,"")</f>
        <v/>
      </c>
      <c r="K9" s="42" t="str">
        <f>IF(males!Q15&gt;0,males!Q15,"")</f>
        <v/>
      </c>
      <c r="L9" s="42" t="str">
        <f>IF(males!Q16&gt;0,males!Q16,"")</f>
        <v/>
      </c>
      <c r="M9" s="42" t="str">
        <f>IF(males!Q17&gt;0,males!Q17,"")</f>
        <v/>
      </c>
      <c r="N9" s="42" t="str">
        <f>IF(males!Q19&gt;0,males!Q19,"")</f>
        <v/>
      </c>
      <c r="O9" s="42" t="str">
        <f>IF(males!Q20&gt;0,males!Q20,"")</f>
        <v/>
      </c>
      <c r="P9" s="42" t="str">
        <f>IF(males!Q21&gt;0,males!Q21,"")</f>
        <v/>
      </c>
      <c r="Q9" s="42" t="str">
        <f>IF(males!Q24&gt;0,males!Q24,"")</f>
        <v/>
      </c>
      <c r="R9" s="42" t="str">
        <f>IF(males!Q25&gt;0,males!Q25,"")</f>
        <v/>
      </c>
      <c r="S9" s="42" t="str">
        <f>IF(males!Q26&gt;0,males!Q26,"")</f>
        <v/>
      </c>
      <c r="T9" s="42" t="str">
        <f>IF(males!Q28&gt;0,males!Q28,"")</f>
        <v/>
      </c>
      <c r="U9" s="42" t="str">
        <f>IF(males!Q29&gt;0,males!Q29,"")</f>
        <v/>
      </c>
      <c r="V9" s="42" t="str">
        <f>IF(males!Q30&gt;0,males!Q30,"")</f>
        <v/>
      </c>
      <c r="W9" s="42" t="str">
        <f>IF(males!Q33&gt;0,males!Q33,"")</f>
        <v/>
      </c>
      <c r="X9" s="42" t="str">
        <f>IF(males!Q34&gt;0,males!Q34,"")</f>
        <v/>
      </c>
      <c r="Y9" s="42" t="str">
        <f>IF(males!Q35&gt;0,males!Q35,"")</f>
        <v/>
      </c>
      <c r="Z9" s="42" t="str">
        <f>IF(males!Q37&gt;0,males!Q37,"")</f>
        <v/>
      </c>
      <c r="AA9" s="42" t="str">
        <f>IF(males!Q38&gt;0,males!Q38,"")</f>
        <v/>
      </c>
      <c r="AB9" s="42" t="str">
        <f>IF(males!Q39&gt;0,males!Q39,"")</f>
        <v/>
      </c>
      <c r="AC9" s="42" t="str">
        <f>IF(males!Q42&gt;0,males!Q42,"")</f>
        <v/>
      </c>
      <c r="AD9" s="42" t="str">
        <f>IF(males!Q43&gt;0,males!Q43,"")</f>
        <v/>
      </c>
      <c r="AE9" s="42" t="str">
        <f>IF(males!Q44&gt;0,males!Q44,"")</f>
        <v/>
      </c>
      <c r="AF9" s="42" t="str">
        <f>IF(males!Q46&gt;0,males!Q46,"")</f>
        <v/>
      </c>
      <c r="AG9" s="42" t="str">
        <f>IF(males!Q47&gt;0,males!Q47,"")</f>
        <v/>
      </c>
      <c r="AH9" s="42" t="str">
        <f>IF(males!Q48&gt;0,males!Q48,"")</f>
        <v/>
      </c>
    </row>
    <row r="10" spans="1:34">
      <c r="A10" s="34" t="str">
        <f>'female stats (μm)'!A$2</f>
        <v>Genus species</v>
      </c>
      <c r="B10" s="51" t="str">
        <f>'female stats (μm)'!B$2</f>
        <v>Country.sample</v>
      </c>
      <c r="C10" s="36">
        <f>males!R1</f>
        <v>0</v>
      </c>
      <c r="D10" s="41" t="str">
        <f>IF(males!S3&gt;0,males!S3,"")</f>
        <v/>
      </c>
      <c r="E10" s="42" t="str">
        <f>IF(males!S4&gt;0,males!S4,"")</f>
        <v/>
      </c>
      <c r="F10" s="42" t="str">
        <f>IF(males!S5&gt;0,males!S5,"")</f>
        <v/>
      </c>
      <c r="G10" s="42" t="str">
        <f>IF(males!S8&gt;0,males!S8,"")</f>
        <v/>
      </c>
      <c r="H10" s="42" t="str">
        <f>IF(males!S9&gt;0,males!S9,"")</f>
        <v/>
      </c>
      <c r="I10" s="42" t="str">
        <f>IF(males!S10&gt;0,males!S10,"")</f>
        <v/>
      </c>
      <c r="J10" s="42" t="str">
        <f>IF(males!S11&gt;0,males!S11,"")</f>
        <v/>
      </c>
      <c r="K10" s="42" t="str">
        <f>IF(males!S15&gt;0,males!S15,"")</f>
        <v/>
      </c>
      <c r="L10" s="42" t="str">
        <f>IF(males!S16&gt;0,males!S16,"")</f>
        <v/>
      </c>
      <c r="M10" s="42" t="str">
        <f>IF(males!S17&gt;0,males!S17,"")</f>
        <v/>
      </c>
      <c r="N10" s="42" t="str">
        <f>IF(males!S19&gt;0,males!S19,"")</f>
        <v/>
      </c>
      <c r="O10" s="42" t="str">
        <f>IF(males!S20&gt;0,males!S20,"")</f>
        <v/>
      </c>
      <c r="P10" s="42" t="str">
        <f>IF(males!S21&gt;0,males!S21,"")</f>
        <v/>
      </c>
      <c r="Q10" s="42" t="str">
        <f>IF(males!S24&gt;0,males!S24,"")</f>
        <v/>
      </c>
      <c r="R10" s="42" t="str">
        <f>IF(males!S25&gt;0,males!S25,"")</f>
        <v/>
      </c>
      <c r="S10" s="42" t="str">
        <f>IF(males!S26&gt;0,males!S26,"")</f>
        <v/>
      </c>
      <c r="T10" s="42" t="str">
        <f>IF(males!S28&gt;0,males!S28,"")</f>
        <v/>
      </c>
      <c r="U10" s="42" t="str">
        <f>IF(males!S29&gt;0,males!S29,"")</f>
        <v/>
      </c>
      <c r="V10" s="42" t="str">
        <f>IF(males!S30&gt;0,males!S30,"")</f>
        <v/>
      </c>
      <c r="W10" s="42" t="str">
        <f>IF(males!S33&gt;0,males!S33,"")</f>
        <v/>
      </c>
      <c r="X10" s="42" t="str">
        <f>IF(males!S34&gt;0,males!S34,"")</f>
        <v/>
      </c>
      <c r="Y10" s="42" t="str">
        <f>IF(males!S35&gt;0,males!S35,"")</f>
        <v/>
      </c>
      <c r="Z10" s="42" t="str">
        <f>IF(males!S37&gt;0,males!S37,"")</f>
        <v/>
      </c>
      <c r="AA10" s="42" t="str">
        <f>IF(males!S38&gt;0,males!S38,"")</f>
        <v/>
      </c>
      <c r="AB10" s="42" t="str">
        <f>IF(males!S39&gt;0,males!S39,"")</f>
        <v/>
      </c>
      <c r="AC10" s="42" t="str">
        <f>IF(males!S42&gt;0,males!S42,"")</f>
        <v/>
      </c>
      <c r="AD10" s="42" t="str">
        <f>IF(males!S43&gt;0,males!S43,"")</f>
        <v/>
      </c>
      <c r="AE10" s="42" t="str">
        <f>IF(males!S44&gt;0,males!S44,"")</f>
        <v/>
      </c>
      <c r="AF10" s="42" t="str">
        <f>IF(males!S46&gt;0,males!S46,"")</f>
        <v/>
      </c>
      <c r="AG10" s="42" t="str">
        <f>IF(males!S47&gt;0,males!S47,"")</f>
        <v/>
      </c>
      <c r="AH10" s="42" t="str">
        <f>IF(males!S48&gt;0,males!S48,"")</f>
        <v/>
      </c>
    </row>
    <row r="11" spans="1:34">
      <c r="A11" s="34" t="str">
        <f>'female stats (μm)'!A$2</f>
        <v>Genus species</v>
      </c>
      <c r="B11" s="51" t="str">
        <f>'female stats (μm)'!B$2</f>
        <v>Country.sample</v>
      </c>
      <c r="C11" s="36">
        <f>males!T1</f>
        <v>0</v>
      </c>
      <c r="D11" s="41" t="str">
        <f>IF(males!U3&gt;0,males!U3,"")</f>
        <v/>
      </c>
      <c r="E11" s="42" t="str">
        <f>IF(males!U4&gt;0,males!U4,"")</f>
        <v/>
      </c>
      <c r="F11" s="42" t="str">
        <f>IF(males!U5&gt;0,males!U5,"")</f>
        <v/>
      </c>
      <c r="G11" s="42" t="str">
        <f>IF(males!U8&gt;0,males!U8,"")</f>
        <v/>
      </c>
      <c r="H11" s="42" t="str">
        <f>IF(males!U9&gt;0,males!U9,"")</f>
        <v/>
      </c>
      <c r="I11" s="42" t="str">
        <f>IF(males!U10&gt;0,males!U10,"")</f>
        <v/>
      </c>
      <c r="J11" s="42" t="str">
        <f>IF(males!U11&gt;0,males!U11,"")</f>
        <v/>
      </c>
      <c r="K11" s="42" t="str">
        <f>IF(males!U15&gt;0,males!U15,"")</f>
        <v/>
      </c>
      <c r="L11" s="42" t="str">
        <f>IF(males!U16&gt;0,males!U16,"")</f>
        <v/>
      </c>
      <c r="M11" s="42" t="str">
        <f>IF(males!U17&gt;0,males!U17,"")</f>
        <v/>
      </c>
      <c r="N11" s="42" t="str">
        <f>IF(males!U19&gt;0,males!U19,"")</f>
        <v/>
      </c>
      <c r="O11" s="42" t="str">
        <f>IF(males!U20&gt;0,males!U20,"")</f>
        <v/>
      </c>
      <c r="P11" s="42" t="str">
        <f>IF(males!U21&gt;0,males!U21,"")</f>
        <v/>
      </c>
      <c r="Q11" s="42" t="str">
        <f>IF(males!U24&gt;0,males!U24,"")</f>
        <v/>
      </c>
      <c r="R11" s="42" t="str">
        <f>IF(males!U25&gt;0,males!U25,"")</f>
        <v/>
      </c>
      <c r="S11" s="42" t="str">
        <f>IF(males!U26&gt;0,males!U26,"")</f>
        <v/>
      </c>
      <c r="T11" s="42" t="str">
        <f>IF(males!U28&gt;0,males!U28,"")</f>
        <v/>
      </c>
      <c r="U11" s="42" t="str">
        <f>IF(males!U29&gt;0,males!U29,"")</f>
        <v/>
      </c>
      <c r="V11" s="42" t="str">
        <f>IF(males!U30&gt;0,males!U30,"")</f>
        <v/>
      </c>
      <c r="W11" s="42" t="str">
        <f>IF(males!U33&gt;0,males!U33,"")</f>
        <v/>
      </c>
      <c r="X11" s="42" t="str">
        <f>IF(males!U34&gt;0,males!U34,"")</f>
        <v/>
      </c>
      <c r="Y11" s="42" t="str">
        <f>IF(males!U35&gt;0,males!U35,"")</f>
        <v/>
      </c>
      <c r="Z11" s="42" t="str">
        <f>IF(males!U37&gt;0,males!U37,"")</f>
        <v/>
      </c>
      <c r="AA11" s="42" t="str">
        <f>IF(males!U38&gt;0,males!U38,"")</f>
        <v/>
      </c>
      <c r="AB11" s="42" t="str">
        <f>IF(males!U39&gt;0,males!U39,"")</f>
        <v/>
      </c>
      <c r="AC11" s="42" t="str">
        <f>IF(males!U42&gt;0,males!U42,"")</f>
        <v/>
      </c>
      <c r="AD11" s="42" t="str">
        <f>IF(males!U43&gt;0,males!U43,"")</f>
        <v/>
      </c>
      <c r="AE11" s="42" t="str">
        <f>IF(males!U44&gt;0,males!U44,"")</f>
        <v/>
      </c>
      <c r="AF11" s="42" t="str">
        <f>IF(males!U46&gt;0,males!U46,"")</f>
        <v/>
      </c>
      <c r="AG11" s="42" t="str">
        <f>IF(males!U47&gt;0,males!U47,"")</f>
        <v/>
      </c>
      <c r="AH11" s="42" t="str">
        <f>IF(males!U48&gt;0,males!U48,"")</f>
        <v/>
      </c>
    </row>
    <row r="12" spans="1:34">
      <c r="A12" s="34" t="str">
        <f>'female stats (μm)'!A$2</f>
        <v>Genus species</v>
      </c>
      <c r="B12" s="51" t="str">
        <f>'female stats (μm)'!B$2</f>
        <v>Country.sample</v>
      </c>
      <c r="C12" s="36">
        <f>males!V1</f>
        <v>0</v>
      </c>
      <c r="D12" s="41" t="str">
        <f>IF(males!W3&gt;0,males!W3,"")</f>
        <v/>
      </c>
      <c r="E12" s="42" t="str">
        <f>IF(males!W4&gt;0,males!W4,"")</f>
        <v/>
      </c>
      <c r="F12" s="42" t="str">
        <f>IF(males!W5&gt;0,males!W5,"")</f>
        <v/>
      </c>
      <c r="G12" s="42" t="str">
        <f>IF(males!W8&gt;0,males!W8,"")</f>
        <v/>
      </c>
      <c r="H12" s="42" t="str">
        <f>IF(males!W9&gt;0,males!W9,"")</f>
        <v/>
      </c>
      <c r="I12" s="42" t="str">
        <f>IF(males!W10&gt;0,males!W10,"")</f>
        <v/>
      </c>
      <c r="J12" s="42" t="str">
        <f>IF(males!W11&gt;0,males!W11,"")</f>
        <v/>
      </c>
      <c r="K12" s="42" t="str">
        <f>IF(males!W15&gt;0,males!W15,"")</f>
        <v/>
      </c>
      <c r="L12" s="42" t="str">
        <f>IF(males!W16&gt;0,males!W16,"")</f>
        <v/>
      </c>
      <c r="M12" s="42" t="str">
        <f>IF(males!W17&gt;0,males!W17,"")</f>
        <v/>
      </c>
      <c r="N12" s="42" t="str">
        <f>IF(males!W19&gt;0,males!W19,"")</f>
        <v/>
      </c>
      <c r="O12" s="42" t="str">
        <f>IF(males!W20&gt;0,males!W20,"")</f>
        <v/>
      </c>
      <c r="P12" s="42" t="str">
        <f>IF(males!W21&gt;0,males!W21,"")</f>
        <v/>
      </c>
      <c r="Q12" s="42" t="str">
        <f>IF(males!W24&gt;0,males!W24,"")</f>
        <v/>
      </c>
      <c r="R12" s="42" t="str">
        <f>IF(males!W25&gt;0,males!W25,"")</f>
        <v/>
      </c>
      <c r="S12" s="42" t="str">
        <f>IF(males!W26&gt;0,males!W26,"")</f>
        <v/>
      </c>
      <c r="T12" s="42" t="str">
        <f>IF(males!W28&gt;0,males!W28,"")</f>
        <v/>
      </c>
      <c r="U12" s="42" t="str">
        <f>IF(males!W29&gt;0,males!W29,"")</f>
        <v/>
      </c>
      <c r="V12" s="42" t="str">
        <f>IF(males!W30&gt;0,males!W30,"")</f>
        <v/>
      </c>
      <c r="W12" s="42" t="str">
        <f>IF(males!W33&gt;0,males!W33,"")</f>
        <v/>
      </c>
      <c r="X12" s="42" t="str">
        <f>IF(males!W34&gt;0,males!W34,"")</f>
        <v/>
      </c>
      <c r="Y12" s="42" t="str">
        <f>IF(males!W35&gt;0,males!W35,"")</f>
        <v/>
      </c>
      <c r="Z12" s="42" t="str">
        <f>IF(males!W37&gt;0,males!W37,"")</f>
        <v/>
      </c>
      <c r="AA12" s="42" t="str">
        <f>IF(males!W38&gt;0,males!W38,"")</f>
        <v/>
      </c>
      <c r="AB12" s="42" t="str">
        <f>IF(males!W39&gt;0,males!W39,"")</f>
        <v/>
      </c>
      <c r="AC12" s="42" t="str">
        <f>IF(males!W42&gt;0,males!W42,"")</f>
        <v/>
      </c>
      <c r="AD12" s="42" t="str">
        <f>IF(males!W43&gt;0,males!W43,"")</f>
        <v/>
      </c>
      <c r="AE12" s="42" t="str">
        <f>IF(males!W44&gt;0,males!W44,"")</f>
        <v/>
      </c>
      <c r="AF12" s="42" t="str">
        <f>IF(males!W46&gt;0,males!W46,"")</f>
        <v/>
      </c>
      <c r="AG12" s="42" t="str">
        <f>IF(males!W47&gt;0,males!W47,"")</f>
        <v/>
      </c>
      <c r="AH12" s="42" t="str">
        <f>IF(males!W48&gt;0,males!W48,"")</f>
        <v/>
      </c>
    </row>
    <row r="13" spans="1:34">
      <c r="A13" s="34" t="str">
        <f>'female stats (μm)'!A$2</f>
        <v>Genus species</v>
      </c>
      <c r="B13" s="51" t="str">
        <f>'female stats (μm)'!B$2</f>
        <v>Country.sample</v>
      </c>
      <c r="C13" s="36">
        <f>males!X1</f>
        <v>0</v>
      </c>
      <c r="D13" s="41" t="str">
        <f>IF(males!Y3&gt;0,males!Y3,"")</f>
        <v/>
      </c>
      <c r="E13" s="42" t="str">
        <f>IF(males!Y4&gt;0,males!Y4,"")</f>
        <v/>
      </c>
      <c r="F13" s="42" t="str">
        <f>IF(males!Y5&gt;0,males!Y5,"")</f>
        <v/>
      </c>
      <c r="G13" s="42" t="str">
        <f>IF(males!Y8&gt;0,males!Y8,"")</f>
        <v/>
      </c>
      <c r="H13" s="42" t="str">
        <f>IF(males!Y9&gt;0,males!Y9,"")</f>
        <v/>
      </c>
      <c r="I13" s="42" t="str">
        <f>IF(males!Y10&gt;0,males!Y10,"")</f>
        <v/>
      </c>
      <c r="J13" s="42" t="str">
        <f>IF(males!Y11&gt;0,males!Y11,"")</f>
        <v/>
      </c>
      <c r="K13" s="42" t="str">
        <f>IF(males!Y15&gt;0,males!Y15,"")</f>
        <v/>
      </c>
      <c r="L13" s="42" t="str">
        <f>IF(males!Y16&gt;0,males!Y16,"")</f>
        <v/>
      </c>
      <c r="M13" s="42" t="str">
        <f>IF(males!Y17&gt;0,males!Y17,"")</f>
        <v/>
      </c>
      <c r="N13" s="42" t="str">
        <f>IF(males!Y19&gt;0,males!Y19,"")</f>
        <v/>
      </c>
      <c r="O13" s="42" t="str">
        <f>IF(males!Y20&gt;0,males!Y20,"")</f>
        <v/>
      </c>
      <c r="P13" s="42" t="str">
        <f>IF(males!Y21&gt;0,males!Y21,"")</f>
        <v/>
      </c>
      <c r="Q13" s="42" t="str">
        <f>IF(males!Y24&gt;0,males!Y24,"")</f>
        <v/>
      </c>
      <c r="R13" s="42" t="str">
        <f>IF(males!Y25&gt;0,males!Y25,"")</f>
        <v/>
      </c>
      <c r="S13" s="42" t="str">
        <f>IF(males!Y26&gt;0,males!Y26,"")</f>
        <v/>
      </c>
      <c r="T13" s="42" t="str">
        <f>IF(males!Y28&gt;0,males!Y28,"")</f>
        <v/>
      </c>
      <c r="U13" s="42" t="str">
        <f>IF(males!Y29&gt;0,males!Y29,"")</f>
        <v/>
      </c>
      <c r="V13" s="42" t="str">
        <f>IF(males!Y30&gt;0,males!Y30,"")</f>
        <v/>
      </c>
      <c r="W13" s="42" t="str">
        <f>IF(males!Y33&gt;0,males!Y33,"")</f>
        <v/>
      </c>
      <c r="X13" s="42" t="str">
        <f>IF(males!Y34&gt;0,males!Y34,"")</f>
        <v/>
      </c>
      <c r="Y13" s="42" t="str">
        <f>IF(males!Y35&gt;0,males!Y35,"")</f>
        <v/>
      </c>
      <c r="Z13" s="42" t="str">
        <f>IF(males!Y37&gt;0,males!Y37,"")</f>
        <v/>
      </c>
      <c r="AA13" s="42" t="str">
        <f>IF(males!Y38&gt;0,males!Y38,"")</f>
        <v/>
      </c>
      <c r="AB13" s="42" t="str">
        <f>IF(males!Y39&gt;0,males!Y39,"")</f>
        <v/>
      </c>
      <c r="AC13" s="42" t="str">
        <f>IF(males!Y42&gt;0,males!Y42,"")</f>
        <v/>
      </c>
      <c r="AD13" s="42" t="str">
        <f>IF(males!Y43&gt;0,males!Y43,"")</f>
        <v/>
      </c>
      <c r="AE13" s="42" t="str">
        <f>IF(males!Y44&gt;0,males!Y44,"")</f>
        <v/>
      </c>
      <c r="AF13" s="42" t="str">
        <f>IF(males!Y46&gt;0,males!Y46,"")</f>
        <v/>
      </c>
      <c r="AG13" s="42" t="str">
        <f>IF(males!Y47&gt;0,males!Y47,"")</f>
        <v/>
      </c>
      <c r="AH13" s="42" t="str">
        <f>IF(males!Y48&gt;0,males!Y48,"")</f>
        <v/>
      </c>
    </row>
    <row r="14" spans="1:34">
      <c r="A14" s="34" t="str">
        <f>'female stats (μm)'!A$2</f>
        <v>Genus species</v>
      </c>
      <c r="B14" s="51" t="str">
        <f>'female stats (μm)'!B$2</f>
        <v>Country.sample</v>
      </c>
      <c r="C14" s="36">
        <f>males!Z1</f>
        <v>0</v>
      </c>
      <c r="D14" s="41" t="str">
        <f>IF(males!AA3&gt;0,males!AA3,"")</f>
        <v/>
      </c>
      <c r="E14" s="42" t="str">
        <f>IF(males!AA4&gt;0,males!AA4,"")</f>
        <v/>
      </c>
      <c r="F14" s="42" t="str">
        <f>IF(males!AA5&gt;0,males!AA5,"")</f>
        <v/>
      </c>
      <c r="G14" s="42" t="str">
        <f>IF(males!AA8&gt;0,males!AA8,"")</f>
        <v/>
      </c>
      <c r="H14" s="42" t="str">
        <f>IF(males!AA9&gt;0,males!AA9,"")</f>
        <v/>
      </c>
      <c r="I14" s="42" t="str">
        <f>IF(males!AA10&gt;0,males!AA10,"")</f>
        <v/>
      </c>
      <c r="J14" s="42" t="str">
        <f>IF(males!AA11&gt;0,males!AA11,"")</f>
        <v/>
      </c>
      <c r="K14" s="42" t="str">
        <f>IF(males!AA15&gt;0,males!AA15,"")</f>
        <v/>
      </c>
      <c r="L14" s="42" t="str">
        <f>IF(males!AA16&gt;0,males!AA16,"")</f>
        <v/>
      </c>
      <c r="M14" s="42" t="str">
        <f>IF(males!AA17&gt;0,males!AA17,"")</f>
        <v/>
      </c>
      <c r="N14" s="42" t="str">
        <f>IF(males!AA19&gt;0,males!AA19,"")</f>
        <v/>
      </c>
      <c r="O14" s="42" t="str">
        <f>IF(males!AA20&gt;0,males!AA20,"")</f>
        <v/>
      </c>
      <c r="P14" s="42" t="str">
        <f>IF(males!AA21&gt;0,males!AA21,"")</f>
        <v/>
      </c>
      <c r="Q14" s="42" t="str">
        <f>IF(males!AA24&gt;0,males!AA24,"")</f>
        <v/>
      </c>
      <c r="R14" s="42" t="str">
        <f>IF(males!AA25&gt;0,males!AA25,"")</f>
        <v/>
      </c>
      <c r="S14" s="42" t="str">
        <f>IF(males!AA26&gt;0,males!AA26,"")</f>
        <v/>
      </c>
      <c r="T14" s="42" t="str">
        <f>IF(males!AA28&gt;0,males!AA28,"")</f>
        <v/>
      </c>
      <c r="U14" s="42" t="str">
        <f>IF(males!AA29&gt;0,males!AA29,"")</f>
        <v/>
      </c>
      <c r="V14" s="42" t="str">
        <f>IF(males!AA30&gt;0,males!AA30,"")</f>
        <v/>
      </c>
      <c r="W14" s="42" t="str">
        <f>IF(males!AA33&gt;0,males!AA33,"")</f>
        <v/>
      </c>
      <c r="X14" s="42" t="str">
        <f>IF(males!AA34&gt;0,males!AA34,"")</f>
        <v/>
      </c>
      <c r="Y14" s="42" t="str">
        <f>IF(males!AA35&gt;0,males!AA35,"")</f>
        <v/>
      </c>
      <c r="Z14" s="42" t="str">
        <f>IF(males!AA37&gt;0,males!AA37,"")</f>
        <v/>
      </c>
      <c r="AA14" s="42" t="str">
        <f>IF(males!AA38&gt;0,males!AA38,"")</f>
        <v/>
      </c>
      <c r="AB14" s="42" t="str">
        <f>IF(males!AA39&gt;0,males!AA39,"")</f>
        <v/>
      </c>
      <c r="AC14" s="42" t="str">
        <f>IF(males!AA42&gt;0,males!AA42,"")</f>
        <v/>
      </c>
      <c r="AD14" s="42" t="str">
        <f>IF(males!AA43&gt;0,males!AA43,"")</f>
        <v/>
      </c>
      <c r="AE14" s="42" t="str">
        <f>IF(males!AA44&gt;0,males!AA44,"")</f>
        <v/>
      </c>
      <c r="AF14" s="42" t="str">
        <f>IF(males!AA46&gt;0,males!AA46,"")</f>
        <v/>
      </c>
      <c r="AG14" s="42" t="str">
        <f>IF(males!AA47&gt;0,males!AA47,"")</f>
        <v/>
      </c>
      <c r="AH14" s="42" t="str">
        <f>IF(males!AA48&gt;0,males!AA48,"")</f>
        <v/>
      </c>
    </row>
    <row r="15" spans="1:34">
      <c r="A15" s="34" t="str">
        <f>'female stats (μm)'!A$2</f>
        <v>Genus species</v>
      </c>
      <c r="B15" s="51" t="str">
        <f>'female stats (μm)'!B$2</f>
        <v>Country.sample</v>
      </c>
      <c r="C15" s="36">
        <f>males!AB1</f>
        <v>0</v>
      </c>
      <c r="D15" s="41" t="str">
        <f>IF(males!AC3&gt;0,males!AC3,"")</f>
        <v/>
      </c>
      <c r="E15" s="42" t="str">
        <f>IF(males!AC4&gt;0,males!AC4,"")</f>
        <v/>
      </c>
      <c r="F15" s="42" t="str">
        <f>IF(males!AC5&gt;0,males!AC5,"")</f>
        <v/>
      </c>
      <c r="G15" s="42" t="str">
        <f>IF(males!AC8&gt;0,males!AC8,"")</f>
        <v/>
      </c>
      <c r="H15" s="42" t="str">
        <f>IF(males!AC9&gt;0,males!AC9,"")</f>
        <v/>
      </c>
      <c r="I15" s="42" t="str">
        <f>IF(males!AC10&gt;0,males!AC10,"")</f>
        <v/>
      </c>
      <c r="J15" s="42" t="str">
        <f>IF(males!AC11&gt;0,males!AC11,"")</f>
        <v/>
      </c>
      <c r="K15" s="42" t="str">
        <f>IF(males!AC15&gt;0,males!AC15,"")</f>
        <v/>
      </c>
      <c r="L15" s="42" t="str">
        <f>IF(males!AC16&gt;0,males!AC16,"")</f>
        <v/>
      </c>
      <c r="M15" s="42" t="str">
        <f>IF(males!AC17&gt;0,males!AC17,"")</f>
        <v/>
      </c>
      <c r="N15" s="42" t="str">
        <f>IF(males!AC19&gt;0,males!AC19,"")</f>
        <v/>
      </c>
      <c r="O15" s="42" t="str">
        <f>IF(males!AC20&gt;0,males!AC20,"")</f>
        <v/>
      </c>
      <c r="P15" s="42" t="str">
        <f>IF(males!AC21&gt;0,males!AC21,"")</f>
        <v/>
      </c>
      <c r="Q15" s="42" t="str">
        <f>IF(males!AC24&gt;0,males!AC24,"")</f>
        <v/>
      </c>
      <c r="R15" s="42" t="str">
        <f>IF(males!AC25&gt;0,males!AC25,"")</f>
        <v/>
      </c>
      <c r="S15" s="42" t="str">
        <f>IF(males!AC26&gt;0,males!AC26,"")</f>
        <v/>
      </c>
      <c r="T15" s="42" t="str">
        <f>IF(males!AC28&gt;0,males!AC28,"")</f>
        <v/>
      </c>
      <c r="U15" s="42" t="str">
        <f>IF(males!AC29&gt;0,males!AC29,"")</f>
        <v/>
      </c>
      <c r="V15" s="42" t="str">
        <f>IF(males!AC30&gt;0,males!AC30,"")</f>
        <v/>
      </c>
      <c r="W15" s="42" t="str">
        <f>IF(males!AC33&gt;0,males!AC33,"")</f>
        <v/>
      </c>
      <c r="X15" s="42" t="str">
        <f>IF(males!AC34&gt;0,males!AC34,"")</f>
        <v/>
      </c>
      <c r="Y15" s="42" t="str">
        <f>IF(males!AC35&gt;0,males!AC35,"")</f>
        <v/>
      </c>
      <c r="Z15" s="42" t="str">
        <f>IF(males!AC37&gt;0,males!AC37,"")</f>
        <v/>
      </c>
      <c r="AA15" s="42" t="str">
        <f>IF(males!AC38&gt;0,males!AC38,"")</f>
        <v/>
      </c>
      <c r="AB15" s="42" t="str">
        <f>IF(males!AC39&gt;0,males!AC39,"")</f>
        <v/>
      </c>
      <c r="AC15" s="42" t="str">
        <f>IF(males!AC42&gt;0,males!AC42,"")</f>
        <v/>
      </c>
      <c r="AD15" s="42" t="str">
        <f>IF(males!AC43&gt;0,males!AC43,"")</f>
        <v/>
      </c>
      <c r="AE15" s="42" t="str">
        <f>IF(males!AC44&gt;0,males!AC44,"")</f>
        <v/>
      </c>
      <c r="AF15" s="42" t="str">
        <f>IF(males!AC46&gt;0,males!AC46,"")</f>
        <v/>
      </c>
      <c r="AG15" s="42" t="str">
        <f>IF(males!AC47&gt;0,males!AC47,"")</f>
        <v/>
      </c>
      <c r="AH15" s="42" t="str">
        <f>IF(males!AC48&gt;0,males!AC48,"")</f>
        <v/>
      </c>
    </row>
    <row r="16" spans="1:34">
      <c r="A16" s="34" t="str">
        <f>'female stats (μm)'!A$2</f>
        <v>Genus species</v>
      </c>
      <c r="B16" s="51" t="str">
        <f>'female stats (μm)'!B$2</f>
        <v>Country.sample</v>
      </c>
      <c r="C16" s="36">
        <f>males!AD1</f>
        <v>0</v>
      </c>
      <c r="D16" s="41" t="str">
        <f>IF(males!AE3&gt;0,males!AE3,"")</f>
        <v/>
      </c>
      <c r="E16" s="42" t="str">
        <f>IF(males!AE4&gt;0,males!AE4,"")</f>
        <v/>
      </c>
      <c r="F16" s="42" t="str">
        <f>IF(males!AE5&gt;0,males!AE5,"")</f>
        <v/>
      </c>
      <c r="G16" s="42" t="str">
        <f>IF(males!AE8&gt;0,males!AE8,"")</f>
        <v/>
      </c>
      <c r="H16" s="42" t="str">
        <f>IF(males!AE9&gt;0,males!AE9,"")</f>
        <v/>
      </c>
      <c r="I16" s="42" t="str">
        <f>IF(males!AE10&gt;0,males!AE10,"")</f>
        <v/>
      </c>
      <c r="J16" s="42" t="str">
        <f>IF(males!AE11&gt;0,males!AE11,"")</f>
        <v/>
      </c>
      <c r="K16" s="42" t="str">
        <f>IF(males!AE15&gt;0,males!AE15,"")</f>
        <v/>
      </c>
      <c r="L16" s="42" t="str">
        <f>IF(males!AE16&gt;0,males!AE16,"")</f>
        <v/>
      </c>
      <c r="M16" s="42" t="str">
        <f>IF(males!AE17&gt;0,males!AE17,"")</f>
        <v/>
      </c>
      <c r="N16" s="42" t="str">
        <f>IF(males!AE19&gt;0,males!AE19,"")</f>
        <v/>
      </c>
      <c r="O16" s="42" t="str">
        <f>IF(males!AE20&gt;0,males!AE20,"")</f>
        <v/>
      </c>
      <c r="P16" s="42" t="str">
        <f>IF(males!AE21&gt;0,males!AE21,"")</f>
        <v/>
      </c>
      <c r="Q16" s="42" t="str">
        <f>IF(males!AE24&gt;0,males!AE24,"")</f>
        <v/>
      </c>
      <c r="R16" s="42" t="str">
        <f>IF(males!AE25&gt;0,males!AE25,"")</f>
        <v/>
      </c>
      <c r="S16" s="42" t="str">
        <f>IF(males!AE26&gt;0,males!AE26,"")</f>
        <v/>
      </c>
      <c r="T16" s="42" t="str">
        <f>IF(males!AE28&gt;0,males!AE28,"")</f>
        <v/>
      </c>
      <c r="U16" s="42" t="str">
        <f>IF(males!AE29&gt;0,males!AE29,"")</f>
        <v/>
      </c>
      <c r="V16" s="42" t="str">
        <f>IF(males!AE30&gt;0,males!AE30,"")</f>
        <v/>
      </c>
      <c r="W16" s="42" t="str">
        <f>IF(males!AE33&gt;0,males!AE33,"")</f>
        <v/>
      </c>
      <c r="X16" s="42" t="str">
        <f>IF(males!AE34&gt;0,males!AE34,"")</f>
        <v/>
      </c>
      <c r="Y16" s="42" t="str">
        <f>IF(males!AE35&gt;0,males!AE35,"")</f>
        <v/>
      </c>
      <c r="Z16" s="42" t="str">
        <f>IF(males!AE37&gt;0,males!AE37,"")</f>
        <v/>
      </c>
      <c r="AA16" s="42" t="str">
        <f>IF(males!AE38&gt;0,males!AE38,"")</f>
        <v/>
      </c>
      <c r="AB16" s="42" t="str">
        <f>IF(males!AE39&gt;0,males!AE39,"")</f>
        <v/>
      </c>
      <c r="AC16" s="42" t="str">
        <f>IF(males!AE42&gt;0,males!AE42,"")</f>
        <v/>
      </c>
      <c r="AD16" s="42" t="str">
        <f>IF(males!AE43&gt;0,males!AE43,"")</f>
        <v/>
      </c>
      <c r="AE16" s="42" t="str">
        <f>IF(males!AE44&gt;0,males!AE44,"")</f>
        <v/>
      </c>
      <c r="AF16" s="42" t="str">
        <f>IF(males!AE46&gt;0,males!AE46,"")</f>
        <v/>
      </c>
      <c r="AG16" s="42" t="str">
        <f>IF(males!AE47&gt;0,males!AE47,"")</f>
        <v/>
      </c>
      <c r="AH16" s="42" t="str">
        <f>IF(males!AE48&gt;0,males!AE48,"")</f>
        <v/>
      </c>
    </row>
    <row r="17" spans="1:34">
      <c r="A17" s="34" t="str">
        <f>'female stats (μm)'!A$2</f>
        <v>Genus species</v>
      </c>
      <c r="B17" s="51" t="str">
        <f>'female stats (μm)'!B$2</f>
        <v>Country.sample</v>
      </c>
      <c r="C17" s="36">
        <f>males!AF1</f>
        <v>0</v>
      </c>
      <c r="D17" s="41" t="str">
        <f>IF(males!AG3&gt;0,males!AG3,"")</f>
        <v/>
      </c>
      <c r="E17" s="42" t="str">
        <f>IF(males!AG4&gt;0,males!AG4,"")</f>
        <v/>
      </c>
      <c r="F17" s="42" t="str">
        <f>IF(males!AG5&gt;0,males!AG5,"")</f>
        <v/>
      </c>
      <c r="G17" s="42" t="str">
        <f>IF(males!AG8&gt;0,males!AG8,"")</f>
        <v/>
      </c>
      <c r="H17" s="42" t="str">
        <f>IF(males!AG9&gt;0,males!AG9,"")</f>
        <v/>
      </c>
      <c r="I17" s="42" t="str">
        <f>IF(males!AG10&gt;0,males!AG10,"")</f>
        <v/>
      </c>
      <c r="J17" s="42" t="str">
        <f>IF(males!AG11&gt;0,males!AG11,"")</f>
        <v/>
      </c>
      <c r="K17" s="42" t="str">
        <f>IF(males!AG15&gt;0,males!AG15,"")</f>
        <v/>
      </c>
      <c r="L17" s="42" t="str">
        <f>IF(males!AG16&gt;0,males!AG16,"")</f>
        <v/>
      </c>
      <c r="M17" s="42" t="str">
        <f>IF(males!AG17&gt;0,males!AG17,"")</f>
        <v/>
      </c>
      <c r="N17" s="42" t="str">
        <f>IF(males!AG19&gt;0,males!AG19,"")</f>
        <v/>
      </c>
      <c r="O17" s="42" t="str">
        <f>IF(males!AG20&gt;0,males!AG20,"")</f>
        <v/>
      </c>
      <c r="P17" s="42" t="str">
        <f>IF(males!AG21&gt;0,males!AG21,"")</f>
        <v/>
      </c>
      <c r="Q17" s="42" t="str">
        <f>IF(males!AG24&gt;0,males!AG24,"")</f>
        <v/>
      </c>
      <c r="R17" s="42" t="str">
        <f>IF(males!AG25&gt;0,males!AG25,"")</f>
        <v/>
      </c>
      <c r="S17" s="42" t="str">
        <f>IF(males!AG26&gt;0,males!AG26,"")</f>
        <v/>
      </c>
      <c r="T17" s="42" t="str">
        <f>IF(males!AG28&gt;0,males!AG28,"")</f>
        <v/>
      </c>
      <c r="U17" s="42" t="str">
        <f>IF(males!AG29&gt;0,males!AG29,"")</f>
        <v/>
      </c>
      <c r="V17" s="42" t="str">
        <f>IF(males!AG30&gt;0,males!AG30,"")</f>
        <v/>
      </c>
      <c r="W17" s="42" t="str">
        <f>IF(males!AG33&gt;0,males!AG33,"")</f>
        <v/>
      </c>
      <c r="X17" s="42" t="str">
        <f>IF(males!AG34&gt;0,males!AG34,"")</f>
        <v/>
      </c>
      <c r="Y17" s="42" t="str">
        <f>IF(males!AG35&gt;0,males!AG35,"")</f>
        <v/>
      </c>
      <c r="Z17" s="42" t="str">
        <f>IF(males!AG37&gt;0,males!AG37,"")</f>
        <v/>
      </c>
      <c r="AA17" s="42" t="str">
        <f>IF(males!AG38&gt;0,males!AG38,"")</f>
        <v/>
      </c>
      <c r="AB17" s="42" t="str">
        <f>IF(males!AG39&gt;0,males!AG39,"")</f>
        <v/>
      </c>
      <c r="AC17" s="42" t="str">
        <f>IF(males!AG42&gt;0,males!AG42,"")</f>
        <v/>
      </c>
      <c r="AD17" s="42" t="str">
        <f>IF(males!AG43&gt;0,males!AG43,"")</f>
        <v/>
      </c>
      <c r="AE17" s="42" t="str">
        <f>IF(males!AG44&gt;0,males!AG44,"")</f>
        <v/>
      </c>
      <c r="AF17" s="42" t="str">
        <f>IF(males!AG46&gt;0,males!AG46,"")</f>
        <v/>
      </c>
      <c r="AG17" s="42" t="str">
        <f>IF(males!AG47&gt;0,males!AG47,"")</f>
        <v/>
      </c>
      <c r="AH17" s="42" t="str">
        <f>IF(males!AG48&gt;0,males!AG48,"")</f>
        <v/>
      </c>
    </row>
    <row r="18" spans="1:34">
      <c r="A18" s="34" t="str">
        <f>'female stats (μm)'!A$2</f>
        <v>Genus species</v>
      </c>
      <c r="B18" s="51" t="str">
        <f>'female stats (μm)'!B$2</f>
        <v>Country.sample</v>
      </c>
      <c r="C18" s="36">
        <f>males!AH1</f>
        <v>0</v>
      </c>
      <c r="D18" s="41" t="str">
        <f>IF(males!AI3&gt;0,males!AI3,"")</f>
        <v/>
      </c>
      <c r="E18" s="42" t="str">
        <f>IF(males!AI4&gt;0,males!AI4,"")</f>
        <v/>
      </c>
      <c r="F18" s="42" t="str">
        <f>IF(males!AI5&gt;0,males!AI5,"")</f>
        <v/>
      </c>
      <c r="G18" s="42" t="str">
        <f>IF(males!AI8&gt;0,males!AI8,"")</f>
        <v/>
      </c>
      <c r="H18" s="42" t="str">
        <f>IF(males!AI9&gt;0,males!AI9,"")</f>
        <v/>
      </c>
      <c r="I18" s="42" t="str">
        <f>IF(males!AI10&gt;0,males!AI10,"")</f>
        <v/>
      </c>
      <c r="J18" s="42" t="str">
        <f>IF(males!AI11&gt;0,males!AI11,"")</f>
        <v/>
      </c>
      <c r="K18" s="42" t="str">
        <f>IF(males!AI15&gt;0,males!AI15,"")</f>
        <v/>
      </c>
      <c r="L18" s="42" t="str">
        <f>IF(males!AI16&gt;0,males!AI16,"")</f>
        <v/>
      </c>
      <c r="M18" s="42" t="str">
        <f>IF(males!AI17&gt;0,males!AI17,"")</f>
        <v/>
      </c>
      <c r="N18" s="42" t="str">
        <f>IF(males!AI19&gt;0,males!AI19,"")</f>
        <v/>
      </c>
      <c r="O18" s="42" t="str">
        <f>IF(males!AI20&gt;0,males!AI20,"")</f>
        <v/>
      </c>
      <c r="P18" s="42" t="str">
        <f>IF(males!AI21&gt;0,males!AI21,"")</f>
        <v/>
      </c>
      <c r="Q18" s="42" t="str">
        <f>IF(males!AI24&gt;0,males!AI24,"")</f>
        <v/>
      </c>
      <c r="R18" s="42" t="str">
        <f>IF(males!AI25&gt;0,males!AI25,"")</f>
        <v/>
      </c>
      <c r="S18" s="42" t="str">
        <f>IF(males!AI26&gt;0,males!AI26,"")</f>
        <v/>
      </c>
      <c r="T18" s="42" t="str">
        <f>IF(males!AI28&gt;0,males!AI28,"")</f>
        <v/>
      </c>
      <c r="U18" s="42" t="str">
        <f>IF(males!AI29&gt;0,males!AI29,"")</f>
        <v/>
      </c>
      <c r="V18" s="42" t="str">
        <f>IF(males!AI30&gt;0,males!AI30,"")</f>
        <v/>
      </c>
      <c r="W18" s="42" t="str">
        <f>IF(males!AI33&gt;0,males!AI33,"")</f>
        <v/>
      </c>
      <c r="X18" s="42" t="str">
        <f>IF(males!AI34&gt;0,males!AI34,"")</f>
        <v/>
      </c>
      <c r="Y18" s="42" t="str">
        <f>IF(males!AI35&gt;0,males!AI35,"")</f>
        <v/>
      </c>
      <c r="Z18" s="42" t="str">
        <f>IF(males!AI37&gt;0,males!AI37,"")</f>
        <v/>
      </c>
      <c r="AA18" s="42" t="str">
        <f>IF(males!AI38&gt;0,males!AI38,"")</f>
        <v/>
      </c>
      <c r="AB18" s="42" t="str">
        <f>IF(males!AI39&gt;0,males!AI39,"")</f>
        <v/>
      </c>
      <c r="AC18" s="42" t="str">
        <f>IF(males!AI42&gt;0,males!AI42,"")</f>
        <v/>
      </c>
      <c r="AD18" s="42" t="str">
        <f>IF(males!AI43&gt;0,males!AI43,"")</f>
        <v/>
      </c>
      <c r="AE18" s="42" t="str">
        <f>IF(males!AI44&gt;0,males!AI44,"")</f>
        <v/>
      </c>
      <c r="AF18" s="42" t="str">
        <f>IF(males!AI46&gt;0,males!AI46,"")</f>
        <v/>
      </c>
      <c r="AG18" s="42" t="str">
        <f>IF(males!AI47&gt;0,males!AI47,"")</f>
        <v/>
      </c>
      <c r="AH18" s="42" t="str">
        <f>IF(males!AI48&gt;0,males!AI48,"")</f>
        <v/>
      </c>
    </row>
    <row r="19" spans="1:34">
      <c r="A19" s="34" t="str">
        <f>'female stats (μm)'!A$2</f>
        <v>Genus species</v>
      </c>
      <c r="B19" s="51" t="str">
        <f>'female stats (μm)'!B$2</f>
        <v>Country.sample</v>
      </c>
      <c r="C19" s="36">
        <f>males!AJ1</f>
        <v>0</v>
      </c>
      <c r="D19" s="41" t="str">
        <f>IF(males!AK3&gt;0,males!AK3,"")</f>
        <v/>
      </c>
      <c r="E19" s="42" t="str">
        <f>IF(males!AK4&gt;0,males!AK4,"")</f>
        <v/>
      </c>
      <c r="F19" s="42" t="str">
        <f>IF(males!AK5&gt;0,males!AK5,"")</f>
        <v/>
      </c>
      <c r="G19" s="42" t="str">
        <f>IF(males!AK8&gt;0,males!AK8,"")</f>
        <v/>
      </c>
      <c r="H19" s="42" t="str">
        <f>IF(males!AK9&gt;0,males!AK9,"")</f>
        <v/>
      </c>
      <c r="I19" s="42" t="str">
        <f>IF(males!AK10&gt;0,males!AK10,"")</f>
        <v/>
      </c>
      <c r="J19" s="42" t="str">
        <f>IF(males!AK11&gt;0,males!AK11,"")</f>
        <v/>
      </c>
      <c r="K19" s="42" t="str">
        <f>IF(males!AK15&gt;0,males!AK15,"")</f>
        <v/>
      </c>
      <c r="L19" s="42" t="str">
        <f>IF(males!AK16&gt;0,males!AK16,"")</f>
        <v/>
      </c>
      <c r="M19" s="42" t="str">
        <f>IF(males!AK17&gt;0,males!AK17,"")</f>
        <v/>
      </c>
      <c r="N19" s="42" t="str">
        <f>IF(males!AK19&gt;0,males!AK19,"")</f>
        <v/>
      </c>
      <c r="O19" s="42" t="str">
        <f>IF(males!AK20&gt;0,males!AK20,"")</f>
        <v/>
      </c>
      <c r="P19" s="42" t="str">
        <f>IF(males!AK21&gt;0,males!AK21,"")</f>
        <v/>
      </c>
      <c r="Q19" s="42" t="str">
        <f>IF(males!AK24&gt;0,males!AK24,"")</f>
        <v/>
      </c>
      <c r="R19" s="42" t="str">
        <f>IF(males!AK25&gt;0,males!AK25,"")</f>
        <v/>
      </c>
      <c r="S19" s="42" t="str">
        <f>IF(males!AK26&gt;0,males!AK26,"")</f>
        <v/>
      </c>
      <c r="T19" s="42" t="str">
        <f>IF(males!AK28&gt;0,males!AK28,"")</f>
        <v/>
      </c>
      <c r="U19" s="42" t="str">
        <f>IF(males!AK29&gt;0,males!AK29,"")</f>
        <v/>
      </c>
      <c r="V19" s="42" t="str">
        <f>IF(males!AK30&gt;0,males!AK30,"")</f>
        <v/>
      </c>
      <c r="W19" s="42" t="str">
        <f>IF(males!AK33&gt;0,males!AK33,"")</f>
        <v/>
      </c>
      <c r="X19" s="42" t="str">
        <f>IF(males!AK34&gt;0,males!AK34,"")</f>
        <v/>
      </c>
      <c r="Y19" s="42" t="str">
        <f>IF(males!AK35&gt;0,males!AK35,"")</f>
        <v/>
      </c>
      <c r="Z19" s="42" t="str">
        <f>IF(males!AK37&gt;0,males!AK37,"")</f>
        <v/>
      </c>
      <c r="AA19" s="42" t="str">
        <f>IF(males!AK38&gt;0,males!AK38,"")</f>
        <v/>
      </c>
      <c r="AB19" s="42" t="str">
        <f>IF(males!AK39&gt;0,males!AK39,"")</f>
        <v/>
      </c>
      <c r="AC19" s="42" t="str">
        <f>IF(males!AK42&gt;0,males!AK42,"")</f>
        <v/>
      </c>
      <c r="AD19" s="42" t="str">
        <f>IF(males!AK43&gt;0,males!AK43,"")</f>
        <v/>
      </c>
      <c r="AE19" s="42" t="str">
        <f>IF(males!AK44&gt;0,males!AK44,"")</f>
        <v/>
      </c>
      <c r="AF19" s="42" t="str">
        <f>IF(males!AK46&gt;0,males!AK46,"")</f>
        <v/>
      </c>
      <c r="AG19" s="42" t="str">
        <f>IF(males!AK47&gt;0,males!AK47,"")</f>
        <v/>
      </c>
      <c r="AH19" s="42" t="str">
        <f>IF(males!AK48&gt;0,males!AK48,"")</f>
        <v/>
      </c>
    </row>
    <row r="20" spans="1:34">
      <c r="A20" s="34" t="str">
        <f>'female stats (μm)'!A$2</f>
        <v>Genus species</v>
      </c>
      <c r="B20" s="51" t="str">
        <f>'female stats (μm)'!B$2</f>
        <v>Country.sample</v>
      </c>
      <c r="C20" s="36">
        <f>males!AL1</f>
        <v>0</v>
      </c>
      <c r="D20" s="41" t="str">
        <f>IF(males!AM3&gt;0,males!AM3,"")</f>
        <v/>
      </c>
      <c r="E20" s="42" t="str">
        <f>IF(males!AM4&gt;0,males!AM4,"")</f>
        <v/>
      </c>
      <c r="F20" s="42" t="str">
        <f>IF(males!AM5&gt;0,males!AM5,"")</f>
        <v/>
      </c>
      <c r="G20" s="42" t="str">
        <f>IF(males!AM8&gt;0,males!AM8,"")</f>
        <v/>
      </c>
      <c r="H20" s="42" t="str">
        <f>IF(males!AM9&gt;0,males!AM9,"")</f>
        <v/>
      </c>
      <c r="I20" s="42" t="str">
        <f>IF(males!AM10&gt;0,males!AM10,"")</f>
        <v/>
      </c>
      <c r="J20" s="42" t="str">
        <f>IF(males!AM11&gt;0,males!AM11,"")</f>
        <v/>
      </c>
      <c r="K20" s="42" t="str">
        <f>IF(males!AM15&gt;0,males!AM15,"")</f>
        <v/>
      </c>
      <c r="L20" s="42" t="str">
        <f>IF(males!AM16&gt;0,males!AM16,"")</f>
        <v/>
      </c>
      <c r="M20" s="42" t="str">
        <f>IF(males!AM17&gt;0,males!AM17,"")</f>
        <v/>
      </c>
      <c r="N20" s="42" t="str">
        <f>IF(males!AM19&gt;0,males!AM19,"")</f>
        <v/>
      </c>
      <c r="O20" s="42" t="str">
        <f>IF(males!AM20&gt;0,males!AM20,"")</f>
        <v/>
      </c>
      <c r="P20" s="42" t="str">
        <f>IF(males!AM21&gt;0,males!AM21,"")</f>
        <v/>
      </c>
      <c r="Q20" s="42" t="str">
        <f>IF(males!AM24&gt;0,males!AM24,"")</f>
        <v/>
      </c>
      <c r="R20" s="42" t="str">
        <f>IF(males!AM25&gt;0,males!AM25,"")</f>
        <v/>
      </c>
      <c r="S20" s="42" t="str">
        <f>IF(males!AM26&gt;0,males!AM26,"")</f>
        <v/>
      </c>
      <c r="T20" s="42" t="str">
        <f>IF(males!AM28&gt;0,males!AM28,"")</f>
        <v/>
      </c>
      <c r="U20" s="42" t="str">
        <f>IF(males!AM29&gt;0,males!AM29,"")</f>
        <v/>
      </c>
      <c r="V20" s="42" t="str">
        <f>IF(males!AM30&gt;0,males!AM30,"")</f>
        <v/>
      </c>
      <c r="W20" s="42" t="str">
        <f>IF(males!AM33&gt;0,males!AM33,"")</f>
        <v/>
      </c>
      <c r="X20" s="42" t="str">
        <f>IF(males!AM34&gt;0,males!AM34,"")</f>
        <v/>
      </c>
      <c r="Y20" s="42" t="str">
        <f>IF(males!AM35&gt;0,males!AM35,"")</f>
        <v/>
      </c>
      <c r="Z20" s="42" t="str">
        <f>IF(males!AM37&gt;0,males!AM37,"")</f>
        <v/>
      </c>
      <c r="AA20" s="42" t="str">
        <f>IF(males!AM38&gt;0,males!AM38,"")</f>
        <v/>
      </c>
      <c r="AB20" s="42" t="str">
        <f>IF(males!AM39&gt;0,males!AM39,"")</f>
        <v/>
      </c>
      <c r="AC20" s="42" t="str">
        <f>IF(males!AM42&gt;0,males!AM42,"")</f>
        <v/>
      </c>
      <c r="AD20" s="42" t="str">
        <f>IF(males!AM43&gt;0,males!AM43,"")</f>
        <v/>
      </c>
      <c r="AE20" s="42" t="str">
        <f>IF(males!AM44&gt;0,males!AM44,"")</f>
        <v/>
      </c>
      <c r="AF20" s="42" t="str">
        <f>IF(males!AM46&gt;0,males!AM46,"")</f>
        <v/>
      </c>
      <c r="AG20" s="42" t="str">
        <f>IF(males!AM47&gt;0,males!AM47,"")</f>
        <v/>
      </c>
      <c r="AH20" s="42" t="str">
        <f>IF(males!AM48&gt;0,males!AM48,"")</f>
        <v/>
      </c>
    </row>
    <row r="21" spans="1:34">
      <c r="A21" s="34" t="str">
        <f>'female stats (μm)'!A$2</f>
        <v>Genus species</v>
      </c>
      <c r="B21" s="51" t="str">
        <f>'female stats (μm)'!B$2</f>
        <v>Country.sample</v>
      </c>
      <c r="C21" s="36">
        <f>males!AN1</f>
        <v>0</v>
      </c>
      <c r="D21" s="41" t="str">
        <f>IF(males!AO3&gt;0,males!AO3,"")</f>
        <v/>
      </c>
      <c r="E21" s="42" t="str">
        <f>IF(males!AO4&gt;0,males!AO4,"")</f>
        <v/>
      </c>
      <c r="F21" s="42" t="str">
        <f>IF(males!AO5&gt;0,males!AO5,"")</f>
        <v/>
      </c>
      <c r="G21" s="42" t="str">
        <f>IF(males!AO8&gt;0,males!AO8,"")</f>
        <v/>
      </c>
      <c r="H21" s="42" t="str">
        <f>IF(males!AO9&gt;0,males!AO9,"")</f>
        <v/>
      </c>
      <c r="I21" s="42" t="str">
        <f>IF(males!AO10&gt;0,males!AO10,"")</f>
        <v/>
      </c>
      <c r="J21" s="42" t="str">
        <f>IF(males!AO11&gt;0,males!AO11,"")</f>
        <v/>
      </c>
      <c r="K21" s="42" t="str">
        <f>IF(males!AO15&gt;0,males!AO15,"")</f>
        <v/>
      </c>
      <c r="L21" s="42" t="str">
        <f>IF(males!AO16&gt;0,males!AO16,"")</f>
        <v/>
      </c>
      <c r="M21" s="42" t="str">
        <f>IF(males!AO17&gt;0,males!AO17,"")</f>
        <v/>
      </c>
      <c r="N21" s="42" t="str">
        <f>IF(males!AO19&gt;0,males!AO19,"")</f>
        <v/>
      </c>
      <c r="O21" s="42" t="str">
        <f>IF(males!AO20&gt;0,males!AO20,"")</f>
        <v/>
      </c>
      <c r="P21" s="42" t="str">
        <f>IF(males!AO21&gt;0,males!AO21,"")</f>
        <v/>
      </c>
      <c r="Q21" s="42" t="str">
        <f>IF(males!AO24&gt;0,males!AO24,"")</f>
        <v/>
      </c>
      <c r="R21" s="42" t="str">
        <f>IF(males!AO25&gt;0,males!AO25,"")</f>
        <v/>
      </c>
      <c r="S21" s="42" t="str">
        <f>IF(males!AO26&gt;0,males!AO26,"")</f>
        <v/>
      </c>
      <c r="T21" s="42" t="str">
        <f>IF(males!AO28&gt;0,males!AO28,"")</f>
        <v/>
      </c>
      <c r="U21" s="42" t="str">
        <f>IF(males!AO29&gt;0,males!AO29,"")</f>
        <v/>
      </c>
      <c r="V21" s="42" t="str">
        <f>IF(males!AO30&gt;0,males!AO30,"")</f>
        <v/>
      </c>
      <c r="W21" s="42" t="str">
        <f>IF(males!AO33&gt;0,males!AO33,"")</f>
        <v/>
      </c>
      <c r="X21" s="42" t="str">
        <f>IF(males!AO34&gt;0,males!AO34,"")</f>
        <v/>
      </c>
      <c r="Y21" s="42" t="str">
        <f>IF(males!AO35&gt;0,males!AO35,"")</f>
        <v/>
      </c>
      <c r="Z21" s="42" t="str">
        <f>IF(males!AO37&gt;0,males!AO37,"")</f>
        <v/>
      </c>
      <c r="AA21" s="42" t="str">
        <f>IF(males!AO38&gt;0,males!AO38,"")</f>
        <v/>
      </c>
      <c r="AB21" s="42" t="str">
        <f>IF(males!AO39&gt;0,males!AO39,"")</f>
        <v/>
      </c>
      <c r="AC21" s="42" t="str">
        <f>IF(males!AO42&gt;0,males!AO42,"")</f>
        <v/>
      </c>
      <c r="AD21" s="42" t="str">
        <f>IF(males!AO43&gt;0,males!AO43,"")</f>
        <v/>
      </c>
      <c r="AE21" s="42" t="str">
        <f>IF(males!AO44&gt;0,males!AO44,"")</f>
        <v/>
      </c>
      <c r="AF21" s="42" t="str">
        <f>IF(males!AO46&gt;0,males!AO46,"")</f>
        <v/>
      </c>
      <c r="AG21" s="42" t="str">
        <f>IF(males!AO47&gt;0,males!AO47,"")</f>
        <v/>
      </c>
      <c r="AH21" s="42" t="str">
        <f>IF(males!AO48&gt;0,males!AO48,"")</f>
        <v/>
      </c>
    </row>
    <row r="22" spans="1:34">
      <c r="A22" s="34" t="str">
        <f>'female stats (μm)'!A$2</f>
        <v>Genus species</v>
      </c>
      <c r="B22" s="51" t="str">
        <f>'female stats (μm)'!B$2</f>
        <v>Country.sample</v>
      </c>
      <c r="C22" s="36">
        <f>males!AP1</f>
        <v>0</v>
      </c>
      <c r="D22" s="41" t="str">
        <f>IF(males!AQ3&gt;0,males!AQ3,"")</f>
        <v/>
      </c>
      <c r="E22" s="42" t="str">
        <f>IF(males!AQ4&gt;0,males!AQ4,"")</f>
        <v/>
      </c>
      <c r="F22" s="42" t="str">
        <f>IF(males!AQ5&gt;0,males!AQ5,"")</f>
        <v/>
      </c>
      <c r="G22" s="42" t="str">
        <f>IF(males!AQ8&gt;0,males!AQ8,"")</f>
        <v/>
      </c>
      <c r="H22" s="42" t="str">
        <f>IF(males!AQ9&gt;0,males!AQ9,"")</f>
        <v/>
      </c>
      <c r="I22" s="42" t="str">
        <f>IF(males!AQ10&gt;0,males!AQ10,"")</f>
        <v/>
      </c>
      <c r="J22" s="42" t="str">
        <f>IF(males!AQ11&gt;0,males!AQ11,"")</f>
        <v/>
      </c>
      <c r="K22" s="42" t="str">
        <f>IF(males!AQ15&gt;0,males!AQ15,"")</f>
        <v/>
      </c>
      <c r="L22" s="42" t="str">
        <f>IF(males!AQ16&gt;0,males!AQ16,"")</f>
        <v/>
      </c>
      <c r="M22" s="42" t="str">
        <f>IF(males!AQ17&gt;0,males!AQ17,"")</f>
        <v/>
      </c>
      <c r="N22" s="42" t="str">
        <f>IF(males!AQ19&gt;0,males!AQ19,"")</f>
        <v/>
      </c>
      <c r="O22" s="42" t="str">
        <f>IF(males!AQ20&gt;0,males!AQ20,"")</f>
        <v/>
      </c>
      <c r="P22" s="42" t="str">
        <f>IF(males!AQ21&gt;0,males!AQ21,"")</f>
        <v/>
      </c>
      <c r="Q22" s="42" t="str">
        <f>IF(males!AQ24&gt;0,males!AQ24,"")</f>
        <v/>
      </c>
      <c r="R22" s="42" t="str">
        <f>IF(males!AQ25&gt;0,males!AQ25,"")</f>
        <v/>
      </c>
      <c r="S22" s="42" t="str">
        <f>IF(males!AQ26&gt;0,males!AQ26,"")</f>
        <v/>
      </c>
      <c r="T22" s="42" t="str">
        <f>IF(males!AQ28&gt;0,males!AQ28,"")</f>
        <v/>
      </c>
      <c r="U22" s="42" t="str">
        <f>IF(males!AQ29&gt;0,males!AQ29,"")</f>
        <v/>
      </c>
      <c r="V22" s="42" t="str">
        <f>IF(males!AQ30&gt;0,males!AQ30,"")</f>
        <v/>
      </c>
      <c r="W22" s="42" t="str">
        <f>IF(males!AQ33&gt;0,males!AQ33,"")</f>
        <v/>
      </c>
      <c r="X22" s="42" t="str">
        <f>IF(males!AQ34&gt;0,males!AQ34,"")</f>
        <v/>
      </c>
      <c r="Y22" s="42" t="str">
        <f>IF(males!AQ35&gt;0,males!AQ35,"")</f>
        <v/>
      </c>
      <c r="Z22" s="42" t="str">
        <f>IF(males!AQ37&gt;0,males!AQ37,"")</f>
        <v/>
      </c>
      <c r="AA22" s="42" t="str">
        <f>IF(males!AQ38&gt;0,males!AQ38,"")</f>
        <v/>
      </c>
      <c r="AB22" s="42" t="str">
        <f>IF(males!AQ39&gt;0,males!AQ39,"")</f>
        <v/>
      </c>
      <c r="AC22" s="42" t="str">
        <f>IF(males!AQ42&gt;0,males!AQ42,"")</f>
        <v/>
      </c>
      <c r="AD22" s="42" t="str">
        <f>IF(males!AQ43&gt;0,males!AQ43,"")</f>
        <v/>
      </c>
      <c r="AE22" s="42" t="str">
        <f>IF(males!AQ44&gt;0,males!AQ44,"")</f>
        <v/>
      </c>
      <c r="AF22" s="42" t="str">
        <f>IF(males!AQ46&gt;0,males!AQ46,"")</f>
        <v/>
      </c>
      <c r="AG22" s="42" t="str">
        <f>IF(males!AQ47&gt;0,males!AQ47,"")</f>
        <v/>
      </c>
      <c r="AH22" s="42" t="str">
        <f>IF(males!AQ48&gt;0,males!AQ48,"")</f>
        <v/>
      </c>
    </row>
    <row r="23" spans="1:34">
      <c r="A23" s="34" t="str">
        <f>'female stats (μm)'!A$2</f>
        <v>Genus species</v>
      </c>
      <c r="B23" s="51" t="str">
        <f>'female stats (μm)'!B$2</f>
        <v>Country.sample</v>
      </c>
      <c r="C23" s="36">
        <f>males!AR1</f>
        <v>0</v>
      </c>
      <c r="D23" s="41" t="str">
        <f>IF(males!AS3&gt;0,males!AS3,"")</f>
        <v/>
      </c>
      <c r="E23" s="42" t="str">
        <f>IF(males!AS4&gt;0,males!AS4,"")</f>
        <v/>
      </c>
      <c r="F23" s="42" t="str">
        <f>IF(males!AS5&gt;0,males!AS5,"")</f>
        <v/>
      </c>
      <c r="G23" s="42" t="str">
        <f>IF(males!AS8&gt;0,males!AS8,"")</f>
        <v/>
      </c>
      <c r="H23" s="42" t="str">
        <f>IF(males!AS9&gt;0,males!AS9,"")</f>
        <v/>
      </c>
      <c r="I23" s="42" t="str">
        <f>IF(males!AS10&gt;0,males!AS10,"")</f>
        <v/>
      </c>
      <c r="J23" s="42" t="str">
        <f>IF(males!AS11&gt;0,males!AS11,"")</f>
        <v/>
      </c>
      <c r="K23" s="42" t="str">
        <f>IF(males!AS15&gt;0,males!AS15,"")</f>
        <v/>
      </c>
      <c r="L23" s="42" t="str">
        <f>IF(males!AS16&gt;0,males!AS16,"")</f>
        <v/>
      </c>
      <c r="M23" s="42" t="str">
        <f>IF(males!AS17&gt;0,males!AS17,"")</f>
        <v/>
      </c>
      <c r="N23" s="42" t="str">
        <f>IF(males!AS19&gt;0,males!AS19,"")</f>
        <v/>
      </c>
      <c r="O23" s="42" t="str">
        <f>IF(males!AS20&gt;0,males!AS20,"")</f>
        <v/>
      </c>
      <c r="P23" s="42" t="str">
        <f>IF(males!AS21&gt;0,males!AS21,"")</f>
        <v/>
      </c>
      <c r="Q23" s="42" t="str">
        <f>IF(males!AS24&gt;0,males!AS24,"")</f>
        <v/>
      </c>
      <c r="R23" s="42" t="str">
        <f>IF(males!AS25&gt;0,males!AS25,"")</f>
        <v/>
      </c>
      <c r="S23" s="42" t="str">
        <f>IF(males!AS26&gt;0,males!AS26,"")</f>
        <v/>
      </c>
      <c r="T23" s="42" t="str">
        <f>IF(males!AS28&gt;0,males!AS28,"")</f>
        <v/>
      </c>
      <c r="U23" s="42" t="str">
        <f>IF(males!AS29&gt;0,males!AS29,"")</f>
        <v/>
      </c>
      <c r="V23" s="42" t="str">
        <f>IF(males!AS30&gt;0,males!AS30,"")</f>
        <v/>
      </c>
      <c r="W23" s="42" t="str">
        <f>IF(males!AS33&gt;0,males!AS33,"")</f>
        <v/>
      </c>
      <c r="X23" s="42" t="str">
        <f>IF(males!AS34&gt;0,males!AS34,"")</f>
        <v/>
      </c>
      <c r="Y23" s="42" t="str">
        <f>IF(males!AS35&gt;0,males!AS35,"")</f>
        <v/>
      </c>
      <c r="Z23" s="42" t="str">
        <f>IF(males!AS37&gt;0,males!AS37,"")</f>
        <v/>
      </c>
      <c r="AA23" s="42" t="str">
        <f>IF(males!AS38&gt;0,males!AS38,"")</f>
        <v/>
      </c>
      <c r="AB23" s="42" t="str">
        <f>IF(males!AS39&gt;0,males!AS39,"")</f>
        <v/>
      </c>
      <c r="AC23" s="42" t="str">
        <f>IF(males!AS42&gt;0,males!AS42,"")</f>
        <v/>
      </c>
      <c r="AD23" s="42" t="str">
        <f>IF(males!AS43&gt;0,males!AS43,"")</f>
        <v/>
      </c>
      <c r="AE23" s="42" t="str">
        <f>IF(males!AS44&gt;0,males!AS44,"")</f>
        <v/>
      </c>
      <c r="AF23" s="42" t="str">
        <f>IF(males!AS46&gt;0,males!AS46,"")</f>
        <v/>
      </c>
      <c r="AG23" s="42" t="str">
        <f>IF(males!AS47&gt;0,males!AS47,"")</f>
        <v/>
      </c>
      <c r="AH23" s="42" t="str">
        <f>IF(males!AS48&gt;0,males!AS48,"")</f>
        <v/>
      </c>
    </row>
    <row r="24" spans="1:34">
      <c r="A24" s="34" t="str">
        <f>'female stats (μm)'!A$2</f>
        <v>Genus species</v>
      </c>
      <c r="B24" s="51" t="str">
        <f>'female stats (μm)'!B$2</f>
        <v>Country.sample</v>
      </c>
      <c r="C24" s="36">
        <f>males!AT1</f>
        <v>0</v>
      </c>
      <c r="D24" s="41" t="str">
        <f>IF(males!AU3&gt;0,males!AU3,"")</f>
        <v/>
      </c>
      <c r="E24" s="42" t="str">
        <f>IF(males!AU4&gt;0,males!AU4,"")</f>
        <v/>
      </c>
      <c r="F24" s="42" t="str">
        <f>IF(males!AU5&gt;0,males!AU5,"")</f>
        <v/>
      </c>
      <c r="G24" s="42" t="str">
        <f>IF(males!AU8&gt;0,males!AU8,"")</f>
        <v/>
      </c>
      <c r="H24" s="42" t="str">
        <f>IF(males!AU9&gt;0,males!AU9,"")</f>
        <v/>
      </c>
      <c r="I24" s="42" t="str">
        <f>IF(males!AU10&gt;0,males!AU10,"")</f>
        <v/>
      </c>
      <c r="J24" s="42" t="str">
        <f>IF(males!AU11&gt;0,males!AU11,"")</f>
        <v/>
      </c>
      <c r="K24" s="42" t="str">
        <f>IF(males!AU15&gt;0,males!AU15,"")</f>
        <v/>
      </c>
      <c r="L24" s="42" t="str">
        <f>IF(males!AU16&gt;0,males!AU16,"")</f>
        <v/>
      </c>
      <c r="M24" s="42" t="str">
        <f>IF(males!AU17&gt;0,males!AU17,"")</f>
        <v/>
      </c>
      <c r="N24" s="42" t="str">
        <f>IF(males!AU19&gt;0,males!AU19,"")</f>
        <v/>
      </c>
      <c r="O24" s="42" t="str">
        <f>IF(males!AU20&gt;0,males!AU20,"")</f>
        <v/>
      </c>
      <c r="P24" s="42" t="str">
        <f>IF(males!AU21&gt;0,males!AU21,"")</f>
        <v/>
      </c>
      <c r="Q24" s="42" t="str">
        <f>IF(males!AU24&gt;0,males!AU24,"")</f>
        <v/>
      </c>
      <c r="R24" s="42" t="str">
        <f>IF(males!AU25&gt;0,males!AU25,"")</f>
        <v/>
      </c>
      <c r="S24" s="42" t="str">
        <f>IF(males!AU26&gt;0,males!AU26,"")</f>
        <v/>
      </c>
      <c r="T24" s="42" t="str">
        <f>IF(males!AU28&gt;0,males!AU28,"")</f>
        <v/>
      </c>
      <c r="U24" s="42" t="str">
        <f>IF(males!AU29&gt;0,males!AU29,"")</f>
        <v/>
      </c>
      <c r="V24" s="42" t="str">
        <f>IF(males!AU30&gt;0,males!AU30,"")</f>
        <v/>
      </c>
      <c r="W24" s="42" t="str">
        <f>IF(males!AU33&gt;0,males!AU33,"")</f>
        <v/>
      </c>
      <c r="X24" s="42" t="str">
        <f>IF(males!AU34&gt;0,males!AU34,"")</f>
        <v/>
      </c>
      <c r="Y24" s="42" t="str">
        <f>IF(males!AU35&gt;0,males!AU35,"")</f>
        <v/>
      </c>
      <c r="Z24" s="42" t="str">
        <f>IF(males!AU37&gt;0,males!AU37,"")</f>
        <v/>
      </c>
      <c r="AA24" s="42" t="str">
        <f>IF(males!AU38&gt;0,males!AU38,"")</f>
        <v/>
      </c>
      <c r="AB24" s="42" t="str">
        <f>IF(males!AU39&gt;0,males!AU39,"")</f>
        <v/>
      </c>
      <c r="AC24" s="42" t="str">
        <f>IF(males!AU42&gt;0,males!AU42,"")</f>
        <v/>
      </c>
      <c r="AD24" s="42" t="str">
        <f>IF(males!AU43&gt;0,males!AU43,"")</f>
        <v/>
      </c>
      <c r="AE24" s="42" t="str">
        <f>IF(males!AU44&gt;0,males!AU44,"")</f>
        <v/>
      </c>
      <c r="AF24" s="42" t="str">
        <f>IF(males!AU46&gt;0,males!AU46,"")</f>
        <v/>
      </c>
      <c r="AG24" s="42" t="str">
        <f>IF(males!AU47&gt;0,males!AU47,"")</f>
        <v/>
      </c>
      <c r="AH24" s="42" t="str">
        <f>IF(males!AU48&gt;0,males!AU48,"")</f>
        <v/>
      </c>
    </row>
    <row r="25" spans="1:34">
      <c r="A25" s="34" t="str">
        <f>'female stats (μm)'!A$2</f>
        <v>Genus species</v>
      </c>
      <c r="B25" s="51" t="str">
        <f>'female stats (μm)'!B$2</f>
        <v>Country.sample</v>
      </c>
      <c r="C25" s="36">
        <f>males!AV1</f>
        <v>0</v>
      </c>
      <c r="D25" s="41" t="str">
        <f>IF(males!AW3&gt;0,males!AW3,"")</f>
        <v/>
      </c>
      <c r="E25" s="42" t="str">
        <f>IF(males!AW4&gt;0,males!AW4,"")</f>
        <v/>
      </c>
      <c r="F25" s="42" t="str">
        <f>IF(males!AW5&gt;0,males!AW5,"")</f>
        <v/>
      </c>
      <c r="G25" s="42" t="str">
        <f>IF(males!AW8&gt;0,males!AW8,"")</f>
        <v/>
      </c>
      <c r="H25" s="42" t="str">
        <f>IF(males!AW9&gt;0,males!AW9,"")</f>
        <v/>
      </c>
      <c r="I25" s="42" t="str">
        <f>IF(males!AW10&gt;0,males!AW10,"")</f>
        <v/>
      </c>
      <c r="J25" s="42" t="str">
        <f>IF(males!AW11&gt;0,males!AW11,"")</f>
        <v/>
      </c>
      <c r="K25" s="42" t="str">
        <f>IF(males!AW15&gt;0,males!AW15,"")</f>
        <v/>
      </c>
      <c r="L25" s="42" t="str">
        <f>IF(males!AW16&gt;0,males!AW16,"")</f>
        <v/>
      </c>
      <c r="M25" s="42" t="str">
        <f>IF(males!AW17&gt;0,males!AW17,"")</f>
        <v/>
      </c>
      <c r="N25" s="42" t="str">
        <f>IF(males!AW19&gt;0,males!AW19,"")</f>
        <v/>
      </c>
      <c r="O25" s="42" t="str">
        <f>IF(males!AW20&gt;0,males!AW20,"")</f>
        <v/>
      </c>
      <c r="P25" s="42" t="str">
        <f>IF(males!AW21&gt;0,males!AW21,"")</f>
        <v/>
      </c>
      <c r="Q25" s="42" t="str">
        <f>IF(males!AW24&gt;0,males!AW24,"")</f>
        <v/>
      </c>
      <c r="R25" s="42" t="str">
        <f>IF(males!AW25&gt;0,males!AW25,"")</f>
        <v/>
      </c>
      <c r="S25" s="42" t="str">
        <f>IF(males!AW26&gt;0,males!AW26,"")</f>
        <v/>
      </c>
      <c r="T25" s="42" t="str">
        <f>IF(males!AW28&gt;0,males!AW28,"")</f>
        <v/>
      </c>
      <c r="U25" s="42" t="str">
        <f>IF(males!AW29&gt;0,males!AW29,"")</f>
        <v/>
      </c>
      <c r="V25" s="42" t="str">
        <f>IF(males!AW30&gt;0,males!AW30,"")</f>
        <v/>
      </c>
      <c r="W25" s="42" t="str">
        <f>IF(males!AW33&gt;0,males!AW33,"")</f>
        <v/>
      </c>
      <c r="X25" s="42" t="str">
        <f>IF(males!AW34&gt;0,males!AW34,"")</f>
        <v/>
      </c>
      <c r="Y25" s="42" t="str">
        <f>IF(males!AW35&gt;0,males!AW35,"")</f>
        <v/>
      </c>
      <c r="Z25" s="42" t="str">
        <f>IF(males!AW37&gt;0,males!AW37,"")</f>
        <v/>
      </c>
      <c r="AA25" s="42" t="str">
        <f>IF(males!AW38&gt;0,males!AW38,"")</f>
        <v/>
      </c>
      <c r="AB25" s="42" t="str">
        <f>IF(males!AW39&gt;0,males!AW39,"")</f>
        <v/>
      </c>
      <c r="AC25" s="42" t="str">
        <f>IF(males!AW42&gt;0,males!AW42,"")</f>
        <v/>
      </c>
      <c r="AD25" s="42" t="str">
        <f>IF(males!AW43&gt;0,males!AW43,"")</f>
        <v/>
      </c>
      <c r="AE25" s="42" t="str">
        <f>IF(males!AW44&gt;0,males!AW44,"")</f>
        <v/>
      </c>
      <c r="AF25" s="42" t="str">
        <f>IF(males!AW46&gt;0,males!AW46,"")</f>
        <v/>
      </c>
      <c r="AG25" s="42" t="str">
        <f>IF(males!AW47&gt;0,males!AW47,"")</f>
        <v/>
      </c>
      <c r="AH25" s="42" t="str">
        <f>IF(males!AW48&gt;0,males!AW48,"")</f>
        <v/>
      </c>
    </row>
    <row r="26" spans="1:34">
      <c r="A26" s="34" t="str">
        <f>'female stats (μm)'!A$2</f>
        <v>Genus species</v>
      </c>
      <c r="B26" s="51" t="str">
        <f>'female stats (μm)'!B$2</f>
        <v>Country.sample</v>
      </c>
      <c r="C26" s="36">
        <f>males!AX1</f>
        <v>0</v>
      </c>
      <c r="D26" s="41" t="str">
        <f>IF(males!AY3&gt;0,males!AY3,"")</f>
        <v/>
      </c>
      <c r="E26" s="42" t="str">
        <f>IF(males!AY4&gt;0,males!AY4,"")</f>
        <v/>
      </c>
      <c r="F26" s="42" t="str">
        <f>IF(males!AY5&gt;0,males!AY5,"")</f>
        <v/>
      </c>
      <c r="G26" s="42" t="str">
        <f>IF(males!AY8&gt;0,males!AY8,"")</f>
        <v/>
      </c>
      <c r="H26" s="42" t="str">
        <f>IF(males!AY9&gt;0,males!AY9,"")</f>
        <v/>
      </c>
      <c r="I26" s="42" t="str">
        <f>IF(males!AY10&gt;0,males!AY10,"")</f>
        <v/>
      </c>
      <c r="J26" s="42" t="str">
        <f>IF(males!AY11&gt;0,males!AY11,"")</f>
        <v/>
      </c>
      <c r="K26" s="42" t="str">
        <f>IF(males!AY15&gt;0,males!AY15,"")</f>
        <v/>
      </c>
      <c r="L26" s="42" t="str">
        <f>IF(males!AY16&gt;0,males!AY16,"")</f>
        <v/>
      </c>
      <c r="M26" s="42" t="str">
        <f>IF(males!AY17&gt;0,males!AY17,"")</f>
        <v/>
      </c>
      <c r="N26" s="42" t="str">
        <f>IF(males!AY19&gt;0,males!AY19,"")</f>
        <v/>
      </c>
      <c r="O26" s="42" t="str">
        <f>IF(males!AY20&gt;0,males!AY20,"")</f>
        <v/>
      </c>
      <c r="P26" s="42" t="str">
        <f>IF(males!AY21&gt;0,males!AY21,"")</f>
        <v/>
      </c>
      <c r="Q26" s="42" t="str">
        <f>IF(males!AY24&gt;0,males!AY24,"")</f>
        <v/>
      </c>
      <c r="R26" s="42" t="str">
        <f>IF(males!AY25&gt;0,males!AY25,"")</f>
        <v/>
      </c>
      <c r="S26" s="42" t="str">
        <f>IF(males!AY26&gt;0,males!AY26,"")</f>
        <v/>
      </c>
      <c r="T26" s="42" t="str">
        <f>IF(males!AY28&gt;0,males!AY28,"")</f>
        <v/>
      </c>
      <c r="U26" s="42" t="str">
        <f>IF(males!AY29&gt;0,males!AY29,"")</f>
        <v/>
      </c>
      <c r="V26" s="42" t="str">
        <f>IF(males!AY30&gt;0,males!AY30,"")</f>
        <v/>
      </c>
      <c r="W26" s="42" t="str">
        <f>IF(males!AY33&gt;0,males!AY33,"")</f>
        <v/>
      </c>
      <c r="X26" s="42" t="str">
        <f>IF(males!AY34&gt;0,males!AY34,"")</f>
        <v/>
      </c>
      <c r="Y26" s="42" t="str">
        <f>IF(males!AY35&gt;0,males!AY35,"")</f>
        <v/>
      </c>
      <c r="Z26" s="42" t="str">
        <f>IF(males!AY37&gt;0,males!AY37,"")</f>
        <v/>
      </c>
      <c r="AA26" s="42" t="str">
        <f>IF(males!AY38&gt;0,males!AY38,"")</f>
        <v/>
      </c>
      <c r="AB26" s="42" t="str">
        <f>IF(males!AY39&gt;0,males!AY39,"")</f>
        <v/>
      </c>
      <c r="AC26" s="42" t="str">
        <f>IF(males!AY42&gt;0,males!AY42,"")</f>
        <v/>
      </c>
      <c r="AD26" s="42" t="str">
        <f>IF(males!AY43&gt;0,males!AY43,"")</f>
        <v/>
      </c>
      <c r="AE26" s="42" t="str">
        <f>IF(males!AY44&gt;0,males!AY44,"")</f>
        <v/>
      </c>
      <c r="AF26" s="42" t="str">
        <f>IF(males!AY46&gt;0,males!AY46,"")</f>
        <v/>
      </c>
      <c r="AG26" s="42" t="str">
        <f>IF(males!AY47&gt;0,males!AY47,"")</f>
        <v/>
      </c>
      <c r="AH26" s="42" t="str">
        <f>IF(males!AY48&gt;0,males!AY48,"")</f>
        <v/>
      </c>
    </row>
    <row r="27" spans="1:34">
      <c r="A27" s="34" t="str">
        <f>'female stats (μm)'!A$2</f>
        <v>Genus species</v>
      </c>
      <c r="B27" s="51" t="str">
        <f>'female stats (μm)'!B$2</f>
        <v>Country.sample</v>
      </c>
      <c r="C27" s="36">
        <f>males!AZ1</f>
        <v>0</v>
      </c>
      <c r="D27" s="41" t="str">
        <f>IF(males!BA3&gt;0,males!BA3,"")</f>
        <v/>
      </c>
      <c r="E27" s="42" t="str">
        <f>IF(males!BA4&gt;0,males!BA4,"")</f>
        <v/>
      </c>
      <c r="F27" s="42" t="str">
        <f>IF(males!BA5&gt;0,males!BA5,"")</f>
        <v/>
      </c>
      <c r="G27" s="42" t="str">
        <f>IF(males!BA8&gt;0,males!BA8,"")</f>
        <v/>
      </c>
      <c r="H27" s="42" t="str">
        <f>IF(males!BA9&gt;0,males!BA9,"")</f>
        <v/>
      </c>
      <c r="I27" s="42" t="str">
        <f>IF(males!BA10&gt;0,males!BA10,"")</f>
        <v/>
      </c>
      <c r="J27" s="42" t="str">
        <f>IF(males!BA11&gt;0,males!BA11,"")</f>
        <v/>
      </c>
      <c r="K27" s="42" t="str">
        <f>IF(males!BA15&gt;0,males!BA15,"")</f>
        <v/>
      </c>
      <c r="L27" s="42" t="str">
        <f>IF(males!BA16&gt;0,males!BA16,"")</f>
        <v/>
      </c>
      <c r="M27" s="42" t="str">
        <f>IF(males!BA17&gt;0,males!BA17,"")</f>
        <v/>
      </c>
      <c r="N27" s="42" t="str">
        <f>IF(males!BA19&gt;0,males!BA19,"")</f>
        <v/>
      </c>
      <c r="O27" s="42" t="str">
        <f>IF(males!BA20&gt;0,males!BA20,"")</f>
        <v/>
      </c>
      <c r="P27" s="42" t="str">
        <f>IF(males!BA21&gt;0,males!BA21,"")</f>
        <v/>
      </c>
      <c r="Q27" s="42" t="str">
        <f>IF(males!BA24&gt;0,males!BA24,"")</f>
        <v/>
      </c>
      <c r="R27" s="42" t="str">
        <f>IF(males!BA25&gt;0,males!BA25,"")</f>
        <v/>
      </c>
      <c r="S27" s="42" t="str">
        <f>IF(males!BA26&gt;0,males!BA26,"")</f>
        <v/>
      </c>
      <c r="T27" s="42" t="str">
        <f>IF(males!BA28&gt;0,males!BA28,"")</f>
        <v/>
      </c>
      <c r="U27" s="42" t="str">
        <f>IF(males!BA29&gt;0,males!BA29,"")</f>
        <v/>
      </c>
      <c r="V27" s="42" t="str">
        <f>IF(males!BA30&gt;0,males!BA30,"")</f>
        <v/>
      </c>
      <c r="W27" s="42" t="str">
        <f>IF(males!BA33&gt;0,males!BA33,"")</f>
        <v/>
      </c>
      <c r="X27" s="42" t="str">
        <f>IF(males!BA34&gt;0,males!BA34,"")</f>
        <v/>
      </c>
      <c r="Y27" s="42" t="str">
        <f>IF(males!BA35&gt;0,males!BA35,"")</f>
        <v/>
      </c>
      <c r="Z27" s="42" t="str">
        <f>IF(males!BA37&gt;0,males!BA37,"")</f>
        <v/>
      </c>
      <c r="AA27" s="42" t="str">
        <f>IF(males!BA38&gt;0,males!BA38,"")</f>
        <v/>
      </c>
      <c r="AB27" s="42" t="str">
        <f>IF(males!BA39&gt;0,males!BA39,"")</f>
        <v/>
      </c>
      <c r="AC27" s="42" t="str">
        <f>IF(males!BA42&gt;0,males!BA42,"")</f>
        <v/>
      </c>
      <c r="AD27" s="42" t="str">
        <f>IF(males!BA43&gt;0,males!BA43,"")</f>
        <v/>
      </c>
      <c r="AE27" s="42" t="str">
        <f>IF(males!BA44&gt;0,males!BA44,"")</f>
        <v/>
      </c>
      <c r="AF27" s="42" t="str">
        <f>IF(males!BA46&gt;0,males!BA46,"")</f>
        <v/>
      </c>
      <c r="AG27" s="42" t="str">
        <f>IF(males!BA47&gt;0,males!BA47,"")</f>
        <v/>
      </c>
      <c r="AH27" s="42" t="str">
        <f>IF(males!BA48&gt;0,males!BA48,"")</f>
        <v/>
      </c>
    </row>
    <row r="28" spans="1:34">
      <c r="A28" s="34" t="str">
        <f>'female stats (μm)'!A$2</f>
        <v>Genus species</v>
      </c>
      <c r="B28" s="51" t="str">
        <f>'female stats (μm)'!B$2</f>
        <v>Country.sample</v>
      </c>
      <c r="C28" s="36">
        <f>males!BB1</f>
        <v>0</v>
      </c>
      <c r="D28" s="41" t="str">
        <f>IF(males!BC3&gt;0,males!BC3,"")</f>
        <v/>
      </c>
      <c r="E28" s="42" t="str">
        <f>IF(males!BC4&gt;0,males!BC4,"")</f>
        <v/>
      </c>
      <c r="F28" s="42" t="str">
        <f>IF(males!BC5&gt;0,males!BC5,"")</f>
        <v/>
      </c>
      <c r="G28" s="42" t="str">
        <f>IF(males!BC8&gt;0,males!BC8,"")</f>
        <v/>
      </c>
      <c r="H28" s="42" t="str">
        <f>IF(males!BC9&gt;0,males!BC9,"")</f>
        <v/>
      </c>
      <c r="I28" s="42" t="str">
        <f>IF(males!BC10&gt;0,males!BC10,"")</f>
        <v/>
      </c>
      <c r="J28" s="42" t="str">
        <f>IF(males!BC11&gt;0,males!BC11,"")</f>
        <v/>
      </c>
      <c r="K28" s="42" t="str">
        <f>IF(males!BC15&gt;0,males!BC15,"")</f>
        <v/>
      </c>
      <c r="L28" s="42" t="str">
        <f>IF(males!BC16&gt;0,males!BC16,"")</f>
        <v/>
      </c>
      <c r="M28" s="42" t="str">
        <f>IF(males!BC17&gt;0,males!BC17,"")</f>
        <v/>
      </c>
      <c r="N28" s="42" t="str">
        <f>IF(males!BC19&gt;0,males!BC19,"")</f>
        <v/>
      </c>
      <c r="O28" s="42" t="str">
        <f>IF(males!BC20&gt;0,males!BC20,"")</f>
        <v/>
      </c>
      <c r="P28" s="42" t="str">
        <f>IF(males!BC21&gt;0,males!BC21,"")</f>
        <v/>
      </c>
      <c r="Q28" s="42" t="str">
        <f>IF(males!BC24&gt;0,males!BC24,"")</f>
        <v/>
      </c>
      <c r="R28" s="42" t="str">
        <f>IF(males!BC25&gt;0,males!BC25,"")</f>
        <v/>
      </c>
      <c r="S28" s="42" t="str">
        <f>IF(males!BC26&gt;0,males!BC26,"")</f>
        <v/>
      </c>
      <c r="T28" s="42" t="str">
        <f>IF(males!BC28&gt;0,males!BC28,"")</f>
        <v/>
      </c>
      <c r="U28" s="42" t="str">
        <f>IF(males!BC29&gt;0,males!BC29,"")</f>
        <v/>
      </c>
      <c r="V28" s="42" t="str">
        <f>IF(males!BC30&gt;0,males!BC30,"")</f>
        <v/>
      </c>
      <c r="W28" s="42" t="str">
        <f>IF(males!BC33&gt;0,males!BC33,"")</f>
        <v/>
      </c>
      <c r="X28" s="42" t="str">
        <f>IF(males!BC34&gt;0,males!BC34,"")</f>
        <v/>
      </c>
      <c r="Y28" s="42" t="str">
        <f>IF(males!BC35&gt;0,males!BC35,"")</f>
        <v/>
      </c>
      <c r="Z28" s="42" t="str">
        <f>IF(males!BC37&gt;0,males!BC37,"")</f>
        <v/>
      </c>
      <c r="AA28" s="42" t="str">
        <f>IF(males!BC38&gt;0,males!BC38,"")</f>
        <v/>
      </c>
      <c r="AB28" s="42" t="str">
        <f>IF(males!BC39&gt;0,males!BC39,"")</f>
        <v/>
      </c>
      <c r="AC28" s="42" t="str">
        <f>IF(males!BC42&gt;0,males!BC42,"")</f>
        <v/>
      </c>
      <c r="AD28" s="42" t="str">
        <f>IF(males!BC43&gt;0,males!BC43,"")</f>
        <v/>
      </c>
      <c r="AE28" s="42" t="str">
        <f>IF(males!BC44&gt;0,males!BC44,"")</f>
        <v/>
      </c>
      <c r="AF28" s="42" t="str">
        <f>IF(males!BC46&gt;0,males!BC46,"")</f>
        <v/>
      </c>
      <c r="AG28" s="42" t="str">
        <f>IF(males!BC47&gt;0,males!BC47,"")</f>
        <v/>
      </c>
      <c r="AH28" s="42" t="str">
        <f>IF(males!BC48&gt;0,males!BC48,"")</f>
        <v/>
      </c>
    </row>
    <row r="29" spans="1:34">
      <c r="A29" s="34" t="str">
        <f>'female stats (μm)'!A$2</f>
        <v>Genus species</v>
      </c>
      <c r="B29" s="51" t="str">
        <f>'female stats (μm)'!B$2</f>
        <v>Country.sample</v>
      </c>
      <c r="C29" s="36">
        <f>males!BD1</f>
        <v>0</v>
      </c>
      <c r="D29" s="41" t="str">
        <f>IF(males!BE3&gt;0,males!BE3,"")</f>
        <v/>
      </c>
      <c r="E29" s="42" t="str">
        <f>IF(males!BE4&gt;0,males!BE4,"")</f>
        <v/>
      </c>
      <c r="F29" s="42" t="str">
        <f>IF(males!BE5&gt;0,males!BE5,"")</f>
        <v/>
      </c>
      <c r="G29" s="42" t="str">
        <f>IF(males!BE8&gt;0,males!BE8,"")</f>
        <v/>
      </c>
      <c r="H29" s="42" t="str">
        <f>IF(males!BE9&gt;0,males!BE9,"")</f>
        <v/>
      </c>
      <c r="I29" s="42" t="str">
        <f>IF(males!BE10&gt;0,males!BE10,"")</f>
        <v/>
      </c>
      <c r="J29" s="42" t="str">
        <f>IF(males!BE11&gt;0,males!BE11,"")</f>
        <v/>
      </c>
      <c r="K29" s="42" t="str">
        <f>IF(males!BE15&gt;0,males!BE15,"")</f>
        <v/>
      </c>
      <c r="L29" s="42" t="str">
        <f>IF(males!BE16&gt;0,males!BE16,"")</f>
        <v/>
      </c>
      <c r="M29" s="42" t="str">
        <f>IF(males!BE17&gt;0,males!BE17,"")</f>
        <v/>
      </c>
      <c r="N29" s="42" t="str">
        <f>IF(males!BE19&gt;0,males!BE19,"")</f>
        <v/>
      </c>
      <c r="O29" s="42" t="str">
        <f>IF(males!BE20&gt;0,males!BE20,"")</f>
        <v/>
      </c>
      <c r="P29" s="42" t="str">
        <f>IF(males!BE21&gt;0,males!BE21,"")</f>
        <v/>
      </c>
      <c r="Q29" s="42" t="str">
        <f>IF(males!BE24&gt;0,males!BE24,"")</f>
        <v/>
      </c>
      <c r="R29" s="42" t="str">
        <f>IF(males!BE25&gt;0,males!BE25,"")</f>
        <v/>
      </c>
      <c r="S29" s="42" t="str">
        <f>IF(males!BE26&gt;0,males!BE26,"")</f>
        <v/>
      </c>
      <c r="T29" s="42" t="str">
        <f>IF(males!BE28&gt;0,males!BE28,"")</f>
        <v/>
      </c>
      <c r="U29" s="42" t="str">
        <f>IF(males!BE29&gt;0,males!BE29,"")</f>
        <v/>
      </c>
      <c r="V29" s="42" t="str">
        <f>IF(males!BE30&gt;0,males!BE30,"")</f>
        <v/>
      </c>
      <c r="W29" s="42" t="str">
        <f>IF(males!BE33&gt;0,males!BE33,"")</f>
        <v/>
      </c>
      <c r="X29" s="42" t="str">
        <f>IF(males!BE34&gt;0,males!BE34,"")</f>
        <v/>
      </c>
      <c r="Y29" s="42" t="str">
        <f>IF(males!BE35&gt;0,males!BE35,"")</f>
        <v/>
      </c>
      <c r="Z29" s="42" t="str">
        <f>IF(males!BE37&gt;0,males!BE37,"")</f>
        <v/>
      </c>
      <c r="AA29" s="42" t="str">
        <f>IF(males!BE38&gt;0,males!BE38,"")</f>
        <v/>
      </c>
      <c r="AB29" s="42" t="str">
        <f>IF(males!BE39&gt;0,males!BE39,"")</f>
        <v/>
      </c>
      <c r="AC29" s="42" t="str">
        <f>IF(males!BE42&gt;0,males!BE42,"")</f>
        <v/>
      </c>
      <c r="AD29" s="42" t="str">
        <f>IF(males!BE43&gt;0,males!BE43,"")</f>
        <v/>
      </c>
      <c r="AE29" s="42" t="str">
        <f>IF(males!BE44&gt;0,males!BE44,"")</f>
        <v/>
      </c>
      <c r="AF29" s="42" t="str">
        <f>IF(males!BE46&gt;0,males!BE46,"")</f>
        <v/>
      </c>
      <c r="AG29" s="42" t="str">
        <f>IF(males!BE47&gt;0,males!BE47,"")</f>
        <v/>
      </c>
      <c r="AH29" s="42" t="str">
        <f>IF(males!BE48&gt;0,males!BE48,"")</f>
        <v/>
      </c>
    </row>
    <row r="30" spans="1:34">
      <c r="A30" s="34" t="str">
        <f>'female stats (μm)'!A$2</f>
        <v>Genus species</v>
      </c>
      <c r="B30" s="51" t="str">
        <f>'female stats (μm)'!B$2</f>
        <v>Country.sample</v>
      </c>
      <c r="C30" s="36">
        <f>males!BF1</f>
        <v>0</v>
      </c>
      <c r="D30" s="41" t="str">
        <f>IF(males!BG3&gt;0,males!BG3,"")</f>
        <v/>
      </c>
      <c r="E30" s="42" t="str">
        <f>IF(males!BG4&gt;0,males!BG4,"")</f>
        <v/>
      </c>
      <c r="F30" s="42" t="str">
        <f>IF(males!BG5&gt;0,males!BG5,"")</f>
        <v/>
      </c>
      <c r="G30" s="42" t="str">
        <f>IF(males!BG8&gt;0,males!BG8,"")</f>
        <v/>
      </c>
      <c r="H30" s="42" t="str">
        <f>IF(males!BG9&gt;0,males!BG9,"")</f>
        <v/>
      </c>
      <c r="I30" s="42" t="str">
        <f>IF(males!BG10&gt;0,males!BG10,"")</f>
        <v/>
      </c>
      <c r="J30" s="42" t="str">
        <f>IF(males!BG11&gt;0,males!BG11,"")</f>
        <v/>
      </c>
      <c r="K30" s="42" t="str">
        <f>IF(males!BG15&gt;0,males!BG15,"")</f>
        <v/>
      </c>
      <c r="L30" s="42" t="str">
        <f>IF(males!BG16&gt;0,males!BG16,"")</f>
        <v/>
      </c>
      <c r="M30" s="42" t="str">
        <f>IF(males!BG17&gt;0,males!BG17,"")</f>
        <v/>
      </c>
      <c r="N30" s="42" t="str">
        <f>IF(males!BG19&gt;0,males!BG19,"")</f>
        <v/>
      </c>
      <c r="O30" s="42" t="str">
        <f>IF(males!BG20&gt;0,males!BG20,"")</f>
        <v/>
      </c>
      <c r="P30" s="42" t="str">
        <f>IF(males!BG21&gt;0,males!BG21,"")</f>
        <v/>
      </c>
      <c r="Q30" s="42" t="str">
        <f>IF(males!BG24&gt;0,males!BG24,"")</f>
        <v/>
      </c>
      <c r="R30" s="42" t="str">
        <f>IF(males!BG25&gt;0,males!BG25,"")</f>
        <v/>
      </c>
      <c r="S30" s="42" t="str">
        <f>IF(males!BG26&gt;0,males!BG26,"")</f>
        <v/>
      </c>
      <c r="T30" s="42" t="str">
        <f>IF(males!BG28&gt;0,males!BG28,"")</f>
        <v/>
      </c>
      <c r="U30" s="42" t="str">
        <f>IF(males!BG29&gt;0,males!BG29,"")</f>
        <v/>
      </c>
      <c r="V30" s="42" t="str">
        <f>IF(males!BG30&gt;0,males!BG30,"")</f>
        <v/>
      </c>
      <c r="W30" s="42" t="str">
        <f>IF(males!BG33&gt;0,males!BG33,"")</f>
        <v/>
      </c>
      <c r="X30" s="42" t="str">
        <f>IF(males!BG34&gt;0,males!BG34,"")</f>
        <v/>
      </c>
      <c r="Y30" s="42" t="str">
        <f>IF(males!BG35&gt;0,males!BG35,"")</f>
        <v/>
      </c>
      <c r="Z30" s="42" t="str">
        <f>IF(males!BG37&gt;0,males!BG37,"")</f>
        <v/>
      </c>
      <c r="AA30" s="42" t="str">
        <f>IF(males!BG38&gt;0,males!BG38,"")</f>
        <v/>
      </c>
      <c r="AB30" s="42" t="str">
        <f>IF(males!BG39&gt;0,males!BG39,"")</f>
        <v/>
      </c>
      <c r="AC30" s="42" t="str">
        <f>IF(males!BG42&gt;0,males!BG42,"")</f>
        <v/>
      </c>
      <c r="AD30" s="42" t="str">
        <f>IF(males!BG43&gt;0,males!BG43,"")</f>
        <v/>
      </c>
      <c r="AE30" s="42" t="str">
        <f>IF(males!BG44&gt;0,males!BG44,"")</f>
        <v/>
      </c>
      <c r="AF30" s="42" t="str">
        <f>IF(males!BG46&gt;0,males!BG46,"")</f>
        <v/>
      </c>
      <c r="AG30" s="42" t="str">
        <f>IF(males!BG47&gt;0,males!BG47,"")</f>
        <v/>
      </c>
      <c r="AH30" s="42" t="str">
        <f>IF(males!BG48&gt;0,males!BG48,"")</f>
        <v/>
      </c>
    </row>
    <row r="31" spans="1:34">
      <c r="A31" s="34" t="str">
        <f>'female stats (μm)'!A$2</f>
        <v>Genus species</v>
      </c>
      <c r="B31" s="51" t="str">
        <f>'female stats (μm)'!B$2</f>
        <v>Country.sample</v>
      </c>
      <c r="C31" s="36">
        <f>males!BH1</f>
        <v>0</v>
      </c>
      <c r="D31" s="41" t="str">
        <f>IF(males!BI3&gt;0,males!BI3,"")</f>
        <v/>
      </c>
      <c r="E31" s="42" t="str">
        <f>IF(males!BI4&gt;0,males!BI4,"")</f>
        <v/>
      </c>
      <c r="F31" s="42" t="str">
        <f>IF(males!BI5&gt;0,males!BI5,"")</f>
        <v/>
      </c>
      <c r="G31" s="42" t="str">
        <f>IF(males!BI8&gt;0,males!BI8,"")</f>
        <v/>
      </c>
      <c r="H31" s="42" t="str">
        <f>IF(males!BI9&gt;0,males!BI9,"")</f>
        <v/>
      </c>
      <c r="I31" s="42" t="str">
        <f>IF(males!BI10&gt;0,males!BI10,"")</f>
        <v/>
      </c>
      <c r="J31" s="42" t="str">
        <f>IF(males!BI11&gt;0,males!BI11,"")</f>
        <v/>
      </c>
      <c r="K31" s="42" t="str">
        <f>IF(males!BI15&gt;0,males!BI15,"")</f>
        <v/>
      </c>
      <c r="L31" s="42" t="str">
        <f>IF(males!BI16&gt;0,males!BI16,"")</f>
        <v/>
      </c>
      <c r="M31" s="42" t="str">
        <f>IF(males!BI17&gt;0,males!BI17,"")</f>
        <v/>
      </c>
      <c r="N31" s="42" t="str">
        <f>IF(males!BI19&gt;0,males!BI19,"")</f>
        <v/>
      </c>
      <c r="O31" s="42" t="str">
        <f>IF(males!BI20&gt;0,males!BI20,"")</f>
        <v/>
      </c>
      <c r="P31" s="42" t="str">
        <f>IF(males!BI21&gt;0,males!BI21,"")</f>
        <v/>
      </c>
      <c r="Q31" s="42" t="str">
        <f>IF(males!BI24&gt;0,males!BI24,"")</f>
        <v/>
      </c>
      <c r="R31" s="42" t="str">
        <f>IF(males!BI25&gt;0,males!BI25,"")</f>
        <v/>
      </c>
      <c r="S31" s="42" t="str">
        <f>IF(males!BI26&gt;0,males!BI26,"")</f>
        <v/>
      </c>
      <c r="T31" s="42" t="str">
        <f>IF(males!BI28&gt;0,males!BI28,"")</f>
        <v/>
      </c>
      <c r="U31" s="42" t="str">
        <f>IF(males!BI29&gt;0,males!BI29,"")</f>
        <v/>
      </c>
      <c r="V31" s="42" t="str">
        <f>IF(males!BI30&gt;0,males!BI30,"")</f>
        <v/>
      </c>
      <c r="W31" s="42" t="str">
        <f>IF(males!BI33&gt;0,males!BI33,"")</f>
        <v/>
      </c>
      <c r="X31" s="42" t="str">
        <f>IF(males!BI34&gt;0,males!BI34,"")</f>
        <v/>
      </c>
      <c r="Y31" s="42" t="str">
        <f>IF(males!BI35&gt;0,males!BI35,"")</f>
        <v/>
      </c>
      <c r="Z31" s="42" t="str">
        <f>IF(males!BI37&gt;0,males!BI37,"")</f>
        <v/>
      </c>
      <c r="AA31" s="42" t="str">
        <f>IF(males!BI38&gt;0,males!BI38,"")</f>
        <v/>
      </c>
      <c r="AB31" s="42" t="str">
        <f>IF(males!BI39&gt;0,males!BI39,"")</f>
        <v/>
      </c>
      <c r="AC31" s="42" t="str">
        <f>IF(males!BI42&gt;0,males!BI42,"")</f>
        <v/>
      </c>
      <c r="AD31" s="42" t="str">
        <f>IF(males!BI43&gt;0,males!BI43,"")</f>
        <v/>
      </c>
      <c r="AE31" s="42" t="str">
        <f>IF(males!BI44&gt;0,males!BI44,"")</f>
        <v/>
      </c>
      <c r="AF31" s="42" t="str">
        <f>IF(males!BI46&gt;0,males!BI46,"")</f>
        <v/>
      </c>
      <c r="AG31" s="42" t="str">
        <f>IF(males!BI47&gt;0,males!BI47,"")</f>
        <v/>
      </c>
      <c r="AH31" s="42" t="str">
        <f>IF(males!BI48&gt;0,males!BI48,"")</f>
        <v/>
      </c>
    </row>
    <row r="33" spans="1:3" s="72" customFormat="1">
      <c r="A33" s="69"/>
      <c r="B33" s="70"/>
      <c r="C33" s="71"/>
    </row>
  </sheetData>
  <phoneticPr fontId="24"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C0D5-BB0B-4E6F-B897-097E637F0482}">
  <sheetPr>
    <tabColor rgb="FF00B050"/>
  </sheetPr>
  <dimension ref="A1:AS31"/>
  <sheetViews>
    <sheetView workbookViewId="0">
      <selection activeCell="O10" sqref="O10"/>
    </sheetView>
  </sheetViews>
  <sheetFormatPr defaultRowHeight="12.75"/>
  <sheetData>
    <row r="1" spans="1:45" s="29" customFormat="1" ht="81">
      <c r="A1" s="34" t="s">
        <v>54</v>
      </c>
      <c r="B1" s="53" t="s">
        <v>55</v>
      </c>
      <c r="C1" s="35" t="s">
        <v>44</v>
      </c>
      <c r="D1" s="49" t="s">
        <v>10</v>
      </c>
      <c r="E1" s="49" t="s">
        <v>11</v>
      </c>
      <c r="F1" s="49" t="s">
        <v>12</v>
      </c>
      <c r="G1" s="50" t="s">
        <v>37</v>
      </c>
      <c r="H1" s="50" t="s">
        <v>38</v>
      </c>
      <c r="I1" s="50" t="s">
        <v>89</v>
      </c>
      <c r="J1" s="50" t="s">
        <v>40</v>
      </c>
      <c r="K1" s="50" t="s">
        <v>41</v>
      </c>
      <c r="L1" s="50" t="s">
        <v>42</v>
      </c>
      <c r="M1" s="50" t="s">
        <v>43</v>
      </c>
      <c r="N1" s="50" t="s">
        <v>56</v>
      </c>
      <c r="O1" s="50" t="s">
        <v>57</v>
      </c>
      <c r="P1" s="50" t="s">
        <v>58</v>
      </c>
      <c r="Q1" s="50" t="s">
        <v>90</v>
      </c>
      <c r="R1" s="50" t="s">
        <v>59</v>
      </c>
      <c r="S1" s="50" t="s">
        <v>60</v>
      </c>
      <c r="T1" s="50" t="s">
        <v>61</v>
      </c>
      <c r="U1" s="50" t="s">
        <v>93</v>
      </c>
      <c r="V1" s="50" t="s">
        <v>62</v>
      </c>
      <c r="W1" s="50" t="s">
        <v>63</v>
      </c>
      <c r="X1" s="50" t="s">
        <v>64</v>
      </c>
      <c r="Y1" s="50" t="s">
        <v>92</v>
      </c>
      <c r="Z1" s="50" t="s">
        <v>65</v>
      </c>
      <c r="AA1" s="50" t="s">
        <v>66</v>
      </c>
      <c r="AB1" s="50" t="s">
        <v>67</v>
      </c>
      <c r="AC1" s="50" t="s">
        <v>94</v>
      </c>
      <c r="AD1" s="50" t="s">
        <v>68</v>
      </c>
      <c r="AE1" s="50" t="s">
        <v>69</v>
      </c>
      <c r="AF1" s="50" t="s">
        <v>70</v>
      </c>
      <c r="AG1" s="50" t="s">
        <v>91</v>
      </c>
      <c r="AH1" s="50" t="s">
        <v>71</v>
      </c>
      <c r="AI1" s="50" t="s">
        <v>72</v>
      </c>
      <c r="AJ1" s="50" t="s">
        <v>73</v>
      </c>
      <c r="AK1" s="50" t="s">
        <v>95</v>
      </c>
      <c r="AL1" s="50" t="s">
        <v>74</v>
      </c>
      <c r="AM1" s="50" t="s">
        <v>75</v>
      </c>
      <c r="AN1" s="50" t="s">
        <v>76</v>
      </c>
      <c r="AO1" s="50" t="s">
        <v>96</v>
      </c>
      <c r="AP1" s="50" t="s">
        <v>77</v>
      </c>
      <c r="AQ1" s="50" t="s">
        <v>78</v>
      </c>
      <c r="AR1" s="50" t="s">
        <v>79</v>
      </c>
      <c r="AS1" s="50" t="s">
        <v>97</v>
      </c>
    </row>
    <row r="2" spans="1:45" s="29" customFormat="1" ht="25.5">
      <c r="A2" s="34" t="str">
        <f>'[1]female stats (μm)'!A$2</f>
        <v>Genus species</v>
      </c>
      <c r="B2" s="51" t="str">
        <f>'[1]female stats (μm)'!B$2</f>
        <v>Country.sample</v>
      </c>
      <c r="C2" s="36">
        <f>[1]Juveniles!B1</f>
        <v>12</v>
      </c>
      <c r="D2" s="37">
        <f>IF([1]Juveniles!B3&gt;0,[1]Juveniles!B3,"")</f>
        <v>493.22</v>
      </c>
      <c r="E2" s="37">
        <f>IF([1]Juveniles!B4&gt;0,[1]Juveniles!B4,"")</f>
        <v>8.57</v>
      </c>
      <c r="F2" s="38">
        <f>IF([1]Juveniles!B5&gt;0,[1]Juveniles!B5,"")</f>
        <v>9.0399999999999991</v>
      </c>
      <c r="G2" s="38">
        <f>IF([1]Juveniles!B7&gt;0,[1]Juveniles!B7,"")</f>
        <v>45.16</v>
      </c>
      <c r="H2" s="38">
        <f>IF([1]Juveniles!B8&gt;0,[1]Juveniles!B8,"")</f>
        <v>28.69</v>
      </c>
      <c r="I2" s="38">
        <f>IF([1]Juveniles!B9&gt;0,[1]Juveniles!B9,"")</f>
        <v>16.84</v>
      </c>
      <c r="J2" s="38">
        <f>IF([1]Juveniles!B10&gt;0,[1]Juveniles!B10,"")</f>
        <v>14.81</v>
      </c>
      <c r="K2" s="38">
        <f>IF([1]Juveniles!B11&gt;0,[1]Juveniles!B11,"")</f>
        <v>15.05</v>
      </c>
      <c r="L2" s="40">
        <f>IF([1]Juveniles!B12&gt;0,[1]Juveniles!B12,"")</f>
        <v>0.32794508414526136</v>
      </c>
      <c r="M2" s="40">
        <f>IF([1]Juveniles!B13&gt;0,[1]Juveniles!B13,"")</f>
        <v>0.8937054631828979</v>
      </c>
      <c r="N2" s="38">
        <f>IF([1]Juveniles!B15&gt;0,[1]Juveniles!B15,"")</f>
        <v>16.440000000000001</v>
      </c>
      <c r="O2" s="38">
        <f>IF([1]Juveniles!B16&gt;0,[1]Juveniles!B16,"")</f>
        <v>11.65</v>
      </c>
      <c r="P2" s="38">
        <f>IF([1]Juveniles!B17&gt;0,[1]Juveniles!B17,"")</f>
        <v>4.17</v>
      </c>
      <c r="Q2" s="38">
        <f>IF([1]Juveniles!B18&gt;0,[1]Juveniles!B18,"")</f>
        <v>0.70863746958637464</v>
      </c>
      <c r="R2" s="38">
        <f>IF([1]Juveniles!B19&gt;0,[1]Juveniles!B19,"")</f>
        <v>15.08</v>
      </c>
      <c r="S2" s="38">
        <f>IF([1]Juveniles!B20&gt;0,[1]Juveniles!B20,"")</f>
        <v>12.49</v>
      </c>
      <c r="T2" s="38">
        <f>IF([1]Juveniles!B21&gt;0,[1]Juveniles!B21,"")</f>
        <v>4.67</v>
      </c>
      <c r="U2" s="38">
        <f>IF([1]Juveniles!B22&gt;0,[1]Juveniles!B22,"")</f>
        <v>0.82824933687002655</v>
      </c>
      <c r="V2" s="38">
        <f>IF([1]Juveniles!B24&gt;0,[1]Juveniles!B24,"")</f>
        <v>18.39</v>
      </c>
      <c r="W2" s="38">
        <f>IF([1]Juveniles!B25&gt;0,[1]Juveniles!B25,"")</f>
        <v>14.86</v>
      </c>
      <c r="X2" s="38">
        <f>IF([1]Juveniles!B26&gt;0,[1]Juveniles!B26,"")</f>
        <v>6.06</v>
      </c>
      <c r="Y2" s="38">
        <f>IF([1]Juveniles!B27&gt;0,[1]Juveniles!B27,"")</f>
        <v>0.80804785209352903</v>
      </c>
      <c r="Z2" s="38">
        <f>IF([1]Juveniles!B28&gt;0,[1]Juveniles!B28,"")</f>
        <v>17.5</v>
      </c>
      <c r="AA2" s="38">
        <f>IF([1]Juveniles!B29&gt;0,[1]Juveniles!B29,"")</f>
        <v>14.39</v>
      </c>
      <c r="AB2" s="38">
        <f>IF([1]Juveniles!B30&gt;0,[1]Juveniles!B30,"")</f>
        <v>4.63</v>
      </c>
      <c r="AC2" s="38">
        <f>IF([1]Juveniles!B31&gt;0,[1]Juveniles!B31,"")</f>
        <v>0.82228571428571429</v>
      </c>
      <c r="AD2" s="38">
        <f>IF([1]Juveniles!B33&gt;0,[1]Juveniles!B33,"")</f>
        <v>20.059999999999999</v>
      </c>
      <c r="AE2" s="38">
        <f>IF([1]Juveniles!B34&gt;0,[1]Juveniles!B34,"")</f>
        <v>15.54</v>
      </c>
      <c r="AF2" s="38">
        <f>IF([1]Juveniles!B35&gt;0,[1]Juveniles!B35,"")</f>
        <v>4.67</v>
      </c>
      <c r="AG2" s="38">
        <f>IF([1]Juveniles!B36&gt;0,[1]Juveniles!B36,"")</f>
        <v>0.77467597208374872</v>
      </c>
      <c r="AH2" s="38">
        <f>IF([1]Juveniles!B37&gt;0,[1]Juveniles!B37,"")</f>
        <v>19.86</v>
      </c>
      <c r="AI2" s="38">
        <f>IF([1]Juveniles!B38&gt;0,[1]Juveniles!B38,"")</f>
        <v>14.91</v>
      </c>
      <c r="AJ2" s="38">
        <f>IF([1]Juveniles!B39&gt;0,[1]Juveniles!B39,"")</f>
        <v>4.43</v>
      </c>
      <c r="AK2" s="38">
        <f>IF([1]Juveniles!B40&gt;0,[1]Juveniles!B40,"")</f>
        <v>0.75075528700906347</v>
      </c>
      <c r="AL2" s="38" t="str">
        <f>IF([1]Juveniles!B42&gt;0,[1]Juveniles!B42,"")</f>
        <v/>
      </c>
      <c r="AM2" s="38" t="str">
        <f>IF([1]Juveniles!B43&gt;0,[1]Juveniles!B43,"")</f>
        <v/>
      </c>
      <c r="AN2" s="38" t="str">
        <f>IF([1]Juveniles!B44&gt;0,[1]Juveniles!B44,"")</f>
        <v/>
      </c>
      <c r="AO2" s="38" t="str">
        <f>IF([1]Juveniles!B45&gt;0,[1]Juveniles!B45,"")</f>
        <v/>
      </c>
      <c r="AP2" s="38" t="str">
        <f>IF([1]Juveniles!B46&gt;0,[1]Juveniles!B46,"")</f>
        <v/>
      </c>
      <c r="AQ2" s="38" t="str">
        <f>IF([1]Juveniles!B47&gt;0,[1]Juveniles!B47,"")</f>
        <v/>
      </c>
      <c r="AR2" s="38" t="str">
        <f>IF([1]Juveniles!B48&gt;0,[1]Juveniles!B48,"")</f>
        <v/>
      </c>
      <c r="AS2" s="68" t="str">
        <f>IF([1]Juveniles!B49&gt;0,[1]Juveniles!B49,"")</f>
        <v/>
      </c>
    </row>
    <row r="3" spans="1:45" s="29" customFormat="1" ht="25.5">
      <c r="A3" s="34" t="str">
        <f>'[1]female stats (μm)'!A$2</f>
        <v>Genus species</v>
      </c>
      <c r="B3" s="51" t="str">
        <f>'[1]female stats (μm)'!B$2</f>
        <v>Country.sample</v>
      </c>
      <c r="C3" s="36">
        <f>[1]Juveniles!D1</f>
        <v>18</v>
      </c>
      <c r="D3" s="37">
        <f>IF([1]Juveniles!D3&gt;0,[1]Juveniles!D3,"")</f>
        <v>602.17999999999995</v>
      </c>
      <c r="E3" s="37">
        <f>IF([1]Juveniles!D4&gt;0,[1]Juveniles!D4,"")</f>
        <v>9.84</v>
      </c>
      <c r="F3" s="39">
        <f>IF([1]Juveniles!D5&gt;0,[1]Juveniles!D5,"")</f>
        <v>6.85</v>
      </c>
      <c r="G3" s="38">
        <f>IF([1]Juveniles!D7&gt;0,[1]Juveniles!D7,"")</f>
        <v>51.28</v>
      </c>
      <c r="H3" s="38">
        <f>IF([1]Juveniles!D8&gt;0,[1]Juveniles!D8,"")</f>
        <v>34</v>
      </c>
      <c r="I3" s="38">
        <f>IF([1]Juveniles!D9&gt;0,[1]Juveniles!D9,"")</f>
        <v>21.98</v>
      </c>
      <c r="J3" s="38">
        <f>IF([1]Juveniles!D10&gt;0,[1]Juveniles!D10,"")</f>
        <v>21.83</v>
      </c>
      <c r="K3" s="38">
        <f>IF([1]Juveniles!D11&gt;0,[1]Juveniles!D11,"")</f>
        <v>19.27</v>
      </c>
      <c r="L3" s="40">
        <f>IF([1]Juveniles!D12&gt;0,[1]Juveniles!D12,"")</f>
        <v>0.42570202808112323</v>
      </c>
      <c r="M3" s="40">
        <f>IF([1]Juveniles!D13&gt;0,[1]Juveniles!D13,"")</f>
        <v>0.87670609645131936</v>
      </c>
      <c r="N3" s="38">
        <f>IF([1]Juveniles!D15&gt;0,[1]Juveniles!D15,"")</f>
        <v>20.72</v>
      </c>
      <c r="O3" s="38">
        <f>IF([1]Juveniles!D16&gt;0,[1]Juveniles!D16,"")</f>
        <v>16.8</v>
      </c>
      <c r="P3" s="38">
        <f>IF([1]Juveniles!D17&gt;0,[1]Juveniles!D17,"")</f>
        <v>5.73</v>
      </c>
      <c r="Q3" s="38">
        <f>IF([1]Juveniles!D18&gt;0,[1]Juveniles!D18,"")</f>
        <v>0.81081081081081086</v>
      </c>
      <c r="R3" s="38">
        <f>IF([1]Juveniles!D19&gt;0,[1]Juveniles!D19,"")</f>
        <v>20.010000000000002</v>
      </c>
      <c r="S3" s="38">
        <f>IF([1]Juveniles!D20&gt;0,[1]Juveniles!D20,"")</f>
        <v>15.13</v>
      </c>
      <c r="T3" s="38">
        <f>IF([1]Juveniles!D21&gt;0,[1]Juveniles!D21,"")</f>
        <v>5.56</v>
      </c>
      <c r="U3" s="38">
        <f>IF([1]Juveniles!D22&gt;0,[1]Juveniles!D22,"")</f>
        <v>0.75612193903048475</v>
      </c>
      <c r="V3" s="38">
        <f>IF([1]Juveniles!D24&gt;0,[1]Juveniles!D24,"")</f>
        <v>21.8</v>
      </c>
      <c r="W3" s="38">
        <f>IF([1]Juveniles!D25&gt;0,[1]Juveniles!D25,"")</f>
        <v>15.94</v>
      </c>
      <c r="X3" s="38">
        <f>IF([1]Juveniles!D26&gt;0,[1]Juveniles!D26,"")</f>
        <v>6.48</v>
      </c>
      <c r="Y3" s="38">
        <f>IF([1]Juveniles!D27&gt;0,[1]Juveniles!D27,"")</f>
        <v>0.73119266055045862</v>
      </c>
      <c r="Z3" s="38">
        <f>IF([1]Juveniles!D28&gt;0,[1]Juveniles!D28,"")</f>
        <v>21.54</v>
      </c>
      <c r="AA3" s="38">
        <f>IF([1]Juveniles!D29&gt;0,[1]Juveniles!D29,"")</f>
        <v>17.25</v>
      </c>
      <c r="AB3" s="38">
        <f>IF([1]Juveniles!D30&gt;0,[1]Juveniles!D30,"")</f>
        <v>7.18</v>
      </c>
      <c r="AC3" s="38">
        <f>IF([1]Juveniles!D31&gt;0,[1]Juveniles!D31,"")</f>
        <v>0.80083565459610029</v>
      </c>
      <c r="AD3" s="38">
        <f>IF([1]Juveniles!D33&gt;0,[1]Juveniles!D33,"")</f>
        <v>21.73</v>
      </c>
      <c r="AE3" s="38">
        <f>IF([1]Juveniles!D34&gt;0,[1]Juveniles!D34,"")</f>
        <v>18.899999999999999</v>
      </c>
      <c r="AF3" s="38">
        <f>IF([1]Juveniles!D35&gt;0,[1]Juveniles!D35,"")</f>
        <v>5.2</v>
      </c>
      <c r="AG3" s="38">
        <f>IF([1]Juveniles!D36&gt;0,[1]Juveniles!D36,"")</f>
        <v>0.86976530142659914</v>
      </c>
      <c r="AH3" s="38">
        <f>IF([1]Juveniles!D37&gt;0,[1]Juveniles!D37,"")</f>
        <v>20.87</v>
      </c>
      <c r="AI3" s="38">
        <f>IF([1]Juveniles!D38&gt;0,[1]Juveniles!D38,"")</f>
        <v>16.25</v>
      </c>
      <c r="AJ3" s="38">
        <f>IF([1]Juveniles!D39&gt;0,[1]Juveniles!D39,"")</f>
        <v>5.72</v>
      </c>
      <c r="AK3" s="38">
        <f>IF([1]Juveniles!D40&gt;0,[1]Juveniles!D40,"")</f>
        <v>0.77862961188308577</v>
      </c>
      <c r="AL3" s="38">
        <f>IF([1]Juveniles!D42&gt;0,[1]Juveniles!D42,"")</f>
        <v>24.92</v>
      </c>
      <c r="AM3" s="38">
        <f>IF([1]Juveniles!D43&gt;0,[1]Juveniles!D43,"")</f>
        <v>18.600000000000001</v>
      </c>
      <c r="AN3" s="38">
        <f>IF([1]Juveniles!D44&gt;0,[1]Juveniles!D44,"")</f>
        <v>6.83</v>
      </c>
      <c r="AO3" s="38">
        <f>IF([1]Juveniles!D45&gt;0,[1]Juveniles!D45,"")</f>
        <v>0.7463884430176565</v>
      </c>
      <c r="AP3" s="38">
        <f>IF([1]Juveniles!D46&gt;0,[1]Juveniles!D46,"")</f>
        <v>27.13</v>
      </c>
      <c r="AQ3" s="38">
        <f>IF([1]Juveniles!D47&gt;0,[1]Juveniles!D47,"")</f>
        <v>20.99</v>
      </c>
      <c r="AR3" s="38">
        <f>IF([1]Juveniles!D48&gt;0,[1]Juveniles!D48,"")</f>
        <v>6.39</v>
      </c>
      <c r="AS3" s="68">
        <f>IF([1]Juveniles!D49&gt;0,[1]Juveniles!D49,"")</f>
        <v>0.77368227054920746</v>
      </c>
    </row>
    <row r="4" spans="1:45" s="29" customFormat="1" ht="25.5">
      <c r="A4" s="34" t="str">
        <f>'[1]female stats (μm)'!A$2</f>
        <v>Genus species</v>
      </c>
      <c r="B4" s="51" t="str">
        <f>'[1]female stats (μm)'!B$2</f>
        <v>Country.sample</v>
      </c>
      <c r="C4" s="36">
        <f>[1]Juveniles!F1</f>
        <v>26</v>
      </c>
      <c r="D4" s="37">
        <f>IF([1]Juveniles!F3&gt;0,[1]Juveniles!F3,"")</f>
        <v>558.45000000000005</v>
      </c>
      <c r="E4" s="37" t="str">
        <f>IF([1]Juveniles!F4&gt;0,[1]Juveniles!F4,"")</f>
        <v/>
      </c>
      <c r="F4" s="38">
        <f>IF([1]Juveniles!F5&gt;0,[1]Juveniles!F5,"")</f>
        <v>8.92</v>
      </c>
      <c r="G4" s="38">
        <f>IF([1]Juveniles!F7&gt;0,[1]Juveniles!F7,"")</f>
        <v>46.34</v>
      </c>
      <c r="H4" s="38">
        <f>IF([1]Juveniles!F8&gt;0,[1]Juveniles!F8,"")</f>
        <v>32.450000000000003</v>
      </c>
      <c r="I4" s="38">
        <f>IF([1]Juveniles!F9&gt;0,[1]Juveniles!F9,"")</f>
        <v>17</v>
      </c>
      <c r="J4" s="38">
        <f>IF([1]Juveniles!F10&gt;0,[1]Juveniles!F10,"")</f>
        <v>16.739999999999998</v>
      </c>
      <c r="K4" s="38">
        <f>IF([1]Juveniles!F11&gt;0,[1]Juveniles!F11,"")</f>
        <v>16.84</v>
      </c>
      <c r="L4" s="40">
        <f>IF([1]Juveniles!F12&gt;0,[1]Juveniles!F12,"")</f>
        <v>0.36124298662063009</v>
      </c>
      <c r="M4" s="40">
        <f>IF([1]Juveniles!F13&gt;0,[1]Juveniles!F13,"")</f>
        <v>0.99058823529411766</v>
      </c>
      <c r="N4" s="38">
        <f>IF([1]Juveniles!F15&gt;0,[1]Juveniles!F15,"")</f>
        <v>16.22</v>
      </c>
      <c r="O4" s="38">
        <f>IF([1]Juveniles!F16&gt;0,[1]Juveniles!F16,"")</f>
        <v>15.02</v>
      </c>
      <c r="P4" s="38">
        <f>IF([1]Juveniles!F17&gt;0,[1]Juveniles!F17,"")</f>
        <v>4.42</v>
      </c>
      <c r="Q4" s="38">
        <f>IF([1]Juveniles!F18&gt;0,[1]Juveniles!F18,"")</f>
        <v>0.92601726263871764</v>
      </c>
      <c r="R4" s="38">
        <f>IF([1]Juveniles!F19&gt;0,[1]Juveniles!F19,"")</f>
        <v>16.579999999999998</v>
      </c>
      <c r="S4" s="38">
        <f>IF([1]Juveniles!F20&gt;0,[1]Juveniles!F20,"")</f>
        <v>14.88</v>
      </c>
      <c r="T4" s="38">
        <f>IF([1]Juveniles!F21&gt;0,[1]Juveniles!F21,"")</f>
        <v>5.15</v>
      </c>
      <c r="U4" s="38">
        <f>IF([1]Juveniles!F22&gt;0,[1]Juveniles!F22,"")</f>
        <v>0.89746682750301587</v>
      </c>
      <c r="V4" s="38">
        <f>IF([1]Juveniles!F24&gt;0,[1]Juveniles!F24,"")</f>
        <v>18.559999999999999</v>
      </c>
      <c r="W4" s="38">
        <f>IF([1]Juveniles!F25&gt;0,[1]Juveniles!F25,"")</f>
        <v>14.55</v>
      </c>
      <c r="X4" s="38">
        <f>IF([1]Juveniles!F26&gt;0,[1]Juveniles!F26,"")</f>
        <v>5.75</v>
      </c>
      <c r="Y4" s="38">
        <f>IF([1]Juveniles!F27&gt;0,[1]Juveniles!F27,"")</f>
        <v>0.78394396551724144</v>
      </c>
      <c r="Z4" s="38">
        <f>IF([1]Juveniles!F28&gt;0,[1]Juveniles!F28,"")</f>
        <v>18.86</v>
      </c>
      <c r="AA4" s="38">
        <f>IF([1]Juveniles!F29&gt;0,[1]Juveniles!F29,"")</f>
        <v>14.08</v>
      </c>
      <c r="AB4" s="38">
        <f>IF([1]Juveniles!F30&gt;0,[1]Juveniles!F30,"")</f>
        <v>4.97</v>
      </c>
      <c r="AC4" s="38">
        <f>IF([1]Juveniles!F31&gt;0,[1]Juveniles!F31,"")</f>
        <v>0.74655355249204669</v>
      </c>
      <c r="AD4" s="38">
        <f>IF([1]Juveniles!F33&gt;0,[1]Juveniles!F33,"")</f>
        <v>18.03</v>
      </c>
      <c r="AE4" s="38">
        <f>IF([1]Juveniles!F34&gt;0,[1]Juveniles!F34,"")</f>
        <v>15.09</v>
      </c>
      <c r="AF4" s="38">
        <f>IF([1]Juveniles!F35&gt;0,[1]Juveniles!F35,"")</f>
        <v>6.37</v>
      </c>
      <c r="AG4" s="38">
        <f>IF([1]Juveniles!F36&gt;0,[1]Juveniles!F36,"")</f>
        <v>0.83693843594009976</v>
      </c>
      <c r="AH4" s="38">
        <f>IF([1]Juveniles!F37&gt;0,[1]Juveniles!F37,"")</f>
        <v>17.940000000000001</v>
      </c>
      <c r="AI4" s="38">
        <f>IF([1]Juveniles!F38&gt;0,[1]Juveniles!F38,"")</f>
        <v>14.48</v>
      </c>
      <c r="AJ4" s="38">
        <f>IF([1]Juveniles!F39&gt;0,[1]Juveniles!F39,"")</f>
        <v>5.58</v>
      </c>
      <c r="AK4" s="38">
        <f>IF([1]Juveniles!F40&gt;0,[1]Juveniles!F40,"")</f>
        <v>0.80713489409141581</v>
      </c>
      <c r="AL4" s="38">
        <f>IF([1]Juveniles!F42&gt;0,[1]Juveniles!F42,"")</f>
        <v>21.1</v>
      </c>
      <c r="AM4" s="38">
        <f>IF([1]Juveniles!F43&gt;0,[1]Juveniles!F43,"")</f>
        <v>17.54</v>
      </c>
      <c r="AN4" s="38">
        <f>IF([1]Juveniles!F44&gt;0,[1]Juveniles!F44,"")</f>
        <v>5.98</v>
      </c>
      <c r="AO4" s="38">
        <f>IF([1]Juveniles!F45&gt;0,[1]Juveniles!F45,"")</f>
        <v>0.83127962085308049</v>
      </c>
      <c r="AP4" s="38">
        <f>IF([1]Juveniles!F46&gt;0,[1]Juveniles!F46,"")</f>
        <v>22.7</v>
      </c>
      <c r="AQ4" s="38">
        <f>IF([1]Juveniles!F47&gt;0,[1]Juveniles!F47,"")</f>
        <v>17.940000000000001</v>
      </c>
      <c r="AR4" s="38">
        <f>IF([1]Juveniles!F48&gt;0,[1]Juveniles!F48,"")</f>
        <v>6.07</v>
      </c>
      <c r="AS4" s="68">
        <f>IF([1]Juveniles!F49&gt;0,[1]Juveniles!F49,"")</f>
        <v>0.79030837004405297</v>
      </c>
    </row>
    <row r="5" spans="1:45" s="29" customFormat="1" ht="25.5">
      <c r="A5" s="34" t="str">
        <f>'[1]female stats (μm)'!A$2</f>
        <v>Genus species</v>
      </c>
      <c r="B5" s="51" t="str">
        <f>'[1]female stats (μm)'!B$2</f>
        <v>Country.sample</v>
      </c>
      <c r="C5" s="36">
        <f>[1]Juveniles!H1</f>
        <v>30</v>
      </c>
      <c r="D5" s="37">
        <f>IF([1]Juveniles!H3&gt;0,[1]Juveniles!H3,"")</f>
        <v>496.64</v>
      </c>
      <c r="E5" s="37">
        <f>IF([1]Juveniles!H4&gt;0,[1]Juveniles!H4,"")</f>
        <v>9.91</v>
      </c>
      <c r="F5" s="38">
        <f>IF([1]Juveniles!H5&gt;0,[1]Juveniles!H5,"")</f>
        <v>10.38</v>
      </c>
      <c r="G5" s="38">
        <f>IF([1]Juveniles!H7&gt;0,[1]Juveniles!H7,"")</f>
        <v>50.33</v>
      </c>
      <c r="H5" s="38">
        <f>IF([1]Juveniles!H8&gt;0,[1]Juveniles!H8,"")</f>
        <v>31.78</v>
      </c>
      <c r="I5" s="38">
        <f>IF([1]Juveniles!H9&gt;0,[1]Juveniles!H9,"")</f>
        <v>19.12</v>
      </c>
      <c r="J5" s="38">
        <f>IF([1]Juveniles!H10&gt;0,[1]Juveniles!H10,"")</f>
        <v>18.010000000000002</v>
      </c>
      <c r="K5" s="38">
        <f>IF([1]Juveniles!H11&gt;0,[1]Juveniles!H11,"")</f>
        <v>18.03</v>
      </c>
      <c r="L5" s="40">
        <f>IF([1]Juveniles!H12&gt;0,[1]Juveniles!H12,"")</f>
        <v>0.35783826743492952</v>
      </c>
      <c r="M5" s="40">
        <f>IF([1]Juveniles!H13&gt;0,[1]Juveniles!H13,"")</f>
        <v>0.94299163179916323</v>
      </c>
      <c r="N5" s="38">
        <f>IF([1]Juveniles!H15&gt;0,[1]Juveniles!H15,"")</f>
        <v>16.79</v>
      </c>
      <c r="O5" s="38">
        <f>IF([1]Juveniles!H16&gt;0,[1]Juveniles!H16,"")</f>
        <v>14.25</v>
      </c>
      <c r="P5" s="38">
        <f>IF([1]Juveniles!H17&gt;0,[1]Juveniles!H17,"")</f>
        <v>5.14</v>
      </c>
      <c r="Q5" s="38">
        <f>IF([1]Juveniles!H18&gt;0,[1]Juveniles!H18,"")</f>
        <v>0.84871947587849916</v>
      </c>
      <c r="R5" s="38">
        <f>IF([1]Juveniles!H19&gt;0,[1]Juveniles!H19,"")</f>
        <v>18.66</v>
      </c>
      <c r="S5" s="38">
        <f>IF([1]Juveniles!H20&gt;0,[1]Juveniles!H20,"")</f>
        <v>15.19</v>
      </c>
      <c r="T5" s="38">
        <f>IF([1]Juveniles!H21&gt;0,[1]Juveniles!H21,"")</f>
        <v>5.14</v>
      </c>
      <c r="U5" s="38">
        <f>IF([1]Juveniles!H22&gt;0,[1]Juveniles!H22,"")</f>
        <v>0.81404072883172562</v>
      </c>
      <c r="V5" s="38">
        <f>IF([1]Juveniles!H24&gt;0,[1]Juveniles!H24,"")</f>
        <v>24.04</v>
      </c>
      <c r="W5" s="38">
        <f>IF([1]Juveniles!H25&gt;0,[1]Juveniles!H25,"")</f>
        <v>18.66</v>
      </c>
      <c r="X5" s="38">
        <f>IF([1]Juveniles!H26&gt;0,[1]Juveniles!H26,"")</f>
        <v>5.18</v>
      </c>
      <c r="Y5" s="38">
        <f>IF([1]Juveniles!H27&gt;0,[1]Juveniles!H27,"")</f>
        <v>0.77620632279534119</v>
      </c>
      <c r="Z5" s="38">
        <f>IF([1]Juveniles!H28&gt;0,[1]Juveniles!H28,"")</f>
        <v>18.690000000000001</v>
      </c>
      <c r="AA5" s="38">
        <f>IF([1]Juveniles!H29&gt;0,[1]Juveniles!H29,"")</f>
        <v>14.52</v>
      </c>
      <c r="AB5" s="38">
        <f>IF([1]Juveniles!H30&gt;0,[1]Juveniles!H30,"")</f>
        <v>6.09</v>
      </c>
      <c r="AC5" s="38">
        <f>IF([1]Juveniles!H31&gt;0,[1]Juveniles!H31,"")</f>
        <v>0.77688603531300149</v>
      </c>
      <c r="AD5" s="38">
        <f>IF([1]Juveniles!H33&gt;0,[1]Juveniles!H33,"")</f>
        <v>21.87</v>
      </c>
      <c r="AE5" s="38">
        <f>IF([1]Juveniles!H34&gt;0,[1]Juveniles!H34,"")</f>
        <v>16.73</v>
      </c>
      <c r="AF5" s="38">
        <f>IF([1]Juveniles!H35&gt;0,[1]Juveniles!H35,"")</f>
        <v>5.68</v>
      </c>
      <c r="AG5" s="38">
        <f>IF([1]Juveniles!H36&gt;0,[1]Juveniles!H36,"")</f>
        <v>0.76497485139460442</v>
      </c>
      <c r="AH5" s="38">
        <f>IF([1]Juveniles!H37&gt;0,[1]Juveniles!H37,"")</f>
        <v>22.8</v>
      </c>
      <c r="AI5" s="38">
        <f>IF([1]Juveniles!H38&gt;0,[1]Juveniles!H38,"")</f>
        <v>18.66</v>
      </c>
      <c r="AJ5" s="38">
        <f>IF([1]Juveniles!H39&gt;0,[1]Juveniles!H39,"")</f>
        <v>4.7699999999999996</v>
      </c>
      <c r="AK5" s="38">
        <f>IF([1]Juveniles!H40&gt;0,[1]Juveniles!H40,"")</f>
        <v>0.81842105263157894</v>
      </c>
      <c r="AL5" s="38">
        <f>IF([1]Juveniles!H42&gt;0,[1]Juveniles!H42,"")</f>
        <v>24.66</v>
      </c>
      <c r="AM5" s="38">
        <f>IF([1]Juveniles!H43&gt;0,[1]Juveniles!H43,"")</f>
        <v>17.32</v>
      </c>
      <c r="AN5" s="38">
        <f>IF([1]Juveniles!H44&gt;0,[1]Juveniles!H44,"")</f>
        <v>7.11</v>
      </c>
      <c r="AO5" s="38">
        <f>IF([1]Juveniles!H45&gt;0,[1]Juveniles!H45,"")</f>
        <v>0.70235198702351986</v>
      </c>
      <c r="AP5" s="38">
        <f>IF([1]Juveniles!H46&gt;0,[1]Juveniles!H46,"")</f>
        <v>25.48</v>
      </c>
      <c r="AQ5" s="38">
        <f>IF([1]Juveniles!H47&gt;0,[1]Juveniles!H47,"")</f>
        <v>17.940000000000001</v>
      </c>
      <c r="AR5" s="38">
        <f>IF([1]Juveniles!H48&gt;0,[1]Juveniles!H48,"")</f>
        <v>6.83</v>
      </c>
      <c r="AS5" s="68">
        <f>IF([1]Juveniles!H49&gt;0,[1]Juveniles!H49,"")</f>
        <v>0.70408163265306123</v>
      </c>
    </row>
    <row r="6" spans="1:45" s="29" customFormat="1" ht="25.5">
      <c r="A6" s="34" t="str">
        <f>'[1]female stats (μm)'!A$2</f>
        <v>Genus species</v>
      </c>
      <c r="B6" s="51" t="str">
        <f>'[1]female stats (μm)'!B$2</f>
        <v>Country.sample</v>
      </c>
      <c r="C6" s="36">
        <f>[1]Juveniles!J1</f>
        <v>36</v>
      </c>
      <c r="D6" s="37">
        <f>IF([1]Juveniles!J3&gt;0,[1]Juveniles!J3,"")</f>
        <v>553.24</v>
      </c>
      <c r="E6" s="37">
        <f>IF([1]Juveniles!J4&gt;0,[1]Juveniles!J4,"")</f>
        <v>10.56</v>
      </c>
      <c r="F6" s="38" t="str">
        <f>IF([1]Juveniles!J5&gt;0,[1]Juveniles!J5,"")</f>
        <v/>
      </c>
      <c r="G6" s="38">
        <f>IF([1]Juveniles!J7&gt;0,[1]Juveniles!J7,"")</f>
        <v>46.88</v>
      </c>
      <c r="H6" s="38">
        <f>IF([1]Juveniles!J8&gt;0,[1]Juveniles!J8,"")</f>
        <v>32.58</v>
      </c>
      <c r="I6" s="38">
        <f>IF([1]Juveniles!J9&gt;0,[1]Juveniles!J9,"")</f>
        <v>21.86</v>
      </c>
      <c r="J6" s="38">
        <f>IF([1]Juveniles!J10&gt;0,[1]Juveniles!J10,"")</f>
        <v>20.05</v>
      </c>
      <c r="K6" s="38">
        <f>IF([1]Juveniles!J11&gt;0,[1]Juveniles!J11,"")</f>
        <v>19.77</v>
      </c>
      <c r="L6" s="40">
        <f>IF([1]Juveniles!J12&gt;0,[1]Juveniles!J12,"")</f>
        <v>0.4276877133105802</v>
      </c>
      <c r="M6" s="40">
        <f>IF([1]Juveniles!J13&gt;0,[1]Juveniles!J13,"")</f>
        <v>0.90439158279963405</v>
      </c>
      <c r="N6" s="38">
        <f>IF([1]Juveniles!J15&gt;0,[1]Juveniles!J15,"")</f>
        <v>19.12</v>
      </c>
      <c r="O6" s="38">
        <f>IF([1]Juveniles!J16&gt;0,[1]Juveniles!J16,"")</f>
        <v>17.18</v>
      </c>
      <c r="P6" s="38">
        <f>IF([1]Juveniles!J17&gt;0,[1]Juveniles!J17,"")</f>
        <v>4.95</v>
      </c>
      <c r="Q6" s="38">
        <f>IF([1]Juveniles!J18&gt;0,[1]Juveniles!J18,"")</f>
        <v>0.89853556485355646</v>
      </c>
      <c r="R6" s="38">
        <f>IF([1]Juveniles!J19&gt;0,[1]Juveniles!J19,"")</f>
        <v>20.92</v>
      </c>
      <c r="S6" s="38">
        <f>IF([1]Juveniles!J20&gt;0,[1]Juveniles!J20,"")</f>
        <v>16.25</v>
      </c>
      <c r="T6" s="38">
        <f>IF([1]Juveniles!J21&gt;0,[1]Juveniles!J21,"")</f>
        <v>5.91</v>
      </c>
      <c r="U6" s="38">
        <f>IF([1]Juveniles!J22&gt;0,[1]Juveniles!J22,"")</f>
        <v>0.77676864244741872</v>
      </c>
      <c r="V6" s="38">
        <f>IF([1]Juveniles!J24&gt;0,[1]Juveniles!J24,"")</f>
        <v>19.91</v>
      </c>
      <c r="W6" s="38">
        <f>IF([1]Juveniles!J25&gt;0,[1]Juveniles!J25,"")</f>
        <v>17.87</v>
      </c>
      <c r="X6" s="38">
        <f>IF([1]Juveniles!J26&gt;0,[1]Juveniles!J26,"")</f>
        <v>5.9</v>
      </c>
      <c r="Y6" s="38">
        <f>IF([1]Juveniles!J27&gt;0,[1]Juveniles!J27,"")</f>
        <v>0.89753892516323464</v>
      </c>
      <c r="Z6" s="38">
        <f>IF([1]Juveniles!J28&gt;0,[1]Juveniles!J28,"")</f>
        <v>18.690000000000001</v>
      </c>
      <c r="AA6" s="38">
        <f>IF([1]Juveniles!J29&gt;0,[1]Juveniles!J29,"")</f>
        <v>16.559999999999999</v>
      </c>
      <c r="AB6" s="38">
        <f>IF([1]Juveniles!J30&gt;0,[1]Juveniles!J30,"")</f>
        <v>6.39</v>
      </c>
      <c r="AC6" s="38">
        <f>IF([1]Juveniles!J31&gt;0,[1]Juveniles!J31,"")</f>
        <v>0.88603531300160498</v>
      </c>
      <c r="AD6" s="38">
        <f>IF([1]Juveniles!J33&gt;0,[1]Juveniles!J33,"")</f>
        <v>18.600000000000001</v>
      </c>
      <c r="AE6" s="38">
        <f>IF([1]Juveniles!J34&gt;0,[1]Juveniles!J34,"")</f>
        <v>16.829999999999998</v>
      </c>
      <c r="AF6" s="38">
        <f>IF([1]Juveniles!J35&gt;0,[1]Juveniles!J35,"")</f>
        <v>5.39</v>
      </c>
      <c r="AG6" s="38">
        <f>IF([1]Juveniles!J36&gt;0,[1]Juveniles!J36,"")</f>
        <v>0.9048387096774192</v>
      </c>
      <c r="AH6" s="38">
        <f>IF([1]Juveniles!J37&gt;0,[1]Juveniles!J37,"")</f>
        <v>18.53</v>
      </c>
      <c r="AI6" s="38">
        <f>IF([1]Juveniles!J38&gt;0,[1]Juveniles!J38,"")</f>
        <v>15.98</v>
      </c>
      <c r="AJ6" s="38">
        <f>IF([1]Juveniles!J39&gt;0,[1]Juveniles!J39,"")</f>
        <v>4.8899999999999997</v>
      </c>
      <c r="AK6" s="38">
        <f>IF([1]Juveniles!J40&gt;0,[1]Juveniles!J40,"")</f>
        <v>0.86238532110091737</v>
      </c>
      <c r="AL6" s="38">
        <f>IF([1]Juveniles!J42&gt;0,[1]Juveniles!J42,"")</f>
        <v>25.63</v>
      </c>
      <c r="AM6" s="38">
        <f>IF([1]Juveniles!J43&gt;0,[1]Juveniles!J43,"")</f>
        <v>16.260000000000002</v>
      </c>
      <c r="AN6" s="38">
        <f>IF([1]Juveniles!J44&gt;0,[1]Juveniles!J44,"")</f>
        <v>6.55</v>
      </c>
      <c r="AO6" s="38">
        <f>IF([1]Juveniles!J45&gt;0,[1]Juveniles!J45,"")</f>
        <v>0.63441279750292634</v>
      </c>
      <c r="AP6" s="38">
        <f>IF([1]Juveniles!J46&gt;0,[1]Juveniles!J46,"")</f>
        <v>26.11</v>
      </c>
      <c r="AQ6" s="38">
        <f>IF([1]Juveniles!J47&gt;0,[1]Juveniles!J47,"")</f>
        <v>18.03</v>
      </c>
      <c r="AR6" s="38">
        <f>IF([1]Juveniles!J48&gt;0,[1]Juveniles!J48,"")</f>
        <v>5.9</v>
      </c>
      <c r="AS6" s="68">
        <f>IF([1]Juveniles!J49&gt;0,[1]Juveniles!J49,"")</f>
        <v>0.6905400229797013</v>
      </c>
    </row>
    <row r="7" spans="1:45" s="29" customFormat="1" ht="25.5">
      <c r="A7" s="34" t="str">
        <f>'[1]female stats (μm)'!A$2</f>
        <v>Genus species</v>
      </c>
      <c r="B7" s="51" t="str">
        <f>'[1]female stats (μm)'!B$2</f>
        <v>Country.sample</v>
      </c>
      <c r="C7" s="36">
        <f>[1]Juveniles!L1</f>
        <v>40</v>
      </c>
      <c r="D7" s="37">
        <f>IF([1]Juveniles!L3&gt;0,[1]Juveniles!L3,"")</f>
        <v>629.04</v>
      </c>
      <c r="E7" s="37" t="str">
        <f>IF([1]Juveniles!L4&gt;0,[1]Juveniles!L4,"")</f>
        <v/>
      </c>
      <c r="F7" s="38">
        <f>IF([1]Juveniles!L5&gt;0,[1]Juveniles!L5,"")</f>
        <v>11.56</v>
      </c>
      <c r="G7" s="38">
        <f>IF([1]Juveniles!L7&gt;0,[1]Juveniles!L7,"")</f>
        <v>52.51</v>
      </c>
      <c r="H7" s="38">
        <f>IF([1]Juveniles!L8&gt;0,[1]Juveniles!L8,"")</f>
        <v>33.53</v>
      </c>
      <c r="I7" s="38">
        <f>IF([1]Juveniles!L9&gt;0,[1]Juveniles!L9,"")</f>
        <v>21.28</v>
      </c>
      <c r="J7" s="38">
        <f>IF([1]Juveniles!L10&gt;0,[1]Juveniles!L10,"")</f>
        <v>19.329999999999998</v>
      </c>
      <c r="K7" s="38">
        <f>IF([1]Juveniles!L11&gt;0,[1]Juveniles!L11,"")</f>
        <v>19.25</v>
      </c>
      <c r="L7" s="40">
        <f>IF([1]Juveniles!L12&gt;0,[1]Juveniles!L12,"")</f>
        <v>0.36812035802704246</v>
      </c>
      <c r="M7" s="40">
        <f>IF([1]Juveniles!L13&gt;0,[1]Juveniles!L13,"")</f>
        <v>0.90460526315789469</v>
      </c>
      <c r="N7" s="38">
        <f>IF([1]Juveniles!L15&gt;0,[1]Juveniles!L15,"")</f>
        <v>21.06</v>
      </c>
      <c r="O7" s="38">
        <f>IF([1]Juveniles!L16&gt;0,[1]Juveniles!L16,"")</f>
        <v>17.93</v>
      </c>
      <c r="P7" s="38">
        <f>IF([1]Juveniles!L17&gt;0,[1]Juveniles!L17,"")</f>
        <v>5.82</v>
      </c>
      <c r="Q7" s="38">
        <f>IF([1]Juveniles!L18&gt;0,[1]Juveniles!L18,"")</f>
        <v>0.85137701804368471</v>
      </c>
      <c r="R7" s="38">
        <f>IF([1]Juveniles!L19&gt;0,[1]Juveniles!L19,"")</f>
        <v>21.58</v>
      </c>
      <c r="S7" s="38">
        <f>IF([1]Juveniles!L20&gt;0,[1]Juveniles!L20,"")</f>
        <v>17.79</v>
      </c>
      <c r="T7" s="38">
        <f>IF([1]Juveniles!L21&gt;0,[1]Juveniles!L21,"")</f>
        <v>5.91</v>
      </c>
      <c r="U7" s="38">
        <f>IF([1]Juveniles!L22&gt;0,[1]Juveniles!L22,"")</f>
        <v>0.82437442075996292</v>
      </c>
      <c r="V7" s="38">
        <f>IF([1]Juveniles!L24&gt;0,[1]Juveniles!L24,"")</f>
        <v>22.75</v>
      </c>
      <c r="W7" s="38">
        <f>IF([1]Juveniles!L25&gt;0,[1]Juveniles!L25,"")</f>
        <v>19.399999999999999</v>
      </c>
      <c r="X7" s="38">
        <f>IF([1]Juveniles!L26&gt;0,[1]Juveniles!L26,"")</f>
        <v>6.92</v>
      </c>
      <c r="Y7" s="38">
        <f>IF([1]Juveniles!L27&gt;0,[1]Juveniles!L27,"")</f>
        <v>0.85274725274725272</v>
      </c>
      <c r="Z7" s="38">
        <f>IF([1]Juveniles!L28&gt;0,[1]Juveniles!L28,"")</f>
        <v>21.41</v>
      </c>
      <c r="AA7" s="38">
        <f>IF([1]Juveniles!L29&gt;0,[1]Juveniles!L29,"")</f>
        <v>19.989999999999998</v>
      </c>
      <c r="AB7" s="38">
        <f>IF([1]Juveniles!L30&gt;0,[1]Juveniles!L30,"")</f>
        <v>6.89</v>
      </c>
      <c r="AC7" s="38">
        <f>IF([1]Juveniles!L31&gt;0,[1]Juveniles!L31,"")</f>
        <v>0.93367585240541795</v>
      </c>
      <c r="AD7" s="38">
        <f>IF([1]Juveniles!L33&gt;0,[1]Juveniles!L33,"")</f>
        <v>21.6</v>
      </c>
      <c r="AE7" s="38">
        <f>IF([1]Juveniles!L34&gt;0,[1]Juveniles!L34,"")</f>
        <v>18.25</v>
      </c>
      <c r="AF7" s="38">
        <f>IF([1]Juveniles!L35&gt;0,[1]Juveniles!L35,"")</f>
        <v>6.49</v>
      </c>
      <c r="AG7" s="38">
        <f>IF([1]Juveniles!L36&gt;0,[1]Juveniles!L36,"")</f>
        <v>0.84490740740740733</v>
      </c>
      <c r="AH7" s="38">
        <f>IF([1]Juveniles!L37&gt;0,[1]Juveniles!L37,"")</f>
        <v>20.56</v>
      </c>
      <c r="AI7" s="38">
        <f>IF([1]Juveniles!L38&gt;0,[1]Juveniles!L38,"")</f>
        <v>18.170000000000002</v>
      </c>
      <c r="AJ7" s="38">
        <f>IF([1]Juveniles!L39&gt;0,[1]Juveniles!L39,"")</f>
        <v>6.53</v>
      </c>
      <c r="AK7" s="38">
        <f>IF([1]Juveniles!L40&gt;0,[1]Juveniles!L40,"")</f>
        <v>0.88375486381322976</v>
      </c>
      <c r="AL7" s="38">
        <f>IF([1]Juveniles!L42&gt;0,[1]Juveniles!L42,"")</f>
        <v>29.01</v>
      </c>
      <c r="AM7" s="38">
        <f>IF([1]Juveniles!L43&gt;0,[1]Juveniles!L43,"")</f>
        <v>19.399999999999999</v>
      </c>
      <c r="AN7" s="38">
        <f>IF([1]Juveniles!L44&gt;0,[1]Juveniles!L44,"")</f>
        <v>6.97</v>
      </c>
      <c r="AO7" s="38">
        <f>IF([1]Juveniles!L45&gt;0,[1]Juveniles!L45,"")</f>
        <v>0.6687349189934505</v>
      </c>
      <c r="AP7" s="38">
        <f>IF([1]Juveniles!L46&gt;0,[1]Juveniles!L46,"")</f>
        <v>30.37</v>
      </c>
      <c r="AQ7" s="38">
        <f>IF([1]Juveniles!L47&gt;0,[1]Juveniles!L47,"")</f>
        <v>21.64</v>
      </c>
      <c r="AR7" s="38">
        <f>IF([1]Juveniles!L48&gt;0,[1]Juveniles!L48,"")</f>
        <v>6.43</v>
      </c>
      <c r="AS7" s="68">
        <f>IF([1]Juveniles!L49&gt;0,[1]Juveniles!L49,"")</f>
        <v>0.71254527494237729</v>
      </c>
    </row>
    <row r="8" spans="1:45" s="29" customFormat="1" ht="25.5">
      <c r="A8" s="34" t="str">
        <f>'[1]female stats (μm)'!A$2</f>
        <v>Genus species</v>
      </c>
      <c r="B8" s="51" t="str">
        <f>'[1]female stats (μm)'!B$2</f>
        <v>Country.sample</v>
      </c>
      <c r="C8" s="36">
        <f>[1]Juveniles!N1</f>
        <v>43</v>
      </c>
      <c r="D8" s="37">
        <f>IF([1]Juveniles!N3&gt;0,[1]Juveniles!N3,"")</f>
        <v>588.05999999999995</v>
      </c>
      <c r="E8" s="37" t="str">
        <f>IF([1]Juveniles!N4&gt;0,[1]Juveniles!N4,"")</f>
        <v/>
      </c>
      <c r="F8" s="38" t="str">
        <f>IF([1]Juveniles!N5&gt;0,[1]Juveniles!N5,"")</f>
        <v/>
      </c>
      <c r="G8" s="38">
        <f>IF([1]Juveniles!N7&gt;0,[1]Juveniles!N7,"")</f>
        <v>50.88</v>
      </c>
      <c r="H8" s="38">
        <f>IF([1]Juveniles!N8&gt;0,[1]Juveniles!N8,"")</f>
        <v>32.840000000000003</v>
      </c>
      <c r="I8" s="38">
        <f>IF([1]Juveniles!N9&gt;0,[1]Juveniles!N9,"")</f>
        <v>18.86</v>
      </c>
      <c r="J8" s="38">
        <f>IF([1]Juveniles!N10&gt;0,[1]Juveniles!N10,"")</f>
        <v>17.02</v>
      </c>
      <c r="K8" s="38">
        <f>IF([1]Juveniles!N11&gt;0,[1]Juveniles!N11,"")</f>
        <v>16.899999999999999</v>
      </c>
      <c r="L8" s="40">
        <f>IF([1]Juveniles!N12&gt;0,[1]Juveniles!N12,"")</f>
        <v>0.3345125786163522</v>
      </c>
      <c r="M8" s="40">
        <f>IF([1]Juveniles!N13&gt;0,[1]Juveniles!N13,"")</f>
        <v>0.89607635206786851</v>
      </c>
      <c r="N8" s="38">
        <f>IF([1]Juveniles!N15&gt;0,[1]Juveniles!N15,"")</f>
        <v>18.760000000000002</v>
      </c>
      <c r="O8" s="38">
        <f>IF([1]Juveniles!N16&gt;0,[1]Juveniles!N16,"")</f>
        <v>13.72</v>
      </c>
      <c r="P8" s="38">
        <f>IF([1]Juveniles!N17&gt;0,[1]Juveniles!N17,"")</f>
        <v>5.39</v>
      </c>
      <c r="Q8" s="38">
        <f>IF([1]Juveniles!N18&gt;0,[1]Juveniles!N18,"")</f>
        <v>0.73134328358208955</v>
      </c>
      <c r="R8" s="38">
        <f>IF([1]Juveniles!N19&gt;0,[1]Juveniles!N19,"")</f>
        <v>17.46</v>
      </c>
      <c r="S8" s="38">
        <f>IF([1]Juveniles!N20&gt;0,[1]Juveniles!N20,"")</f>
        <v>15.9</v>
      </c>
      <c r="T8" s="38">
        <f>IF([1]Juveniles!N21&gt;0,[1]Juveniles!N21,"")</f>
        <v>5.34</v>
      </c>
      <c r="U8" s="38">
        <f>IF([1]Juveniles!N22&gt;0,[1]Juveniles!N22,"")</f>
        <v>0.9106529209621993</v>
      </c>
      <c r="V8" s="38">
        <f>IF([1]Juveniles!N24&gt;0,[1]Juveniles!N24,"")</f>
        <v>20.22</v>
      </c>
      <c r="W8" s="38">
        <f>IF([1]Juveniles!N25&gt;0,[1]Juveniles!N25,"")</f>
        <v>16.579999999999998</v>
      </c>
      <c r="X8" s="38">
        <f>IF([1]Juveniles!N26&gt;0,[1]Juveniles!N26,"")</f>
        <v>5.84</v>
      </c>
      <c r="Y8" s="38">
        <f>IF([1]Juveniles!N27&gt;0,[1]Juveniles!N27,"")</f>
        <v>0.81998021760633033</v>
      </c>
      <c r="Z8" s="38">
        <f>IF([1]Juveniles!N28&gt;0,[1]Juveniles!N28,"")</f>
        <v>18.96</v>
      </c>
      <c r="AA8" s="38">
        <f>IF([1]Juveniles!N29&gt;0,[1]Juveniles!N29,"")</f>
        <v>17.41</v>
      </c>
      <c r="AB8" s="38">
        <f>IF([1]Juveniles!N30&gt;0,[1]Juveniles!N30,"")</f>
        <v>5.84</v>
      </c>
      <c r="AC8" s="38">
        <f>IF([1]Juveniles!N31&gt;0,[1]Juveniles!N31,"")</f>
        <v>0.9182489451476793</v>
      </c>
      <c r="AD8" s="38">
        <f>IF([1]Juveniles!N33&gt;0,[1]Juveniles!N33,"")</f>
        <v>20.72</v>
      </c>
      <c r="AE8" s="38">
        <f>IF([1]Juveniles!N34&gt;0,[1]Juveniles!N34,"")</f>
        <v>16.05</v>
      </c>
      <c r="AF8" s="38">
        <f>IF([1]Juveniles!N35&gt;0,[1]Juveniles!N35,"")</f>
        <v>4.45</v>
      </c>
      <c r="AG8" s="38">
        <f>IF([1]Juveniles!N36&gt;0,[1]Juveniles!N36,"")</f>
        <v>0.7746138996138997</v>
      </c>
      <c r="AH8" s="38">
        <f>IF([1]Juveniles!N37&gt;0,[1]Juveniles!N37,"")</f>
        <v>20.88</v>
      </c>
      <c r="AI8" s="38">
        <f>IF([1]Juveniles!N38&gt;0,[1]Juveniles!N38,"")</f>
        <v>15.97</v>
      </c>
      <c r="AJ8" s="38">
        <f>IF([1]Juveniles!N39&gt;0,[1]Juveniles!N39,"")</f>
        <v>5.44</v>
      </c>
      <c r="AK8" s="38">
        <f>IF([1]Juveniles!N40&gt;0,[1]Juveniles!N40,"")</f>
        <v>0.76484674329501923</v>
      </c>
      <c r="AL8" s="38">
        <f>IF([1]Juveniles!N42&gt;0,[1]Juveniles!N42,"")</f>
        <v>24.94</v>
      </c>
      <c r="AM8" s="38">
        <f>IF([1]Juveniles!N43&gt;0,[1]Juveniles!N43,"")</f>
        <v>18.53</v>
      </c>
      <c r="AN8" s="38">
        <f>IF([1]Juveniles!N44&gt;0,[1]Juveniles!N44,"")</f>
        <v>7.65</v>
      </c>
      <c r="AO8" s="38">
        <f>IF([1]Juveniles!N45&gt;0,[1]Juveniles!N45,"")</f>
        <v>0.74298315958299921</v>
      </c>
      <c r="AP8" s="38">
        <f>IF([1]Juveniles!N46&gt;0,[1]Juveniles!N46,"")</f>
        <v>25.93</v>
      </c>
      <c r="AQ8" s="38">
        <f>IF([1]Juveniles!N47&gt;0,[1]Juveniles!N47,"")</f>
        <v>21.98</v>
      </c>
      <c r="AR8" s="38">
        <f>IF([1]Juveniles!N48&gt;0,[1]Juveniles!N48,"")</f>
        <v>8.43</v>
      </c>
      <c r="AS8" s="68">
        <f>IF([1]Juveniles!N49&gt;0,[1]Juveniles!N49,"")</f>
        <v>0.84766679521789434</v>
      </c>
    </row>
    <row r="9" spans="1:45" s="29" customFormat="1" ht="25.5">
      <c r="A9" s="34" t="str">
        <f>'[1]female stats (μm)'!A$2</f>
        <v>Genus species</v>
      </c>
      <c r="B9" s="51" t="str">
        <f>'[1]female stats (μm)'!B$2</f>
        <v>Country.sample</v>
      </c>
      <c r="C9" s="36">
        <f>[1]Juveniles!P1</f>
        <v>45</v>
      </c>
      <c r="D9" s="37">
        <f>IF([1]Juveniles!P3&gt;0,[1]Juveniles!P3,"")</f>
        <v>608.59</v>
      </c>
      <c r="E9" s="37">
        <f>IF([1]Juveniles!P4&gt;0,[1]Juveniles!P4,"")</f>
        <v>12.16</v>
      </c>
      <c r="F9" s="38">
        <f>IF([1]Juveniles!P5&gt;0,[1]Juveniles!P5,"")</f>
        <v>9.3800000000000008</v>
      </c>
      <c r="G9" s="38">
        <f>IF([1]Juveniles!P7&gt;0,[1]Juveniles!P7,"")</f>
        <v>50.2</v>
      </c>
      <c r="H9" s="38">
        <f>IF([1]Juveniles!P8&gt;0,[1]Juveniles!P8,"")</f>
        <v>35.619999999999997</v>
      </c>
      <c r="I9" s="38">
        <f>IF([1]Juveniles!P9&gt;0,[1]Juveniles!P9,"")</f>
        <v>19.510000000000002</v>
      </c>
      <c r="J9" s="38">
        <f>IF([1]Juveniles!P10&gt;0,[1]Juveniles!P10,"")</f>
        <v>18.079999999999998</v>
      </c>
      <c r="K9" s="38">
        <f>IF([1]Juveniles!P11&gt;0,[1]Juveniles!P11,"")</f>
        <v>17.809999999999999</v>
      </c>
      <c r="L9" s="40">
        <f>IF([1]Juveniles!P12&gt;0,[1]Juveniles!P12,"")</f>
        <v>0.36015936254980074</v>
      </c>
      <c r="M9" s="40">
        <f>IF([1]Juveniles!P13&gt;0,[1]Juveniles!P13,"")</f>
        <v>0.91286519733470006</v>
      </c>
      <c r="N9" s="38">
        <f>IF([1]Juveniles!P15&gt;0,[1]Juveniles!P15,"")</f>
        <v>21.24</v>
      </c>
      <c r="O9" s="38">
        <f>IF([1]Juveniles!P16&gt;0,[1]Juveniles!P16,"")</f>
        <v>18.52</v>
      </c>
      <c r="P9" s="38">
        <f>IF([1]Juveniles!P17&gt;0,[1]Juveniles!P17,"")</f>
        <v>4.9800000000000004</v>
      </c>
      <c r="Q9" s="38">
        <f>IF([1]Juveniles!P18&gt;0,[1]Juveniles!P18,"")</f>
        <v>0.871939736346516</v>
      </c>
      <c r="R9" s="38">
        <f>IF([1]Juveniles!P19&gt;0,[1]Juveniles!P19,"")</f>
        <v>19.22</v>
      </c>
      <c r="S9" s="38">
        <f>IF([1]Juveniles!P20&gt;0,[1]Juveniles!P20,"")</f>
        <v>17.46</v>
      </c>
      <c r="T9" s="38">
        <f>IF([1]Juveniles!P21&gt;0,[1]Juveniles!P21,"")</f>
        <v>4.45</v>
      </c>
      <c r="U9" s="38">
        <f>IF([1]Juveniles!P22&gt;0,[1]Juveniles!P22,"")</f>
        <v>0.90842872008324671</v>
      </c>
      <c r="V9" s="38">
        <f>IF([1]Juveniles!P24&gt;0,[1]Juveniles!P24,"")</f>
        <v>22.49</v>
      </c>
      <c r="W9" s="38">
        <f>IF([1]Juveniles!P25&gt;0,[1]Juveniles!P25,"")</f>
        <v>17.96</v>
      </c>
      <c r="X9" s="38">
        <f>IF([1]Juveniles!P26&gt;0,[1]Juveniles!P26,"")</f>
        <v>6.3</v>
      </c>
      <c r="Y9" s="38">
        <f>IF([1]Juveniles!P27&gt;0,[1]Juveniles!P27,"")</f>
        <v>0.79857714539795477</v>
      </c>
      <c r="Z9" s="38">
        <f>IF([1]Juveniles!P28&gt;0,[1]Juveniles!P28,"")</f>
        <v>20.71</v>
      </c>
      <c r="AA9" s="38">
        <f>IF([1]Juveniles!P29&gt;0,[1]Juveniles!P29,"")</f>
        <v>16.899999999999999</v>
      </c>
      <c r="AB9" s="38">
        <f>IF([1]Juveniles!P30&gt;0,[1]Juveniles!P30,"")</f>
        <v>6.48</v>
      </c>
      <c r="AC9" s="38">
        <f>IF([1]Juveniles!P31&gt;0,[1]Juveniles!P31,"")</f>
        <v>0.8160309029454369</v>
      </c>
      <c r="AD9" s="38">
        <f>IF([1]Juveniles!P33&gt;0,[1]Juveniles!P33,"")</f>
        <v>21.48</v>
      </c>
      <c r="AE9" s="38">
        <f>IF([1]Juveniles!P34&gt;0,[1]Juveniles!P34,"")</f>
        <v>17.78</v>
      </c>
      <c r="AF9" s="38">
        <f>IF([1]Juveniles!P35&gt;0,[1]Juveniles!P35,"")</f>
        <v>4.84</v>
      </c>
      <c r="AG9" s="38">
        <f>IF([1]Juveniles!P36&gt;0,[1]Juveniles!P36,"")</f>
        <v>0.82774674115456237</v>
      </c>
      <c r="AH9" s="38">
        <f>IF([1]Juveniles!P37&gt;0,[1]Juveniles!P37,"")</f>
        <v>20.97</v>
      </c>
      <c r="AI9" s="38">
        <f>IF([1]Juveniles!P38&gt;0,[1]Juveniles!P38,"")</f>
        <v>17.47</v>
      </c>
      <c r="AJ9" s="38">
        <f>IF([1]Juveniles!P39&gt;0,[1]Juveniles!P39,"")</f>
        <v>5.46</v>
      </c>
      <c r="AK9" s="38">
        <f>IF([1]Juveniles!P40&gt;0,[1]Juveniles!P40,"")</f>
        <v>0.83309489747257992</v>
      </c>
      <c r="AL9" s="38">
        <f>IF([1]Juveniles!P42&gt;0,[1]Juveniles!P42,"")</f>
        <v>27.92</v>
      </c>
      <c r="AM9" s="38">
        <f>IF([1]Juveniles!P43&gt;0,[1]Juveniles!P43,"")</f>
        <v>16.86</v>
      </c>
      <c r="AN9" s="38">
        <f>IF([1]Juveniles!P44&gt;0,[1]Juveniles!P44,"")</f>
        <v>5.91</v>
      </c>
      <c r="AO9" s="38">
        <f>IF([1]Juveniles!P45&gt;0,[1]Juveniles!P45,"")</f>
        <v>0.60386819484240684</v>
      </c>
      <c r="AP9" s="38">
        <f>IF([1]Juveniles!P46&gt;0,[1]Juveniles!P46,"")</f>
        <v>27.69</v>
      </c>
      <c r="AQ9" s="38">
        <f>IF([1]Juveniles!P47&gt;0,[1]Juveniles!P47,"")</f>
        <v>19.46</v>
      </c>
      <c r="AR9" s="38">
        <f>IF([1]Juveniles!P48&gt;0,[1]Juveniles!P48,"")</f>
        <v>6.41</v>
      </c>
      <c r="AS9" s="68">
        <f>IF([1]Juveniles!P49&gt;0,[1]Juveniles!P49,"")</f>
        <v>0.70278078728782956</v>
      </c>
    </row>
    <row r="10" spans="1:45" s="29" customFormat="1" ht="25.5">
      <c r="A10" s="34" t="str">
        <f>'[1]female stats (μm)'!A$2</f>
        <v>Genus species</v>
      </c>
      <c r="B10" s="51" t="str">
        <f>'[1]female stats (μm)'!B$2</f>
        <v>Country.sample</v>
      </c>
      <c r="C10" s="36">
        <f>[1]Juveniles!R1</f>
        <v>46</v>
      </c>
      <c r="D10" s="37">
        <f>IF([1]Juveniles!R3&gt;0,[1]Juveniles!R3,"")</f>
        <v>573.89</v>
      </c>
      <c r="E10" s="37" t="str">
        <f>IF([1]Juveniles!R4&gt;0,[1]Juveniles!R4,"")</f>
        <v/>
      </c>
      <c r="F10" s="38">
        <f>IF([1]Juveniles!R5&gt;0,[1]Juveniles!R5,"")</f>
        <v>10.97</v>
      </c>
      <c r="G10" s="38">
        <f>IF([1]Juveniles!R7&gt;0,[1]Juveniles!R7,"")</f>
        <v>48.58</v>
      </c>
      <c r="H10" s="38">
        <f>IF([1]Juveniles!R8&gt;0,[1]Juveniles!R8,"")</f>
        <v>30.33</v>
      </c>
      <c r="I10" s="38">
        <f>IF([1]Juveniles!R9&gt;0,[1]Juveniles!R9,"")</f>
        <v>20.63</v>
      </c>
      <c r="J10" s="38">
        <f>IF([1]Juveniles!R10&gt;0,[1]Juveniles!R10,"")</f>
        <v>19.04</v>
      </c>
      <c r="K10" s="38">
        <f>IF([1]Juveniles!R11&gt;0,[1]Juveniles!R11,"")</f>
        <v>18.13</v>
      </c>
      <c r="L10" s="40">
        <f>IF([1]Juveniles!R12&gt;0,[1]Juveniles!R12,"")</f>
        <v>0.39193083573487031</v>
      </c>
      <c r="M10" s="40">
        <f>IF([1]Juveniles!R13&gt;0,[1]Juveniles!R13,"")</f>
        <v>0.87881725642268538</v>
      </c>
      <c r="N10" s="38">
        <f>IF([1]Juveniles!R15&gt;0,[1]Juveniles!R15,"")</f>
        <v>19.59</v>
      </c>
      <c r="O10" s="38">
        <f>IF([1]Juveniles!R16&gt;0,[1]Juveniles!R16,"")</f>
        <v>16.350000000000001</v>
      </c>
      <c r="P10" s="38">
        <f>IF([1]Juveniles!R17&gt;0,[1]Juveniles!R17,"")</f>
        <v>5.49</v>
      </c>
      <c r="Q10" s="38">
        <f>IF([1]Juveniles!R18&gt;0,[1]Juveniles!R18,"")</f>
        <v>0.83460949464012257</v>
      </c>
      <c r="R10" s="38">
        <f>IF([1]Juveniles!R19&gt;0,[1]Juveniles!R19,"")</f>
        <v>20.53</v>
      </c>
      <c r="S10" s="38">
        <f>IF([1]Juveniles!R20&gt;0,[1]Juveniles!R20,"")</f>
        <v>15.29</v>
      </c>
      <c r="T10" s="38">
        <f>IF([1]Juveniles!R21&gt;0,[1]Juveniles!R21,"")</f>
        <v>5.73</v>
      </c>
      <c r="U10" s="38">
        <f>IF([1]Juveniles!R22&gt;0,[1]Juveniles!R22,"")</f>
        <v>0.74476376035070624</v>
      </c>
      <c r="V10" s="38">
        <f>IF([1]Juveniles!R24&gt;0,[1]Juveniles!R24,"")</f>
        <v>19.98</v>
      </c>
      <c r="W10" s="38">
        <f>IF([1]Juveniles!R25&gt;0,[1]Juveniles!R25,"")</f>
        <v>16.440000000000001</v>
      </c>
      <c r="X10" s="38">
        <f>IF([1]Juveniles!R26&gt;0,[1]Juveniles!R26,"")</f>
        <v>6.52</v>
      </c>
      <c r="Y10" s="38">
        <f>IF([1]Juveniles!R27&gt;0,[1]Juveniles!R27,"")</f>
        <v>0.82282282282282282</v>
      </c>
      <c r="Z10" s="38">
        <f>IF([1]Juveniles!R28&gt;0,[1]Juveniles!R28,"")</f>
        <v>21.05</v>
      </c>
      <c r="AA10" s="38">
        <f>IF([1]Juveniles!R29&gt;0,[1]Juveniles!R29,"")</f>
        <v>15.87</v>
      </c>
      <c r="AB10" s="38">
        <f>IF([1]Juveniles!R30&gt;0,[1]Juveniles!R30,"")</f>
        <v>6.18</v>
      </c>
      <c r="AC10" s="38">
        <f>IF([1]Juveniles!R31&gt;0,[1]Juveniles!R31,"")</f>
        <v>0.7539192399049881</v>
      </c>
      <c r="AD10" s="38">
        <f>IF([1]Juveniles!R33&gt;0,[1]Juveniles!R33,"")</f>
        <v>21.48</v>
      </c>
      <c r="AE10" s="38">
        <f>IF([1]Juveniles!R34&gt;0,[1]Juveniles!R34,"")</f>
        <v>16.71</v>
      </c>
      <c r="AF10" s="38">
        <f>IF([1]Juveniles!R35&gt;0,[1]Juveniles!R35,"")</f>
        <v>6.09</v>
      </c>
      <c r="AG10" s="38">
        <f>IF([1]Juveniles!R36&gt;0,[1]Juveniles!R36,"")</f>
        <v>0.77793296089385477</v>
      </c>
      <c r="AH10" s="38">
        <f>IF([1]Juveniles!R37&gt;0,[1]Juveniles!R37,"")</f>
        <v>19.18</v>
      </c>
      <c r="AI10" s="38">
        <f>IF([1]Juveniles!R38&gt;0,[1]Juveniles!R38,"")</f>
        <v>17.18</v>
      </c>
      <c r="AJ10" s="38">
        <f>IF([1]Juveniles!R39&gt;0,[1]Juveniles!R39,"")</f>
        <v>6.75</v>
      </c>
      <c r="AK10" s="38">
        <f>IF([1]Juveniles!R40&gt;0,[1]Juveniles!R40,"")</f>
        <v>0.89572471324296143</v>
      </c>
      <c r="AL10" s="38">
        <f>IF([1]Juveniles!R42&gt;0,[1]Juveniles!R42,"")</f>
        <v>25.39</v>
      </c>
      <c r="AM10" s="38">
        <f>IF([1]Juveniles!R43&gt;0,[1]Juveniles!R43,"")</f>
        <v>17.440000000000001</v>
      </c>
      <c r="AN10" s="38">
        <f>IF([1]Juveniles!R44&gt;0,[1]Juveniles!R44,"")</f>
        <v>5.59</v>
      </c>
      <c r="AO10" s="38">
        <f>IF([1]Juveniles!R45&gt;0,[1]Juveniles!R45,"")</f>
        <v>0.68688460023631359</v>
      </c>
      <c r="AP10" s="38">
        <f>IF([1]Juveniles!R46&gt;0,[1]Juveniles!R46,"")</f>
        <v>26.12</v>
      </c>
      <c r="AQ10" s="38">
        <f>IF([1]Juveniles!R47&gt;0,[1]Juveniles!R47,"")</f>
        <v>18.690000000000001</v>
      </c>
      <c r="AR10" s="38">
        <f>IF([1]Juveniles!R48&gt;0,[1]Juveniles!R48,"")</f>
        <v>5.24</v>
      </c>
      <c r="AS10" s="68">
        <f>IF([1]Juveniles!R49&gt;0,[1]Juveniles!R49,"")</f>
        <v>0.71554364471669218</v>
      </c>
    </row>
    <row r="11" spans="1:45" s="29" customFormat="1" ht="25.5">
      <c r="A11" s="34" t="str">
        <f>'[1]female stats (μm)'!A$2</f>
        <v>Genus species</v>
      </c>
      <c r="B11" s="51" t="str">
        <f>'[1]female stats (μm)'!B$2</f>
        <v>Country.sample</v>
      </c>
      <c r="C11" s="36">
        <f>[1]Juveniles!T1</f>
        <v>10</v>
      </c>
      <c r="D11" s="37" t="str">
        <f>IF([1]Juveniles!T3&gt;0,[1]Juveniles!T3,"")</f>
        <v/>
      </c>
      <c r="E11" s="37" t="str">
        <f>IF([1]Juveniles!T4&gt;0,[1]Juveniles!T4,"")</f>
        <v/>
      </c>
      <c r="F11" s="38" t="str">
        <f>IF([1]Juveniles!T5&gt;0,[1]Juveniles!T5,"")</f>
        <v/>
      </c>
      <c r="G11" s="38" t="str">
        <f>IF([1]Juveniles!T7&gt;0,[1]Juveniles!T7,"")</f>
        <v/>
      </c>
      <c r="H11" s="38" t="str">
        <f>IF([1]Juveniles!T8&gt;0,[1]Juveniles!T8,"")</f>
        <v/>
      </c>
      <c r="I11" s="38" t="str">
        <f>IF([1]Juveniles!T9&gt;0,[1]Juveniles!T9,"")</f>
        <v/>
      </c>
      <c r="J11" s="38" t="str">
        <f>IF([1]Juveniles!T10&gt;0,[1]Juveniles!T10,"")</f>
        <v/>
      </c>
      <c r="K11" s="38" t="str">
        <f>IF([1]Juveniles!T11&gt;0,[1]Juveniles!T11,"")</f>
        <v/>
      </c>
      <c r="L11" s="40" t="str">
        <f>IF([1]Juveniles!T12&gt;0,[1]Juveniles!T12,"")</f>
        <v/>
      </c>
      <c r="M11" s="40" t="str">
        <f>IF([1]Juveniles!T13&gt;0,[1]Juveniles!T13,"")</f>
        <v/>
      </c>
      <c r="N11" s="38" t="str">
        <f>IF([1]Juveniles!T15&gt;0,[1]Juveniles!T15,"")</f>
        <v/>
      </c>
      <c r="O11" s="38" t="str">
        <f>IF([1]Juveniles!T16&gt;0,[1]Juveniles!T16,"")</f>
        <v/>
      </c>
      <c r="P11" s="38" t="str">
        <f>IF([1]Juveniles!T17&gt;0,[1]Juveniles!T17,"")</f>
        <v/>
      </c>
      <c r="Q11" s="38" t="str">
        <f>IF([1]Juveniles!T18&gt;0,[1]Juveniles!T18,"")</f>
        <v/>
      </c>
      <c r="R11" s="38" t="str">
        <f>IF([1]Juveniles!T19&gt;0,[1]Juveniles!T19,"")</f>
        <v/>
      </c>
      <c r="S11" s="38" t="str">
        <f>IF([1]Juveniles!T20&gt;0,[1]Juveniles!T20,"")</f>
        <v/>
      </c>
      <c r="T11" s="38" t="str">
        <f>IF([1]Juveniles!T21&gt;0,[1]Juveniles!T21,"")</f>
        <v/>
      </c>
      <c r="U11" s="38" t="str">
        <f>IF([1]Juveniles!T22&gt;0,[1]Juveniles!T22,"")</f>
        <v/>
      </c>
      <c r="V11" s="38" t="str">
        <f>IF([1]Juveniles!T24&gt;0,[1]Juveniles!T24,"")</f>
        <v/>
      </c>
      <c r="W11" s="38" t="str">
        <f>IF([1]Juveniles!T25&gt;0,[1]Juveniles!T25,"")</f>
        <v/>
      </c>
      <c r="X11" s="38" t="str">
        <f>IF([1]Juveniles!T26&gt;0,[1]Juveniles!T26,"")</f>
        <v/>
      </c>
      <c r="Y11" s="38" t="str">
        <f>IF([1]Juveniles!T27&gt;0,[1]Juveniles!T27,"")</f>
        <v/>
      </c>
      <c r="Z11" s="38" t="str">
        <f>IF([1]Juveniles!T28&gt;0,[1]Juveniles!T28,"")</f>
        <v/>
      </c>
      <c r="AA11" s="38" t="str">
        <f>IF([1]Juveniles!T29&gt;0,[1]Juveniles!T29,"")</f>
        <v/>
      </c>
      <c r="AB11" s="38" t="str">
        <f>IF([1]Juveniles!T30&gt;0,[1]Juveniles!T30,"")</f>
        <v/>
      </c>
      <c r="AC11" s="38" t="str">
        <f>IF([1]Juveniles!T31&gt;0,[1]Juveniles!T31,"")</f>
        <v/>
      </c>
      <c r="AD11" s="38" t="str">
        <f>IF([1]Juveniles!T33&gt;0,[1]Juveniles!T33,"")</f>
        <v/>
      </c>
      <c r="AE11" s="38" t="str">
        <f>IF([1]Juveniles!T34&gt;0,[1]Juveniles!T34,"")</f>
        <v/>
      </c>
      <c r="AF11" s="38" t="str">
        <f>IF([1]Juveniles!T35&gt;0,[1]Juveniles!T35,"")</f>
        <v/>
      </c>
      <c r="AG11" s="38" t="str">
        <f>IF([1]Juveniles!T36&gt;0,[1]Juveniles!T36,"")</f>
        <v/>
      </c>
      <c r="AH11" s="38" t="str">
        <f>IF([1]Juveniles!T37&gt;0,[1]Juveniles!T37,"")</f>
        <v/>
      </c>
      <c r="AI11" s="38" t="str">
        <f>IF([1]Juveniles!T38&gt;0,[1]Juveniles!T38,"")</f>
        <v/>
      </c>
      <c r="AJ11" s="38" t="str">
        <f>IF([1]Juveniles!T39&gt;0,[1]Juveniles!T39,"")</f>
        <v/>
      </c>
      <c r="AK11" s="38" t="str">
        <f>IF([1]Juveniles!T40&gt;0,[1]Juveniles!T40,"")</f>
        <v/>
      </c>
      <c r="AL11" s="38" t="str">
        <f>IF([1]Juveniles!T42&gt;0,[1]Juveniles!T42,"")</f>
        <v/>
      </c>
      <c r="AM11" s="38" t="str">
        <f>IF([1]Juveniles!T43&gt;0,[1]Juveniles!T43,"")</f>
        <v/>
      </c>
      <c r="AN11" s="38" t="str">
        <f>IF([1]Juveniles!T44&gt;0,[1]Juveniles!T44,"")</f>
        <v/>
      </c>
      <c r="AO11" s="38" t="str">
        <f>IF([1]Juveniles!T45&gt;0,[1]Juveniles!T45,"")</f>
        <v/>
      </c>
      <c r="AP11" s="38" t="str">
        <f>IF([1]Juveniles!T46&gt;0,[1]Juveniles!T46,"")</f>
        <v/>
      </c>
      <c r="AQ11" s="38" t="str">
        <f>IF([1]Juveniles!T47&gt;0,[1]Juveniles!T47,"")</f>
        <v/>
      </c>
      <c r="AR11" s="38" t="str">
        <f>IF([1]Juveniles!T48&gt;0,[1]Juveniles!T48,"")</f>
        <v/>
      </c>
      <c r="AS11" s="68" t="str">
        <f>IF([1]Juveniles!T49&gt;0,[1]Juveniles!T49,"")</f>
        <v/>
      </c>
    </row>
    <row r="12" spans="1:45" s="29" customFormat="1" ht="25.5">
      <c r="A12" s="34" t="str">
        <f>'[1]female stats (μm)'!A$2</f>
        <v>Genus species</v>
      </c>
      <c r="B12" s="51" t="str">
        <f>'[1]female stats (μm)'!B$2</f>
        <v>Country.sample</v>
      </c>
      <c r="C12" s="36">
        <f>[1]Juveniles!V1</f>
        <v>11</v>
      </c>
      <c r="D12" s="37" t="str">
        <f>IF([1]Juveniles!V3&gt;0,[1]Juveniles!V3,"")</f>
        <v/>
      </c>
      <c r="E12" s="37" t="str">
        <f>IF([1]Juveniles!V4&gt;0,[1]Juveniles!V4,"")</f>
        <v/>
      </c>
      <c r="F12" s="38" t="str">
        <f>IF([1]Juveniles!V5&gt;0,[1]Juveniles!V5,"")</f>
        <v/>
      </c>
      <c r="G12" s="38" t="str">
        <f>IF([1]Juveniles!V7&gt;0,[1]Juveniles!V7,"")</f>
        <v/>
      </c>
      <c r="H12" s="38" t="str">
        <f>IF([1]Juveniles!V8&gt;0,[1]Juveniles!V8,"")</f>
        <v/>
      </c>
      <c r="I12" s="38" t="str">
        <f>IF([1]Juveniles!V9&gt;0,[1]Juveniles!V9,"")</f>
        <v/>
      </c>
      <c r="J12" s="38" t="str">
        <f>IF([1]Juveniles!V10&gt;0,[1]Juveniles!V10,"")</f>
        <v/>
      </c>
      <c r="K12" s="38" t="str">
        <f>IF([1]Juveniles!V11&gt;0,[1]Juveniles!V11,"")</f>
        <v/>
      </c>
      <c r="L12" s="40" t="str">
        <f>IF([1]Juveniles!V12&gt;0,[1]Juveniles!V12,"")</f>
        <v/>
      </c>
      <c r="M12" s="40" t="str">
        <f>IF([1]Juveniles!V13&gt;0,[1]Juveniles!V13,"")</f>
        <v/>
      </c>
      <c r="N12" s="38" t="str">
        <f>IF([1]Juveniles!V15&gt;0,[1]Juveniles!V15,"")</f>
        <v/>
      </c>
      <c r="O12" s="38" t="str">
        <f>IF([1]Juveniles!V16&gt;0,[1]Juveniles!V16,"")</f>
        <v/>
      </c>
      <c r="P12" s="38" t="str">
        <f>IF([1]Juveniles!V17&gt;0,[1]Juveniles!V17,"")</f>
        <v/>
      </c>
      <c r="Q12" s="38" t="str">
        <f>IF([1]Juveniles!V18&gt;0,[1]Juveniles!V18,"")</f>
        <v/>
      </c>
      <c r="R12" s="38" t="str">
        <f>IF([1]Juveniles!V19&gt;0,[1]Juveniles!V19,"")</f>
        <v/>
      </c>
      <c r="S12" s="38" t="str">
        <f>IF([1]Juveniles!V20&gt;0,[1]Juveniles!V20,"")</f>
        <v/>
      </c>
      <c r="T12" s="38" t="str">
        <f>IF([1]Juveniles!V21&gt;0,[1]Juveniles!V21,"")</f>
        <v/>
      </c>
      <c r="U12" s="38" t="str">
        <f>IF([1]Juveniles!V22&gt;0,[1]Juveniles!V22,"")</f>
        <v/>
      </c>
      <c r="V12" s="38" t="str">
        <f>IF([1]Juveniles!V24&gt;0,[1]Juveniles!V24,"")</f>
        <v/>
      </c>
      <c r="W12" s="38" t="str">
        <f>IF([1]Juveniles!V25&gt;0,[1]Juveniles!V25,"")</f>
        <v/>
      </c>
      <c r="X12" s="38" t="str">
        <f>IF([1]Juveniles!V26&gt;0,[1]Juveniles!V26,"")</f>
        <v/>
      </c>
      <c r="Y12" s="38" t="str">
        <f>IF([1]Juveniles!V27&gt;0,[1]Juveniles!V27,"")</f>
        <v/>
      </c>
      <c r="Z12" s="38" t="str">
        <f>IF([1]Juveniles!V28&gt;0,[1]Juveniles!V28,"")</f>
        <v/>
      </c>
      <c r="AA12" s="38" t="str">
        <f>IF([1]Juveniles!V29&gt;0,[1]Juveniles!V29,"")</f>
        <v/>
      </c>
      <c r="AB12" s="38" t="str">
        <f>IF([1]Juveniles!V30&gt;0,[1]Juveniles!V30,"")</f>
        <v/>
      </c>
      <c r="AC12" s="38" t="str">
        <f>IF([1]Juveniles!V31&gt;0,[1]Juveniles!V31,"")</f>
        <v/>
      </c>
      <c r="AD12" s="38" t="str">
        <f>IF([1]Juveniles!V33&gt;0,[1]Juveniles!V33,"")</f>
        <v/>
      </c>
      <c r="AE12" s="38" t="str">
        <f>IF([1]Juveniles!V34&gt;0,[1]Juveniles!V34,"")</f>
        <v/>
      </c>
      <c r="AF12" s="38" t="str">
        <f>IF([1]Juveniles!V35&gt;0,[1]Juveniles!V35,"")</f>
        <v/>
      </c>
      <c r="AG12" s="38" t="str">
        <f>IF([1]Juveniles!V36&gt;0,[1]Juveniles!V36,"")</f>
        <v/>
      </c>
      <c r="AH12" s="38" t="str">
        <f>IF([1]Juveniles!V37&gt;0,[1]Juveniles!V37,"")</f>
        <v/>
      </c>
      <c r="AI12" s="38" t="str">
        <f>IF([1]Juveniles!V38&gt;0,[1]Juveniles!V38,"")</f>
        <v/>
      </c>
      <c r="AJ12" s="38" t="str">
        <f>IF([1]Juveniles!V39&gt;0,[1]Juveniles!V39,"")</f>
        <v/>
      </c>
      <c r="AK12" s="38" t="str">
        <f>IF([1]Juveniles!V40&gt;0,[1]Juveniles!V40,"")</f>
        <v/>
      </c>
      <c r="AL12" s="38" t="str">
        <f>IF([1]Juveniles!V42&gt;0,[1]Juveniles!V42,"")</f>
        <v/>
      </c>
      <c r="AM12" s="38" t="str">
        <f>IF([1]Juveniles!V43&gt;0,[1]Juveniles!V43,"")</f>
        <v/>
      </c>
      <c r="AN12" s="38" t="str">
        <f>IF([1]Juveniles!V44&gt;0,[1]Juveniles!V44,"")</f>
        <v/>
      </c>
      <c r="AO12" s="38" t="str">
        <f>IF([1]Juveniles!V45&gt;0,[1]Juveniles!V45,"")</f>
        <v/>
      </c>
      <c r="AP12" s="38" t="str">
        <f>IF([1]Juveniles!V46&gt;0,[1]Juveniles!V46,"")</f>
        <v/>
      </c>
      <c r="AQ12" s="38" t="str">
        <f>IF([1]Juveniles!V47&gt;0,[1]Juveniles!V47,"")</f>
        <v/>
      </c>
      <c r="AR12" s="38" t="str">
        <f>IF([1]Juveniles!V48&gt;0,[1]Juveniles!V48,"")</f>
        <v/>
      </c>
      <c r="AS12" s="68" t="str">
        <f>IF([1]Juveniles!V49&gt;0,[1]Juveniles!V49,"")</f>
        <v/>
      </c>
    </row>
    <row r="13" spans="1:45" s="29" customFormat="1" ht="25.5">
      <c r="A13" s="34" t="str">
        <f>'[1]female stats (μm)'!A$2</f>
        <v>Genus species</v>
      </c>
      <c r="B13" s="51" t="str">
        <f>'[1]female stats (μm)'!B$2</f>
        <v>Country.sample</v>
      </c>
      <c r="C13" s="36">
        <f>[1]Juveniles!X1</f>
        <v>12</v>
      </c>
      <c r="D13" s="37" t="str">
        <f>IF([1]Juveniles!X3&gt;0,[1]Juveniles!X3,"")</f>
        <v/>
      </c>
      <c r="E13" s="37" t="str">
        <f>IF([1]Juveniles!X4&gt;0,[1]Juveniles!X4,"")</f>
        <v/>
      </c>
      <c r="F13" s="38" t="str">
        <f>IF([1]Juveniles!X5&gt;0,[1]Juveniles!X5,"")</f>
        <v/>
      </c>
      <c r="G13" s="38" t="str">
        <f>IF([1]Juveniles!X7&gt;0,[1]Juveniles!X7,"")</f>
        <v/>
      </c>
      <c r="H13" s="38" t="str">
        <f>IF([1]Juveniles!X8&gt;0,[1]Juveniles!X8,"")</f>
        <v/>
      </c>
      <c r="I13" s="38" t="str">
        <f>IF([1]Juveniles!X9&gt;0,[1]Juveniles!X9,"")</f>
        <v/>
      </c>
      <c r="J13" s="38" t="str">
        <f>IF([1]Juveniles!X10&gt;0,[1]Juveniles!X10,"")</f>
        <v/>
      </c>
      <c r="K13" s="38" t="str">
        <f>IF([1]Juveniles!X11&gt;0,[1]Juveniles!X11,"")</f>
        <v/>
      </c>
      <c r="L13" s="40" t="str">
        <f>IF([1]Juveniles!X12&gt;0,[1]Juveniles!X12,"")</f>
        <v/>
      </c>
      <c r="M13" s="40" t="str">
        <f>IF([1]Juveniles!X13&gt;0,[1]Juveniles!X13,"")</f>
        <v/>
      </c>
      <c r="N13" s="38" t="str">
        <f>IF([1]Juveniles!X15&gt;0,[1]Juveniles!X15,"")</f>
        <v/>
      </c>
      <c r="O13" s="38" t="str">
        <f>IF([1]Juveniles!X16&gt;0,[1]Juveniles!X16,"")</f>
        <v/>
      </c>
      <c r="P13" s="38" t="str">
        <f>IF([1]Juveniles!X17&gt;0,[1]Juveniles!X17,"")</f>
        <v/>
      </c>
      <c r="Q13" s="38" t="str">
        <f>IF([1]Juveniles!X18&gt;0,[1]Juveniles!X18,"")</f>
        <v/>
      </c>
      <c r="R13" s="38" t="str">
        <f>IF([1]Juveniles!X19&gt;0,[1]Juveniles!X19,"")</f>
        <v/>
      </c>
      <c r="S13" s="38" t="str">
        <f>IF([1]Juveniles!X20&gt;0,[1]Juveniles!X20,"")</f>
        <v/>
      </c>
      <c r="T13" s="38" t="str">
        <f>IF([1]Juveniles!X21&gt;0,[1]Juveniles!X21,"")</f>
        <v/>
      </c>
      <c r="U13" s="38" t="str">
        <f>IF([1]Juveniles!X22&gt;0,[1]Juveniles!X22,"")</f>
        <v/>
      </c>
      <c r="V13" s="38" t="str">
        <f>IF([1]Juveniles!X24&gt;0,[1]Juveniles!X24,"")</f>
        <v/>
      </c>
      <c r="W13" s="38" t="str">
        <f>IF([1]Juveniles!X25&gt;0,[1]Juveniles!X25,"")</f>
        <v/>
      </c>
      <c r="X13" s="38" t="str">
        <f>IF([1]Juveniles!X26&gt;0,[1]Juveniles!X26,"")</f>
        <v/>
      </c>
      <c r="Y13" s="38" t="str">
        <f>IF([1]Juveniles!X27&gt;0,[1]Juveniles!X27,"")</f>
        <v/>
      </c>
      <c r="Z13" s="38" t="str">
        <f>IF([1]Juveniles!X28&gt;0,[1]Juveniles!X28,"")</f>
        <v/>
      </c>
      <c r="AA13" s="38" t="str">
        <f>IF([1]Juveniles!X29&gt;0,[1]Juveniles!X29,"")</f>
        <v/>
      </c>
      <c r="AB13" s="38" t="str">
        <f>IF([1]Juveniles!X30&gt;0,[1]Juveniles!X30,"")</f>
        <v/>
      </c>
      <c r="AC13" s="38" t="str">
        <f>IF([1]Juveniles!X31&gt;0,[1]Juveniles!X31,"")</f>
        <v/>
      </c>
      <c r="AD13" s="38" t="str">
        <f>IF([1]Juveniles!X33&gt;0,[1]Juveniles!X33,"")</f>
        <v/>
      </c>
      <c r="AE13" s="38" t="str">
        <f>IF([1]Juveniles!X34&gt;0,[1]Juveniles!X34,"")</f>
        <v/>
      </c>
      <c r="AF13" s="38" t="str">
        <f>IF([1]Juveniles!X35&gt;0,[1]Juveniles!X35,"")</f>
        <v/>
      </c>
      <c r="AG13" s="38" t="str">
        <f>IF([1]Juveniles!X36&gt;0,[1]Juveniles!X36,"")</f>
        <v/>
      </c>
      <c r="AH13" s="38" t="str">
        <f>IF([1]Juveniles!X37&gt;0,[1]Juveniles!X37,"")</f>
        <v/>
      </c>
      <c r="AI13" s="38" t="str">
        <f>IF([1]Juveniles!X38&gt;0,[1]Juveniles!X38,"")</f>
        <v/>
      </c>
      <c r="AJ13" s="38" t="str">
        <f>IF([1]Juveniles!X39&gt;0,[1]Juveniles!X39,"")</f>
        <v/>
      </c>
      <c r="AK13" s="38" t="str">
        <f>IF([1]Juveniles!X40&gt;0,[1]Juveniles!X40,"")</f>
        <v/>
      </c>
      <c r="AL13" s="38" t="str">
        <f>IF([1]Juveniles!X42&gt;0,[1]Juveniles!X42,"")</f>
        <v/>
      </c>
      <c r="AM13" s="38" t="str">
        <f>IF([1]Juveniles!X43&gt;0,[1]Juveniles!X43,"")</f>
        <v/>
      </c>
      <c r="AN13" s="38" t="str">
        <f>IF([1]Juveniles!X44&gt;0,[1]Juveniles!X44,"")</f>
        <v/>
      </c>
      <c r="AO13" s="38" t="str">
        <f>IF([1]Juveniles!X45&gt;0,[1]Juveniles!X45,"")</f>
        <v/>
      </c>
      <c r="AP13" s="38" t="str">
        <f>IF([1]Juveniles!X46&gt;0,[1]Juveniles!X46,"")</f>
        <v/>
      </c>
      <c r="AQ13" s="38" t="str">
        <f>IF([1]Juveniles!X47&gt;0,[1]Juveniles!X47,"")</f>
        <v/>
      </c>
      <c r="AR13" s="38" t="str">
        <f>IF([1]Juveniles!X48&gt;0,[1]Juveniles!X48,"")</f>
        <v/>
      </c>
      <c r="AS13" s="68" t="str">
        <f>IF([1]Juveniles!X49&gt;0,[1]Juveniles!X49,"")</f>
        <v/>
      </c>
    </row>
    <row r="14" spans="1:45" s="29" customFormat="1" ht="25.5">
      <c r="A14" s="34" t="str">
        <f>'[1]female stats (μm)'!A$2</f>
        <v>Genus species</v>
      </c>
      <c r="B14" s="51" t="str">
        <f>'[1]female stats (μm)'!B$2</f>
        <v>Country.sample</v>
      </c>
      <c r="C14" s="36">
        <f>[1]Juveniles!Z1</f>
        <v>13</v>
      </c>
      <c r="D14" s="37" t="str">
        <f>IF([1]Juveniles!Z3&gt;0,[1]Juveniles!Z3,"")</f>
        <v/>
      </c>
      <c r="E14" s="37" t="str">
        <f>IF([1]Juveniles!Z4&gt;0,[1]Juveniles!Z4,"")</f>
        <v/>
      </c>
      <c r="F14" s="38" t="str">
        <f>IF([1]Juveniles!Z5&gt;0,[1]Juveniles!Z5,"")</f>
        <v/>
      </c>
      <c r="G14" s="38" t="str">
        <f>IF([1]Juveniles!Z7&gt;0,[1]Juveniles!Z7,"")</f>
        <v/>
      </c>
      <c r="H14" s="38" t="str">
        <f>IF([1]Juveniles!Z8&gt;0,[1]Juveniles!Z8,"")</f>
        <v/>
      </c>
      <c r="I14" s="38" t="str">
        <f>IF([1]Juveniles!Z9&gt;0,[1]Juveniles!Z9,"")</f>
        <v/>
      </c>
      <c r="J14" s="38" t="str">
        <f>IF([1]Juveniles!Z10&gt;0,[1]Juveniles!Z10,"")</f>
        <v/>
      </c>
      <c r="K14" s="38" t="str">
        <f>IF([1]Juveniles!Z11&gt;0,[1]Juveniles!Z11,"")</f>
        <v/>
      </c>
      <c r="L14" s="40" t="str">
        <f>IF([1]Juveniles!Z12&gt;0,[1]Juveniles!Z12,"")</f>
        <v/>
      </c>
      <c r="M14" s="40" t="str">
        <f>IF([1]Juveniles!Z13&gt;0,[1]Juveniles!Z13,"")</f>
        <v/>
      </c>
      <c r="N14" s="38" t="str">
        <f>IF([1]Juveniles!Z15&gt;0,[1]Juveniles!Z15,"")</f>
        <v/>
      </c>
      <c r="O14" s="38" t="str">
        <f>IF([1]Juveniles!Z16&gt;0,[1]Juveniles!Z16,"")</f>
        <v/>
      </c>
      <c r="P14" s="38" t="str">
        <f>IF([1]Juveniles!Z17&gt;0,[1]Juveniles!Z17,"")</f>
        <v/>
      </c>
      <c r="Q14" s="38" t="str">
        <f>IF([1]Juveniles!Z18&gt;0,[1]Juveniles!Z18,"")</f>
        <v/>
      </c>
      <c r="R14" s="38" t="str">
        <f>IF([1]Juveniles!Z19&gt;0,[1]Juveniles!Z19,"")</f>
        <v/>
      </c>
      <c r="S14" s="38" t="str">
        <f>IF([1]Juveniles!Z20&gt;0,[1]Juveniles!Z20,"")</f>
        <v/>
      </c>
      <c r="T14" s="38" t="str">
        <f>IF([1]Juveniles!Z21&gt;0,[1]Juveniles!Z21,"")</f>
        <v/>
      </c>
      <c r="U14" s="38" t="str">
        <f>IF([1]Juveniles!Z22&gt;0,[1]Juveniles!Z22,"")</f>
        <v/>
      </c>
      <c r="V14" s="38" t="str">
        <f>IF([1]Juveniles!Z24&gt;0,[1]Juveniles!Z24,"")</f>
        <v/>
      </c>
      <c r="W14" s="38" t="str">
        <f>IF([1]Juveniles!Z25&gt;0,[1]Juveniles!Z25,"")</f>
        <v/>
      </c>
      <c r="X14" s="38" t="str">
        <f>IF([1]Juveniles!Z26&gt;0,[1]Juveniles!Z26,"")</f>
        <v/>
      </c>
      <c r="Y14" s="38" t="str">
        <f>IF([1]Juveniles!Z27&gt;0,[1]Juveniles!Z27,"")</f>
        <v/>
      </c>
      <c r="Z14" s="38" t="str">
        <f>IF([1]Juveniles!Z28&gt;0,[1]Juveniles!Z28,"")</f>
        <v/>
      </c>
      <c r="AA14" s="38" t="str">
        <f>IF([1]Juveniles!Z29&gt;0,[1]Juveniles!Z29,"")</f>
        <v/>
      </c>
      <c r="AB14" s="38" t="str">
        <f>IF([1]Juveniles!Z30&gt;0,[1]Juveniles!Z30,"")</f>
        <v/>
      </c>
      <c r="AC14" s="38" t="str">
        <f>IF([1]Juveniles!Z31&gt;0,[1]Juveniles!Z31,"")</f>
        <v/>
      </c>
      <c r="AD14" s="38" t="str">
        <f>IF([1]Juveniles!Z33&gt;0,[1]Juveniles!Z33,"")</f>
        <v/>
      </c>
      <c r="AE14" s="38" t="str">
        <f>IF([1]Juveniles!Z34&gt;0,[1]Juveniles!Z34,"")</f>
        <v/>
      </c>
      <c r="AF14" s="38" t="str">
        <f>IF([1]Juveniles!Z35&gt;0,[1]Juveniles!Z35,"")</f>
        <v/>
      </c>
      <c r="AG14" s="38" t="str">
        <f>IF([1]Juveniles!Z36&gt;0,[1]Juveniles!Z36,"")</f>
        <v/>
      </c>
      <c r="AH14" s="38" t="str">
        <f>IF([1]Juveniles!Z37&gt;0,[1]Juveniles!Z37,"")</f>
        <v/>
      </c>
      <c r="AI14" s="38" t="str">
        <f>IF([1]Juveniles!Z38&gt;0,[1]Juveniles!Z38,"")</f>
        <v/>
      </c>
      <c r="AJ14" s="38" t="str">
        <f>IF([1]Juveniles!Z39&gt;0,[1]Juveniles!Z39,"")</f>
        <v/>
      </c>
      <c r="AK14" s="38" t="str">
        <f>IF([1]Juveniles!Z40&gt;0,[1]Juveniles!Z40,"")</f>
        <v/>
      </c>
      <c r="AL14" s="38" t="str">
        <f>IF([1]Juveniles!Z42&gt;0,[1]Juveniles!Z42,"")</f>
        <v/>
      </c>
      <c r="AM14" s="38" t="str">
        <f>IF([1]Juveniles!Z43&gt;0,[1]Juveniles!Z43,"")</f>
        <v/>
      </c>
      <c r="AN14" s="38" t="str">
        <f>IF([1]Juveniles!Z44&gt;0,[1]Juveniles!Z44,"")</f>
        <v/>
      </c>
      <c r="AO14" s="38" t="str">
        <f>IF([1]Juveniles!Z45&gt;0,[1]Juveniles!Z45,"")</f>
        <v/>
      </c>
      <c r="AP14" s="38" t="str">
        <f>IF([1]Juveniles!Z46&gt;0,[1]Juveniles!Z46,"")</f>
        <v/>
      </c>
      <c r="AQ14" s="38" t="str">
        <f>IF([1]Juveniles!Z47&gt;0,[1]Juveniles!Z47,"")</f>
        <v/>
      </c>
      <c r="AR14" s="38" t="str">
        <f>IF([1]Juveniles!Z48&gt;0,[1]Juveniles!Z48,"")</f>
        <v/>
      </c>
      <c r="AS14" s="68" t="str">
        <f>IF([1]Juveniles!Z49&gt;0,[1]Juveniles!Z49,"")</f>
        <v/>
      </c>
    </row>
    <row r="15" spans="1:45" s="29" customFormat="1" ht="25.5">
      <c r="A15" s="34" t="str">
        <f>'[1]female stats (μm)'!A$2</f>
        <v>Genus species</v>
      </c>
      <c r="B15" s="51" t="str">
        <f>'[1]female stats (μm)'!B$2</f>
        <v>Country.sample</v>
      </c>
      <c r="C15" s="36">
        <f>[1]Juveniles!AB1</f>
        <v>14</v>
      </c>
      <c r="D15" s="37" t="str">
        <f>IF([1]Juveniles!AB3&gt;0,[1]Juveniles!AB3,"")</f>
        <v/>
      </c>
      <c r="E15" s="37" t="str">
        <f>IF([1]Juveniles!AB4&gt;0,[1]Juveniles!AB4,"")</f>
        <v/>
      </c>
      <c r="F15" s="38" t="str">
        <f>IF([1]Juveniles!AB5&gt;0,[1]Juveniles!AB5,"")</f>
        <v/>
      </c>
      <c r="G15" s="38" t="str">
        <f>IF([1]Juveniles!AB7&gt;0,[1]Juveniles!AB7,"")</f>
        <v/>
      </c>
      <c r="H15" s="38" t="str">
        <f>IF([1]Juveniles!AB8&gt;0,[1]Juveniles!AB8,"")</f>
        <v/>
      </c>
      <c r="I15" s="38" t="str">
        <f>IF([1]Juveniles!AB9&gt;0,[1]Juveniles!AB9,"")</f>
        <v/>
      </c>
      <c r="J15" s="38" t="str">
        <f>IF([1]Juveniles!AB10&gt;0,[1]Juveniles!AB10,"")</f>
        <v/>
      </c>
      <c r="K15" s="38" t="str">
        <f>IF([1]Juveniles!AB11&gt;0,[1]Juveniles!AB11,"")</f>
        <v/>
      </c>
      <c r="L15" s="40" t="str">
        <f>IF([1]Juveniles!AB12&gt;0,[1]Juveniles!AB12,"")</f>
        <v/>
      </c>
      <c r="M15" s="40" t="str">
        <f>IF([1]Juveniles!AB13&gt;0,[1]Juveniles!AB13,"")</f>
        <v/>
      </c>
      <c r="N15" s="38" t="str">
        <f>IF([1]Juveniles!AB15&gt;0,[1]Juveniles!AB15,"")</f>
        <v/>
      </c>
      <c r="O15" s="38" t="str">
        <f>IF([1]Juveniles!AB16&gt;0,[1]Juveniles!AB16,"")</f>
        <v/>
      </c>
      <c r="P15" s="38" t="str">
        <f>IF([1]Juveniles!AB17&gt;0,[1]Juveniles!AB17,"")</f>
        <v/>
      </c>
      <c r="Q15" s="38" t="str">
        <f>IF([1]Juveniles!AB18&gt;0,[1]Juveniles!AB18,"")</f>
        <v/>
      </c>
      <c r="R15" s="38" t="str">
        <f>IF([1]Juveniles!AB19&gt;0,[1]Juveniles!AB19,"")</f>
        <v/>
      </c>
      <c r="S15" s="38" t="str">
        <f>IF([1]Juveniles!AB20&gt;0,[1]Juveniles!AB20,"")</f>
        <v/>
      </c>
      <c r="T15" s="38" t="str">
        <f>IF([1]Juveniles!AB21&gt;0,[1]Juveniles!AB21,"")</f>
        <v/>
      </c>
      <c r="U15" s="38" t="str">
        <f>IF([1]Juveniles!AB22&gt;0,[1]Juveniles!AB22,"")</f>
        <v/>
      </c>
      <c r="V15" s="38" t="str">
        <f>IF([1]Juveniles!AB24&gt;0,[1]Juveniles!AB24,"")</f>
        <v/>
      </c>
      <c r="W15" s="38" t="str">
        <f>IF([1]Juveniles!AB25&gt;0,[1]Juveniles!AB25,"")</f>
        <v/>
      </c>
      <c r="X15" s="38" t="str">
        <f>IF([1]Juveniles!AB26&gt;0,[1]Juveniles!AB26,"")</f>
        <v/>
      </c>
      <c r="Y15" s="38" t="str">
        <f>IF([1]Juveniles!AB27&gt;0,[1]Juveniles!AB27,"")</f>
        <v/>
      </c>
      <c r="Z15" s="38" t="str">
        <f>IF([1]Juveniles!AB28&gt;0,[1]Juveniles!AB28,"")</f>
        <v/>
      </c>
      <c r="AA15" s="38" t="str">
        <f>IF([1]Juveniles!AB29&gt;0,[1]Juveniles!AB29,"")</f>
        <v/>
      </c>
      <c r="AB15" s="38" t="str">
        <f>IF([1]Juveniles!AB30&gt;0,[1]Juveniles!AB30,"")</f>
        <v/>
      </c>
      <c r="AC15" s="38" t="str">
        <f>IF([1]Juveniles!AB31&gt;0,[1]Juveniles!AB31,"")</f>
        <v/>
      </c>
      <c r="AD15" s="38" t="str">
        <f>IF([1]Juveniles!AB33&gt;0,[1]Juveniles!AB33,"")</f>
        <v/>
      </c>
      <c r="AE15" s="38" t="str">
        <f>IF([1]Juveniles!AB34&gt;0,[1]Juveniles!AB34,"")</f>
        <v/>
      </c>
      <c r="AF15" s="38" t="str">
        <f>IF([1]Juveniles!AB35&gt;0,[1]Juveniles!AB35,"")</f>
        <v/>
      </c>
      <c r="AG15" s="38" t="str">
        <f>IF([1]Juveniles!AB36&gt;0,[1]Juveniles!AB36,"")</f>
        <v/>
      </c>
      <c r="AH15" s="38" t="str">
        <f>IF([1]Juveniles!AB37&gt;0,[1]Juveniles!AB37,"")</f>
        <v/>
      </c>
      <c r="AI15" s="38" t="str">
        <f>IF([1]Juveniles!AB38&gt;0,[1]Juveniles!AB38,"")</f>
        <v/>
      </c>
      <c r="AJ15" s="38" t="str">
        <f>IF([1]Juveniles!AB39&gt;0,[1]Juveniles!AB39,"")</f>
        <v/>
      </c>
      <c r="AK15" s="38" t="str">
        <f>IF([1]Juveniles!AB40&gt;0,[1]Juveniles!AB40,"")</f>
        <v/>
      </c>
      <c r="AL15" s="38" t="str">
        <f>IF([1]Juveniles!AB42&gt;0,[1]Juveniles!AB42,"")</f>
        <v/>
      </c>
      <c r="AM15" s="38" t="str">
        <f>IF([1]Juveniles!AB43&gt;0,[1]Juveniles!AB43,"")</f>
        <v/>
      </c>
      <c r="AN15" s="38" t="str">
        <f>IF([1]Juveniles!AB44&gt;0,[1]Juveniles!AB44,"")</f>
        <v/>
      </c>
      <c r="AO15" s="38" t="str">
        <f>IF([1]Juveniles!AB45&gt;0,[1]Juveniles!AB45,"")</f>
        <v/>
      </c>
      <c r="AP15" s="38" t="str">
        <f>IF([1]Juveniles!AB46&gt;0,[1]Juveniles!AB46,"")</f>
        <v/>
      </c>
      <c r="AQ15" s="38" t="str">
        <f>IF([1]Juveniles!AB47&gt;0,[1]Juveniles!AB47,"")</f>
        <v/>
      </c>
      <c r="AR15" s="38" t="str">
        <f>IF([1]Juveniles!AB48&gt;0,[1]Juveniles!AB48,"")</f>
        <v/>
      </c>
      <c r="AS15" s="68" t="str">
        <f>IF([1]Juveniles!AB49&gt;0,[1]Juveniles!AB49,"")</f>
        <v/>
      </c>
    </row>
    <row r="16" spans="1:45" s="29" customFormat="1" ht="25.5">
      <c r="A16" s="34" t="str">
        <f>'[1]female stats (μm)'!A$2</f>
        <v>Genus species</v>
      </c>
      <c r="B16" s="51" t="str">
        <f>'[1]female stats (μm)'!B$2</f>
        <v>Country.sample</v>
      </c>
      <c r="C16" s="36">
        <f>[1]Juveniles!AD1</f>
        <v>15</v>
      </c>
      <c r="D16" s="37" t="str">
        <f>IF([1]Juveniles!AD3&gt;0,[1]Juveniles!AD3,"")</f>
        <v/>
      </c>
      <c r="E16" s="37" t="str">
        <f>IF([1]Juveniles!AD4&gt;0,[1]Juveniles!AD4,"")</f>
        <v/>
      </c>
      <c r="F16" s="38" t="str">
        <f>IF([1]Juveniles!AD5&gt;0,[1]Juveniles!AD5,"")</f>
        <v/>
      </c>
      <c r="G16" s="38" t="str">
        <f>IF([1]Juveniles!AD7&gt;0,[1]Juveniles!AD7,"")</f>
        <v/>
      </c>
      <c r="H16" s="38" t="str">
        <f>IF([1]Juveniles!AD8&gt;0,[1]Juveniles!AD8,"")</f>
        <v/>
      </c>
      <c r="I16" s="38" t="str">
        <f>IF([1]Juveniles!AD9&gt;0,[1]Juveniles!AD9,"")</f>
        <v/>
      </c>
      <c r="J16" s="38" t="str">
        <f>IF([1]Juveniles!AD10&gt;0,[1]Juveniles!AD10,"")</f>
        <v/>
      </c>
      <c r="K16" s="38" t="str">
        <f>IF([1]Juveniles!AD11&gt;0,[1]Juveniles!AD11,"")</f>
        <v/>
      </c>
      <c r="L16" s="40" t="str">
        <f>IF([1]Juveniles!AD12&gt;0,[1]Juveniles!AD12,"")</f>
        <v/>
      </c>
      <c r="M16" s="40" t="str">
        <f>IF([1]Juveniles!AD13&gt;0,[1]Juveniles!AD13,"")</f>
        <v/>
      </c>
      <c r="N16" s="38" t="str">
        <f>IF([1]Juveniles!AD15&gt;0,[1]Juveniles!AD15,"")</f>
        <v/>
      </c>
      <c r="O16" s="38" t="str">
        <f>IF([1]Juveniles!AD16&gt;0,[1]Juveniles!AD16,"")</f>
        <v/>
      </c>
      <c r="P16" s="38" t="str">
        <f>IF([1]Juveniles!AD17&gt;0,[1]Juveniles!AD17,"")</f>
        <v/>
      </c>
      <c r="Q16" s="38" t="str">
        <f>IF([1]Juveniles!AD18&gt;0,[1]Juveniles!AD18,"")</f>
        <v/>
      </c>
      <c r="R16" s="38" t="str">
        <f>IF([1]Juveniles!AD19&gt;0,[1]Juveniles!AD19,"")</f>
        <v/>
      </c>
      <c r="S16" s="38" t="str">
        <f>IF([1]Juveniles!AD20&gt;0,[1]Juveniles!AD20,"")</f>
        <v/>
      </c>
      <c r="T16" s="38" t="str">
        <f>IF([1]Juveniles!AD21&gt;0,[1]Juveniles!AD21,"")</f>
        <v/>
      </c>
      <c r="U16" s="38" t="str">
        <f>IF([1]Juveniles!AD22&gt;0,[1]Juveniles!AD22,"")</f>
        <v/>
      </c>
      <c r="V16" s="38" t="str">
        <f>IF([1]Juveniles!AD24&gt;0,[1]Juveniles!AD24,"")</f>
        <v/>
      </c>
      <c r="W16" s="38" t="str">
        <f>IF([1]Juveniles!AD25&gt;0,[1]Juveniles!AD25,"")</f>
        <v/>
      </c>
      <c r="X16" s="38" t="str">
        <f>IF([1]Juveniles!AD26&gt;0,[1]Juveniles!AD26,"")</f>
        <v/>
      </c>
      <c r="Y16" s="38" t="str">
        <f>IF([1]Juveniles!AD27&gt;0,[1]Juveniles!AD27,"")</f>
        <v/>
      </c>
      <c r="Z16" s="38" t="str">
        <f>IF([1]Juveniles!AD28&gt;0,[1]Juveniles!AD28,"")</f>
        <v/>
      </c>
      <c r="AA16" s="38" t="str">
        <f>IF([1]Juveniles!AD29&gt;0,[1]Juveniles!AD29,"")</f>
        <v/>
      </c>
      <c r="AB16" s="38" t="str">
        <f>IF([1]Juveniles!AD30&gt;0,[1]Juveniles!AD30,"")</f>
        <v/>
      </c>
      <c r="AC16" s="38" t="str">
        <f>IF([1]Juveniles!AD31&gt;0,[1]Juveniles!AD31,"")</f>
        <v/>
      </c>
      <c r="AD16" s="38" t="str">
        <f>IF([1]Juveniles!AD33&gt;0,[1]Juveniles!AD33,"")</f>
        <v/>
      </c>
      <c r="AE16" s="38" t="str">
        <f>IF([1]Juveniles!AD34&gt;0,[1]Juveniles!AD34,"")</f>
        <v/>
      </c>
      <c r="AF16" s="38" t="str">
        <f>IF([1]Juveniles!AD35&gt;0,[1]Juveniles!AD35,"")</f>
        <v/>
      </c>
      <c r="AG16" s="38" t="str">
        <f>IF([1]Juveniles!AD36&gt;0,[1]Juveniles!AD36,"")</f>
        <v/>
      </c>
      <c r="AH16" s="38" t="str">
        <f>IF([1]Juveniles!AD37&gt;0,[1]Juveniles!AD37,"")</f>
        <v/>
      </c>
      <c r="AI16" s="38" t="str">
        <f>IF([1]Juveniles!AD38&gt;0,[1]Juveniles!AD38,"")</f>
        <v/>
      </c>
      <c r="AJ16" s="38" t="str">
        <f>IF([1]Juveniles!AD39&gt;0,[1]Juveniles!AD39,"")</f>
        <v/>
      </c>
      <c r="AK16" s="38" t="str">
        <f>IF([1]Juveniles!AD40&gt;0,[1]Juveniles!AD40,"")</f>
        <v/>
      </c>
      <c r="AL16" s="38" t="str">
        <f>IF([1]Juveniles!AD42&gt;0,[1]Juveniles!AD42,"")</f>
        <v/>
      </c>
      <c r="AM16" s="38" t="str">
        <f>IF([1]Juveniles!AD43&gt;0,[1]Juveniles!AD43,"")</f>
        <v/>
      </c>
      <c r="AN16" s="38" t="str">
        <f>IF([1]Juveniles!AD44&gt;0,[1]Juveniles!AD44,"")</f>
        <v/>
      </c>
      <c r="AO16" s="38" t="str">
        <f>IF([1]Juveniles!AD45&gt;0,[1]Juveniles!AD45,"")</f>
        <v/>
      </c>
      <c r="AP16" s="38" t="str">
        <f>IF([1]Juveniles!AD46&gt;0,[1]Juveniles!AD46,"")</f>
        <v/>
      </c>
      <c r="AQ16" s="38" t="str">
        <f>IF([1]Juveniles!AD47&gt;0,[1]Juveniles!AD47,"")</f>
        <v/>
      </c>
      <c r="AR16" s="38" t="str">
        <f>IF([1]Juveniles!AD48&gt;0,[1]Juveniles!AD48,"")</f>
        <v/>
      </c>
      <c r="AS16" s="68" t="str">
        <f>IF([1]Juveniles!AD49&gt;0,[1]Juveniles!AD49,"")</f>
        <v/>
      </c>
    </row>
    <row r="17" spans="1:45" s="29" customFormat="1" ht="25.5">
      <c r="A17" s="34" t="str">
        <f>'[1]female stats (μm)'!A$2</f>
        <v>Genus species</v>
      </c>
      <c r="B17" s="51" t="str">
        <f>'[1]female stats (μm)'!B$2</f>
        <v>Country.sample</v>
      </c>
      <c r="C17" s="36">
        <f>[1]Juveniles!AF1</f>
        <v>16</v>
      </c>
      <c r="D17" s="37" t="str">
        <f>IF([1]Juveniles!AF3&gt;0,[1]Juveniles!AF3,"")</f>
        <v/>
      </c>
      <c r="E17" s="37" t="str">
        <f>IF([1]Juveniles!AF4&gt;0,[1]Juveniles!AF4,"")</f>
        <v/>
      </c>
      <c r="F17" s="38" t="str">
        <f>IF([1]Juveniles!AF5&gt;0,[1]Juveniles!AF5,"")</f>
        <v/>
      </c>
      <c r="G17" s="38" t="str">
        <f>IF([1]Juveniles!AF7&gt;0,[1]Juveniles!AF7,"")</f>
        <v/>
      </c>
      <c r="H17" s="38" t="str">
        <f>IF([1]Juveniles!AF8&gt;0,[1]Juveniles!AF8,"")</f>
        <v/>
      </c>
      <c r="I17" s="38" t="str">
        <f>IF([1]Juveniles!AF9&gt;0,[1]Juveniles!AF9,"")</f>
        <v/>
      </c>
      <c r="J17" s="38" t="str">
        <f>IF([1]Juveniles!AF10&gt;0,[1]Juveniles!AF10,"")</f>
        <v/>
      </c>
      <c r="K17" s="38" t="str">
        <f>IF([1]Juveniles!AF11&gt;0,[1]Juveniles!AF11,"")</f>
        <v/>
      </c>
      <c r="L17" s="40" t="str">
        <f>IF([1]Juveniles!AF12&gt;0,[1]Juveniles!AF12,"")</f>
        <v/>
      </c>
      <c r="M17" s="40" t="str">
        <f>IF([1]Juveniles!AF13&gt;0,[1]Juveniles!AF13,"")</f>
        <v/>
      </c>
      <c r="N17" s="38" t="str">
        <f>IF([1]Juveniles!AF15&gt;0,[1]Juveniles!AF15,"")</f>
        <v/>
      </c>
      <c r="O17" s="38" t="str">
        <f>IF([1]Juveniles!AF16&gt;0,[1]Juveniles!AF16,"")</f>
        <v/>
      </c>
      <c r="P17" s="38" t="str">
        <f>IF([1]Juveniles!AF17&gt;0,[1]Juveniles!AF17,"")</f>
        <v/>
      </c>
      <c r="Q17" s="38" t="str">
        <f>IF([1]Juveniles!AF18&gt;0,[1]Juveniles!AF18,"")</f>
        <v/>
      </c>
      <c r="R17" s="38" t="str">
        <f>IF([1]Juveniles!AF19&gt;0,[1]Juveniles!AF19,"")</f>
        <v/>
      </c>
      <c r="S17" s="38" t="str">
        <f>IF([1]Juveniles!AF20&gt;0,[1]Juveniles!AF20,"")</f>
        <v/>
      </c>
      <c r="T17" s="38" t="str">
        <f>IF([1]Juveniles!AF21&gt;0,[1]Juveniles!AF21,"")</f>
        <v/>
      </c>
      <c r="U17" s="38" t="str">
        <f>IF([1]Juveniles!AF22&gt;0,[1]Juveniles!AF22,"")</f>
        <v/>
      </c>
      <c r="V17" s="38" t="str">
        <f>IF([1]Juveniles!AF24&gt;0,[1]Juveniles!AF24,"")</f>
        <v/>
      </c>
      <c r="W17" s="38" t="str">
        <f>IF([1]Juveniles!AF25&gt;0,[1]Juveniles!AF25,"")</f>
        <v/>
      </c>
      <c r="X17" s="38" t="str">
        <f>IF([1]Juveniles!AF26&gt;0,[1]Juveniles!AF26,"")</f>
        <v/>
      </c>
      <c r="Y17" s="38" t="str">
        <f>IF([1]Juveniles!AF27&gt;0,[1]Juveniles!AF27,"")</f>
        <v/>
      </c>
      <c r="Z17" s="38" t="str">
        <f>IF([1]Juveniles!AF28&gt;0,[1]Juveniles!AF28,"")</f>
        <v/>
      </c>
      <c r="AA17" s="38" t="str">
        <f>IF([1]Juveniles!AF29&gt;0,[1]Juveniles!AF29,"")</f>
        <v/>
      </c>
      <c r="AB17" s="38" t="str">
        <f>IF([1]Juveniles!AF30&gt;0,[1]Juveniles!AF30,"")</f>
        <v/>
      </c>
      <c r="AC17" s="38" t="str">
        <f>IF([1]Juveniles!AF31&gt;0,[1]Juveniles!AF31,"")</f>
        <v/>
      </c>
      <c r="AD17" s="38" t="str">
        <f>IF([1]Juveniles!AF33&gt;0,[1]Juveniles!AF33,"")</f>
        <v/>
      </c>
      <c r="AE17" s="38" t="str">
        <f>IF([1]Juveniles!AF34&gt;0,[1]Juveniles!AF34,"")</f>
        <v/>
      </c>
      <c r="AF17" s="38" t="str">
        <f>IF([1]Juveniles!AF35&gt;0,[1]Juveniles!AF35,"")</f>
        <v/>
      </c>
      <c r="AG17" s="38" t="str">
        <f>IF([1]Juveniles!AF36&gt;0,[1]Juveniles!AF36,"")</f>
        <v/>
      </c>
      <c r="AH17" s="38" t="str">
        <f>IF([1]Juveniles!AF37&gt;0,[1]Juveniles!AF37,"")</f>
        <v/>
      </c>
      <c r="AI17" s="38" t="str">
        <f>IF([1]Juveniles!AF38&gt;0,[1]Juveniles!AF38,"")</f>
        <v/>
      </c>
      <c r="AJ17" s="38" t="str">
        <f>IF([1]Juveniles!AF39&gt;0,[1]Juveniles!AF39,"")</f>
        <v/>
      </c>
      <c r="AK17" s="38" t="str">
        <f>IF([1]Juveniles!AF40&gt;0,[1]Juveniles!AF40,"")</f>
        <v/>
      </c>
      <c r="AL17" s="38" t="str">
        <f>IF([1]Juveniles!AF42&gt;0,[1]Juveniles!AF42,"")</f>
        <v/>
      </c>
      <c r="AM17" s="38" t="str">
        <f>IF([1]Juveniles!AF43&gt;0,[1]Juveniles!AF43,"")</f>
        <v/>
      </c>
      <c r="AN17" s="38" t="str">
        <f>IF([1]Juveniles!AF44&gt;0,[1]Juveniles!AF44,"")</f>
        <v/>
      </c>
      <c r="AO17" s="38" t="str">
        <f>IF([1]Juveniles!AF45&gt;0,[1]Juveniles!AF45,"")</f>
        <v/>
      </c>
      <c r="AP17" s="38" t="str">
        <f>IF([1]Juveniles!AF46&gt;0,[1]Juveniles!AF46,"")</f>
        <v/>
      </c>
      <c r="AQ17" s="38" t="str">
        <f>IF([1]Juveniles!AF47&gt;0,[1]Juveniles!AF47,"")</f>
        <v/>
      </c>
      <c r="AR17" s="38" t="str">
        <f>IF([1]Juveniles!AF48&gt;0,[1]Juveniles!AF48,"")</f>
        <v/>
      </c>
      <c r="AS17" s="68" t="str">
        <f>IF([1]Juveniles!AF49&gt;0,[1]Juveniles!AF49,"")</f>
        <v/>
      </c>
    </row>
    <row r="18" spans="1:45" s="29" customFormat="1" ht="25.5">
      <c r="A18" s="34" t="str">
        <f>'[1]female stats (μm)'!A$2</f>
        <v>Genus species</v>
      </c>
      <c r="B18" s="51" t="str">
        <f>'[1]female stats (μm)'!B$2</f>
        <v>Country.sample</v>
      </c>
      <c r="C18" s="36">
        <f>[1]Juveniles!AH1</f>
        <v>17</v>
      </c>
      <c r="D18" s="37" t="str">
        <f>IF([1]Juveniles!AH3&gt;0,[1]Juveniles!AH3,"")</f>
        <v/>
      </c>
      <c r="E18" s="37" t="str">
        <f>IF([1]Juveniles!AH4&gt;0,[1]Juveniles!AH4,"")</f>
        <v/>
      </c>
      <c r="F18" s="38" t="str">
        <f>IF([1]Juveniles!AH5&gt;0,[1]Juveniles!AH5,"")</f>
        <v/>
      </c>
      <c r="G18" s="38" t="str">
        <f>IF([1]Juveniles!AH7&gt;0,[1]Juveniles!AH7,"")</f>
        <v/>
      </c>
      <c r="H18" s="38" t="str">
        <f>IF([1]Juveniles!AH8&gt;0,[1]Juveniles!AH8,"")</f>
        <v/>
      </c>
      <c r="I18" s="38" t="str">
        <f>IF([1]Juveniles!AH9&gt;0,[1]Juveniles!AH9,"")</f>
        <v/>
      </c>
      <c r="J18" s="38" t="str">
        <f>IF([1]Juveniles!AH10&gt;0,[1]Juveniles!AH10,"")</f>
        <v/>
      </c>
      <c r="K18" s="38" t="str">
        <f>IF([1]Juveniles!AH11&gt;0,[1]Juveniles!AH11,"")</f>
        <v/>
      </c>
      <c r="L18" s="40" t="str">
        <f>IF([1]Juveniles!AH12&gt;0,[1]Juveniles!AH12,"")</f>
        <v/>
      </c>
      <c r="M18" s="40" t="str">
        <f>IF([1]Juveniles!AH13&gt;0,[1]Juveniles!AH13,"")</f>
        <v/>
      </c>
      <c r="N18" s="38" t="str">
        <f>IF([1]Juveniles!AH15&gt;0,[1]Juveniles!AH15,"")</f>
        <v/>
      </c>
      <c r="O18" s="38" t="str">
        <f>IF([1]Juveniles!AH16&gt;0,[1]Juveniles!AH16,"")</f>
        <v/>
      </c>
      <c r="P18" s="38" t="str">
        <f>IF([1]Juveniles!AH17&gt;0,[1]Juveniles!AH17,"")</f>
        <v/>
      </c>
      <c r="Q18" s="38" t="str">
        <f>IF([1]Juveniles!AH18&gt;0,[1]Juveniles!AH18,"")</f>
        <v/>
      </c>
      <c r="R18" s="38" t="str">
        <f>IF([1]Juveniles!AH19&gt;0,[1]Juveniles!AH19,"")</f>
        <v/>
      </c>
      <c r="S18" s="38" t="str">
        <f>IF([1]Juveniles!AH20&gt;0,[1]Juveniles!AH20,"")</f>
        <v/>
      </c>
      <c r="T18" s="38" t="str">
        <f>IF([1]Juveniles!AH21&gt;0,[1]Juveniles!AH21,"")</f>
        <v/>
      </c>
      <c r="U18" s="38" t="str">
        <f>IF([1]Juveniles!AH22&gt;0,[1]Juveniles!AH22,"")</f>
        <v/>
      </c>
      <c r="V18" s="38" t="str">
        <f>IF([1]Juveniles!AH24&gt;0,[1]Juveniles!AH24,"")</f>
        <v/>
      </c>
      <c r="W18" s="38" t="str">
        <f>IF([1]Juveniles!AH25&gt;0,[1]Juveniles!AH25,"")</f>
        <v/>
      </c>
      <c r="X18" s="38" t="str">
        <f>IF([1]Juveniles!AH26&gt;0,[1]Juveniles!AH26,"")</f>
        <v/>
      </c>
      <c r="Y18" s="38" t="str">
        <f>IF([1]Juveniles!AH27&gt;0,[1]Juveniles!AH27,"")</f>
        <v/>
      </c>
      <c r="Z18" s="38" t="str">
        <f>IF([1]Juveniles!AH28&gt;0,[1]Juveniles!AH28,"")</f>
        <v/>
      </c>
      <c r="AA18" s="38" t="str">
        <f>IF([1]Juveniles!AH29&gt;0,[1]Juveniles!AH29,"")</f>
        <v/>
      </c>
      <c r="AB18" s="38" t="str">
        <f>IF([1]Juveniles!AH30&gt;0,[1]Juveniles!AH30,"")</f>
        <v/>
      </c>
      <c r="AC18" s="38" t="str">
        <f>IF([1]Juveniles!AH31&gt;0,[1]Juveniles!AH31,"")</f>
        <v/>
      </c>
      <c r="AD18" s="38" t="str">
        <f>IF([1]Juveniles!AH33&gt;0,[1]Juveniles!AH33,"")</f>
        <v/>
      </c>
      <c r="AE18" s="38" t="str">
        <f>IF([1]Juveniles!AH34&gt;0,[1]Juveniles!AH34,"")</f>
        <v/>
      </c>
      <c r="AF18" s="38" t="str">
        <f>IF([1]Juveniles!AH35&gt;0,[1]Juveniles!AH35,"")</f>
        <v/>
      </c>
      <c r="AG18" s="38" t="str">
        <f>IF([1]Juveniles!AH36&gt;0,[1]Juveniles!AH36,"")</f>
        <v/>
      </c>
      <c r="AH18" s="38" t="str">
        <f>IF([1]Juveniles!AH37&gt;0,[1]Juveniles!AH37,"")</f>
        <v/>
      </c>
      <c r="AI18" s="38" t="str">
        <f>IF([1]Juveniles!AH38&gt;0,[1]Juveniles!AH38,"")</f>
        <v/>
      </c>
      <c r="AJ18" s="38" t="str">
        <f>IF([1]Juveniles!AH39&gt;0,[1]Juveniles!AH39,"")</f>
        <v/>
      </c>
      <c r="AK18" s="38" t="str">
        <f>IF([1]Juveniles!AH40&gt;0,[1]Juveniles!AH40,"")</f>
        <v/>
      </c>
      <c r="AL18" s="38" t="str">
        <f>IF([1]Juveniles!AH42&gt;0,[1]Juveniles!AH42,"")</f>
        <v/>
      </c>
      <c r="AM18" s="38" t="str">
        <f>IF([1]Juveniles!AH43&gt;0,[1]Juveniles!AH43,"")</f>
        <v/>
      </c>
      <c r="AN18" s="38" t="str">
        <f>IF([1]Juveniles!AH44&gt;0,[1]Juveniles!AH44,"")</f>
        <v/>
      </c>
      <c r="AO18" s="38" t="str">
        <f>IF([1]Juveniles!AH45&gt;0,[1]Juveniles!AH45,"")</f>
        <v/>
      </c>
      <c r="AP18" s="38" t="str">
        <f>IF([1]Juveniles!AH46&gt;0,[1]Juveniles!AH46,"")</f>
        <v/>
      </c>
      <c r="AQ18" s="38" t="str">
        <f>IF([1]Juveniles!AH47&gt;0,[1]Juveniles!AH47,"")</f>
        <v/>
      </c>
      <c r="AR18" s="38" t="str">
        <f>IF([1]Juveniles!AH48&gt;0,[1]Juveniles!AH48,"")</f>
        <v/>
      </c>
      <c r="AS18" s="68" t="str">
        <f>IF([1]Juveniles!AH49&gt;0,[1]Juveniles!AH49,"")</f>
        <v/>
      </c>
    </row>
    <row r="19" spans="1:45" s="29" customFormat="1" ht="25.5">
      <c r="A19" s="34" t="str">
        <f>'[1]female stats (μm)'!A$2</f>
        <v>Genus species</v>
      </c>
      <c r="B19" s="51" t="str">
        <f>'[1]female stats (μm)'!B$2</f>
        <v>Country.sample</v>
      </c>
      <c r="C19" s="36">
        <f>[1]Juveniles!AJ1</f>
        <v>18</v>
      </c>
      <c r="D19" s="37" t="str">
        <f>IF([1]Juveniles!AJ3&gt;0,[1]Juveniles!AJ3,"")</f>
        <v/>
      </c>
      <c r="E19" s="37" t="str">
        <f>IF([1]Juveniles!AJ4&gt;0,[1]Juveniles!AJ4,"")</f>
        <v/>
      </c>
      <c r="F19" s="38" t="str">
        <f>IF([1]Juveniles!AJ5&gt;0,[1]Juveniles!AJ5,"")</f>
        <v/>
      </c>
      <c r="G19" s="38" t="str">
        <f>IF([1]Juveniles!AJ7&gt;0,[1]Juveniles!AJ7,"")</f>
        <v/>
      </c>
      <c r="H19" s="38" t="str">
        <f>IF([1]Juveniles!AJ8&gt;0,[1]Juveniles!AJ8,"")</f>
        <v/>
      </c>
      <c r="I19" s="38" t="str">
        <f>IF([1]Juveniles!AJ9&gt;0,[1]Juveniles!AJ9,"")</f>
        <v/>
      </c>
      <c r="J19" s="38" t="str">
        <f>IF([1]Juveniles!AJ10&gt;0,[1]Juveniles!AJ10,"")</f>
        <v/>
      </c>
      <c r="K19" s="38" t="str">
        <f>IF([1]Juveniles!AJ11&gt;0,[1]Juveniles!AJ11,"")</f>
        <v/>
      </c>
      <c r="L19" s="40" t="str">
        <f>IF([1]Juveniles!AJ12&gt;0,[1]Juveniles!AJ12,"")</f>
        <v/>
      </c>
      <c r="M19" s="40" t="str">
        <f>IF([1]Juveniles!AJ13&gt;0,[1]Juveniles!AJ13,"")</f>
        <v/>
      </c>
      <c r="N19" s="38" t="str">
        <f>IF([1]Juveniles!AJ15&gt;0,[1]Juveniles!AJ15,"")</f>
        <v/>
      </c>
      <c r="O19" s="38" t="str">
        <f>IF([1]Juveniles!AJ16&gt;0,[1]Juveniles!AJ16,"")</f>
        <v/>
      </c>
      <c r="P19" s="38" t="str">
        <f>IF([1]Juveniles!AJ17&gt;0,[1]Juveniles!AJ17,"")</f>
        <v/>
      </c>
      <c r="Q19" s="38" t="str">
        <f>IF([1]Juveniles!AJ18&gt;0,[1]Juveniles!AJ18,"")</f>
        <v/>
      </c>
      <c r="R19" s="38" t="str">
        <f>IF([1]Juveniles!AJ19&gt;0,[1]Juveniles!AJ19,"")</f>
        <v/>
      </c>
      <c r="S19" s="38" t="str">
        <f>IF([1]Juveniles!AJ20&gt;0,[1]Juveniles!AJ20,"")</f>
        <v/>
      </c>
      <c r="T19" s="38" t="str">
        <f>IF([1]Juveniles!AJ21&gt;0,[1]Juveniles!AJ21,"")</f>
        <v/>
      </c>
      <c r="U19" s="38" t="str">
        <f>IF([1]Juveniles!AJ22&gt;0,[1]Juveniles!AJ22,"")</f>
        <v/>
      </c>
      <c r="V19" s="38" t="str">
        <f>IF([1]Juveniles!AJ24&gt;0,[1]Juveniles!AJ24,"")</f>
        <v/>
      </c>
      <c r="W19" s="38" t="str">
        <f>IF([1]Juveniles!AJ25&gt;0,[1]Juveniles!AJ25,"")</f>
        <v/>
      </c>
      <c r="X19" s="38" t="str">
        <f>IF([1]Juveniles!AJ26&gt;0,[1]Juveniles!AJ26,"")</f>
        <v/>
      </c>
      <c r="Y19" s="38" t="str">
        <f>IF([1]Juveniles!AJ27&gt;0,[1]Juveniles!AJ27,"")</f>
        <v/>
      </c>
      <c r="Z19" s="38" t="str">
        <f>IF([1]Juveniles!AJ28&gt;0,[1]Juveniles!AJ28,"")</f>
        <v/>
      </c>
      <c r="AA19" s="38" t="str">
        <f>IF([1]Juveniles!AJ29&gt;0,[1]Juveniles!AJ29,"")</f>
        <v/>
      </c>
      <c r="AB19" s="38" t="str">
        <f>IF([1]Juveniles!AJ30&gt;0,[1]Juveniles!AJ30,"")</f>
        <v/>
      </c>
      <c r="AC19" s="38" t="str">
        <f>IF([1]Juveniles!AJ31&gt;0,[1]Juveniles!AJ31,"")</f>
        <v/>
      </c>
      <c r="AD19" s="38" t="str">
        <f>IF([1]Juveniles!AJ33&gt;0,[1]Juveniles!AJ33,"")</f>
        <v/>
      </c>
      <c r="AE19" s="38" t="str">
        <f>IF([1]Juveniles!AJ34&gt;0,[1]Juveniles!AJ34,"")</f>
        <v/>
      </c>
      <c r="AF19" s="38" t="str">
        <f>IF([1]Juveniles!AJ35&gt;0,[1]Juveniles!AJ35,"")</f>
        <v/>
      </c>
      <c r="AG19" s="38" t="str">
        <f>IF([1]Juveniles!AJ36&gt;0,[1]Juveniles!AJ36,"")</f>
        <v/>
      </c>
      <c r="AH19" s="38" t="str">
        <f>IF([1]Juveniles!AJ37&gt;0,[1]Juveniles!AJ37,"")</f>
        <v/>
      </c>
      <c r="AI19" s="38" t="str">
        <f>IF([1]Juveniles!AJ38&gt;0,[1]Juveniles!AJ38,"")</f>
        <v/>
      </c>
      <c r="AJ19" s="38" t="str">
        <f>IF([1]Juveniles!AJ39&gt;0,[1]Juveniles!AJ39,"")</f>
        <v/>
      </c>
      <c r="AK19" s="38" t="str">
        <f>IF([1]Juveniles!AJ40&gt;0,[1]Juveniles!AJ40,"")</f>
        <v/>
      </c>
      <c r="AL19" s="38" t="str">
        <f>IF([1]Juveniles!AJ42&gt;0,[1]Juveniles!AJ42,"")</f>
        <v/>
      </c>
      <c r="AM19" s="38" t="str">
        <f>IF([1]Juveniles!AJ43&gt;0,[1]Juveniles!AJ43,"")</f>
        <v/>
      </c>
      <c r="AN19" s="38" t="str">
        <f>IF([1]Juveniles!AJ44&gt;0,[1]Juveniles!AJ44,"")</f>
        <v/>
      </c>
      <c r="AO19" s="38" t="str">
        <f>IF([1]Juveniles!AJ45&gt;0,[1]Juveniles!AJ45,"")</f>
        <v/>
      </c>
      <c r="AP19" s="38" t="str">
        <f>IF([1]Juveniles!AJ46&gt;0,[1]Juveniles!AJ46,"")</f>
        <v/>
      </c>
      <c r="AQ19" s="38" t="str">
        <f>IF([1]Juveniles!AJ47&gt;0,[1]Juveniles!AJ47,"")</f>
        <v/>
      </c>
      <c r="AR19" s="38" t="str">
        <f>IF([1]Juveniles!AJ48&gt;0,[1]Juveniles!AJ48,"")</f>
        <v/>
      </c>
      <c r="AS19" s="68" t="str">
        <f>IF([1]Juveniles!AJ49&gt;0,[1]Juveniles!AJ49,"")</f>
        <v/>
      </c>
    </row>
    <row r="20" spans="1:45" s="29" customFormat="1" ht="25.5">
      <c r="A20" s="34" t="str">
        <f>'[1]female stats (μm)'!A$2</f>
        <v>Genus species</v>
      </c>
      <c r="B20" s="51" t="str">
        <f>'[1]female stats (μm)'!B$2</f>
        <v>Country.sample</v>
      </c>
      <c r="C20" s="36">
        <f>[1]Juveniles!AL1</f>
        <v>19</v>
      </c>
      <c r="D20" s="37" t="str">
        <f>IF([1]Juveniles!AL3&gt;0,[1]Juveniles!AL3,"")</f>
        <v/>
      </c>
      <c r="E20" s="37" t="str">
        <f>IF([1]Juveniles!AL4&gt;0,[1]Juveniles!AL4,"")</f>
        <v/>
      </c>
      <c r="F20" s="38" t="str">
        <f>IF([1]Juveniles!AL5&gt;0,[1]Juveniles!AL5,"")</f>
        <v/>
      </c>
      <c r="G20" s="38" t="str">
        <f>IF([1]Juveniles!AL7&gt;0,[1]Juveniles!AL7,"")</f>
        <v/>
      </c>
      <c r="H20" s="38" t="str">
        <f>IF([1]Juveniles!AL8&gt;0,[1]Juveniles!AL8,"")</f>
        <v/>
      </c>
      <c r="I20" s="38" t="str">
        <f>IF([1]Juveniles!AL9&gt;0,[1]Juveniles!AL9,"")</f>
        <v/>
      </c>
      <c r="J20" s="38" t="str">
        <f>IF([1]Juveniles!AL10&gt;0,[1]Juveniles!AL10,"")</f>
        <v/>
      </c>
      <c r="K20" s="38" t="str">
        <f>IF([1]Juveniles!AL11&gt;0,[1]Juveniles!AL11,"")</f>
        <v/>
      </c>
      <c r="L20" s="40" t="str">
        <f>IF([1]Juveniles!AL12&gt;0,[1]Juveniles!AL12,"")</f>
        <v/>
      </c>
      <c r="M20" s="40" t="str">
        <f>IF([1]Juveniles!AL13&gt;0,[1]Juveniles!AL13,"")</f>
        <v/>
      </c>
      <c r="N20" s="38" t="str">
        <f>IF([1]Juveniles!AL15&gt;0,[1]Juveniles!AL15,"")</f>
        <v/>
      </c>
      <c r="O20" s="38" t="str">
        <f>IF([1]Juveniles!AL16&gt;0,[1]Juveniles!AL16,"")</f>
        <v/>
      </c>
      <c r="P20" s="38" t="str">
        <f>IF([1]Juveniles!AL17&gt;0,[1]Juveniles!AL17,"")</f>
        <v/>
      </c>
      <c r="Q20" s="38" t="str">
        <f>IF([1]Juveniles!AL18&gt;0,[1]Juveniles!AL18,"")</f>
        <v/>
      </c>
      <c r="R20" s="38" t="str">
        <f>IF([1]Juveniles!AL19&gt;0,[1]Juveniles!AL19,"")</f>
        <v/>
      </c>
      <c r="S20" s="38" t="str">
        <f>IF([1]Juveniles!AL20&gt;0,[1]Juveniles!AL20,"")</f>
        <v/>
      </c>
      <c r="T20" s="38" t="str">
        <f>IF([1]Juveniles!AL21&gt;0,[1]Juveniles!AL21,"")</f>
        <v/>
      </c>
      <c r="U20" s="38" t="str">
        <f>IF([1]Juveniles!AL22&gt;0,[1]Juveniles!AL22,"")</f>
        <v/>
      </c>
      <c r="V20" s="38" t="str">
        <f>IF([1]Juveniles!AL24&gt;0,[1]Juveniles!AL24,"")</f>
        <v/>
      </c>
      <c r="W20" s="38" t="str">
        <f>IF([1]Juveniles!AL25&gt;0,[1]Juveniles!AL25,"")</f>
        <v/>
      </c>
      <c r="X20" s="38" t="str">
        <f>IF([1]Juveniles!AL26&gt;0,[1]Juveniles!AL26,"")</f>
        <v/>
      </c>
      <c r="Y20" s="38" t="str">
        <f>IF([1]Juveniles!AL27&gt;0,[1]Juveniles!AL27,"")</f>
        <v/>
      </c>
      <c r="Z20" s="38" t="str">
        <f>IF([1]Juveniles!AL28&gt;0,[1]Juveniles!AL28,"")</f>
        <v/>
      </c>
      <c r="AA20" s="38" t="str">
        <f>IF([1]Juveniles!AL29&gt;0,[1]Juveniles!AL29,"")</f>
        <v/>
      </c>
      <c r="AB20" s="38" t="str">
        <f>IF([1]Juveniles!AL30&gt;0,[1]Juveniles!AL30,"")</f>
        <v/>
      </c>
      <c r="AC20" s="38" t="str">
        <f>IF([1]Juveniles!AL31&gt;0,[1]Juveniles!AL31,"")</f>
        <v/>
      </c>
      <c r="AD20" s="38" t="str">
        <f>IF([1]Juveniles!AL33&gt;0,[1]Juveniles!AL33,"")</f>
        <v/>
      </c>
      <c r="AE20" s="38" t="str">
        <f>IF([1]Juveniles!AL34&gt;0,[1]Juveniles!AL34,"")</f>
        <v/>
      </c>
      <c r="AF20" s="38" t="str">
        <f>IF([1]Juveniles!AL35&gt;0,[1]Juveniles!AL35,"")</f>
        <v/>
      </c>
      <c r="AG20" s="38" t="str">
        <f>IF([1]Juveniles!AL36&gt;0,[1]Juveniles!AL36,"")</f>
        <v/>
      </c>
      <c r="AH20" s="38" t="str">
        <f>IF([1]Juveniles!AL37&gt;0,[1]Juveniles!AL37,"")</f>
        <v/>
      </c>
      <c r="AI20" s="38" t="str">
        <f>IF([1]Juveniles!AL38&gt;0,[1]Juveniles!AL38,"")</f>
        <v/>
      </c>
      <c r="AJ20" s="38" t="str">
        <f>IF([1]Juveniles!AL39&gt;0,[1]Juveniles!AL39,"")</f>
        <v/>
      </c>
      <c r="AK20" s="38" t="str">
        <f>IF([1]Juveniles!AL40&gt;0,[1]Juveniles!AL40,"")</f>
        <v/>
      </c>
      <c r="AL20" s="38" t="str">
        <f>IF([1]Juveniles!AL42&gt;0,[1]Juveniles!AL42,"")</f>
        <v/>
      </c>
      <c r="AM20" s="38" t="str">
        <f>IF([1]Juveniles!AL43&gt;0,[1]Juveniles!AL43,"")</f>
        <v/>
      </c>
      <c r="AN20" s="38" t="str">
        <f>IF([1]Juveniles!AL44&gt;0,[1]Juveniles!AL44,"")</f>
        <v/>
      </c>
      <c r="AO20" s="38" t="str">
        <f>IF([1]Juveniles!AL45&gt;0,[1]Juveniles!AL45,"")</f>
        <v/>
      </c>
      <c r="AP20" s="38" t="str">
        <f>IF([1]Juveniles!AL46&gt;0,[1]Juveniles!AL46,"")</f>
        <v/>
      </c>
      <c r="AQ20" s="38" t="str">
        <f>IF([1]Juveniles!AL47&gt;0,[1]Juveniles!AL47,"")</f>
        <v/>
      </c>
      <c r="AR20" s="38" t="str">
        <f>IF([1]Juveniles!AL48&gt;0,[1]Juveniles!AL48,"")</f>
        <v/>
      </c>
      <c r="AS20" s="68" t="str">
        <f>IF([1]Juveniles!AL49&gt;0,[1]Juveniles!AL49,"")</f>
        <v/>
      </c>
    </row>
    <row r="21" spans="1:45" s="29" customFormat="1" ht="25.5">
      <c r="A21" s="34" t="str">
        <f>'[1]female stats (μm)'!A$2</f>
        <v>Genus species</v>
      </c>
      <c r="B21" s="51" t="str">
        <f>'[1]female stats (μm)'!B$2</f>
        <v>Country.sample</v>
      </c>
      <c r="C21" s="36">
        <f>[1]Juveniles!AN1</f>
        <v>20</v>
      </c>
      <c r="D21" s="37" t="str">
        <f>IF([1]Juveniles!AN3&gt;0,[1]Juveniles!AN3,"")</f>
        <v/>
      </c>
      <c r="E21" s="37" t="str">
        <f>IF([1]Juveniles!AN4&gt;0,[1]Juveniles!AN4,"")</f>
        <v/>
      </c>
      <c r="F21" s="38" t="str">
        <f>IF([1]Juveniles!AN5&gt;0,[1]Juveniles!AN5,"")</f>
        <v/>
      </c>
      <c r="G21" s="38" t="str">
        <f>IF([1]Juveniles!AN7&gt;0,[1]Juveniles!AN7,"")</f>
        <v/>
      </c>
      <c r="H21" s="38" t="str">
        <f>IF([1]Juveniles!AN8&gt;0,[1]Juveniles!AN8,"")</f>
        <v/>
      </c>
      <c r="I21" s="38" t="str">
        <f>IF([1]Juveniles!AN9&gt;0,[1]Juveniles!AN9,"")</f>
        <v/>
      </c>
      <c r="J21" s="38" t="str">
        <f>IF([1]Juveniles!AN10&gt;0,[1]Juveniles!AN10,"")</f>
        <v/>
      </c>
      <c r="K21" s="38" t="str">
        <f>IF([1]Juveniles!AN11&gt;0,[1]Juveniles!AN11,"")</f>
        <v/>
      </c>
      <c r="L21" s="40" t="str">
        <f>IF([1]Juveniles!AN12&gt;0,[1]Juveniles!AN12,"")</f>
        <v/>
      </c>
      <c r="M21" s="40" t="str">
        <f>IF([1]Juveniles!AN13&gt;0,[1]Juveniles!AN13,"")</f>
        <v/>
      </c>
      <c r="N21" s="38" t="str">
        <f>IF([1]Juveniles!AN15&gt;0,[1]Juveniles!AN15,"")</f>
        <v/>
      </c>
      <c r="O21" s="38" t="str">
        <f>IF([1]Juveniles!AN16&gt;0,[1]Juveniles!AN16,"")</f>
        <v/>
      </c>
      <c r="P21" s="38" t="str">
        <f>IF([1]Juveniles!AN17&gt;0,[1]Juveniles!AN17,"")</f>
        <v/>
      </c>
      <c r="Q21" s="38" t="str">
        <f>IF([1]Juveniles!AN18&gt;0,[1]Juveniles!AN18,"")</f>
        <v/>
      </c>
      <c r="R21" s="38" t="str">
        <f>IF([1]Juveniles!AN19&gt;0,[1]Juveniles!AN19,"")</f>
        <v/>
      </c>
      <c r="S21" s="38" t="str">
        <f>IF([1]Juveniles!AN20&gt;0,[1]Juveniles!AN20,"")</f>
        <v/>
      </c>
      <c r="T21" s="38" t="str">
        <f>IF([1]Juveniles!AN21&gt;0,[1]Juveniles!AN21,"")</f>
        <v/>
      </c>
      <c r="U21" s="38" t="str">
        <f>IF([1]Juveniles!AN22&gt;0,[1]Juveniles!AN22,"")</f>
        <v/>
      </c>
      <c r="V21" s="38" t="str">
        <f>IF([1]Juveniles!AN24&gt;0,[1]Juveniles!AN24,"")</f>
        <v/>
      </c>
      <c r="W21" s="38" t="str">
        <f>IF([1]Juveniles!AN25&gt;0,[1]Juveniles!AN25,"")</f>
        <v/>
      </c>
      <c r="X21" s="38" t="str">
        <f>IF([1]Juveniles!AN26&gt;0,[1]Juveniles!AN26,"")</f>
        <v/>
      </c>
      <c r="Y21" s="38" t="str">
        <f>IF([1]Juveniles!AN27&gt;0,[1]Juveniles!AN27,"")</f>
        <v/>
      </c>
      <c r="Z21" s="38" t="str">
        <f>IF([1]Juveniles!AN28&gt;0,[1]Juveniles!AN28,"")</f>
        <v/>
      </c>
      <c r="AA21" s="38" t="str">
        <f>IF([1]Juveniles!AN29&gt;0,[1]Juveniles!AN29,"")</f>
        <v/>
      </c>
      <c r="AB21" s="38" t="str">
        <f>IF([1]Juveniles!AN30&gt;0,[1]Juveniles!AN30,"")</f>
        <v/>
      </c>
      <c r="AC21" s="38" t="str">
        <f>IF([1]Juveniles!AN31&gt;0,[1]Juveniles!AN31,"")</f>
        <v/>
      </c>
      <c r="AD21" s="38" t="str">
        <f>IF([1]Juveniles!AN33&gt;0,[1]Juveniles!AN33,"")</f>
        <v/>
      </c>
      <c r="AE21" s="38" t="str">
        <f>IF([1]Juveniles!AN34&gt;0,[1]Juveniles!AN34,"")</f>
        <v/>
      </c>
      <c r="AF21" s="38" t="str">
        <f>IF([1]Juveniles!AN35&gt;0,[1]Juveniles!AN35,"")</f>
        <v/>
      </c>
      <c r="AG21" s="38" t="str">
        <f>IF([1]Juveniles!AN36&gt;0,[1]Juveniles!AN36,"")</f>
        <v/>
      </c>
      <c r="AH21" s="38" t="str">
        <f>IF([1]Juveniles!AN37&gt;0,[1]Juveniles!AN37,"")</f>
        <v/>
      </c>
      <c r="AI21" s="38" t="str">
        <f>IF([1]Juveniles!AN38&gt;0,[1]Juveniles!AN38,"")</f>
        <v/>
      </c>
      <c r="AJ21" s="38" t="str">
        <f>IF([1]Juveniles!AN39&gt;0,[1]Juveniles!AN39,"")</f>
        <v/>
      </c>
      <c r="AK21" s="38" t="str">
        <f>IF([1]Juveniles!AN40&gt;0,[1]Juveniles!AN40,"")</f>
        <v/>
      </c>
      <c r="AL21" s="38" t="str">
        <f>IF([1]Juveniles!AN42&gt;0,[1]Juveniles!AN42,"")</f>
        <v/>
      </c>
      <c r="AM21" s="38" t="str">
        <f>IF([1]Juveniles!AN43&gt;0,[1]Juveniles!AN43,"")</f>
        <v/>
      </c>
      <c r="AN21" s="38" t="str">
        <f>IF([1]Juveniles!AN44&gt;0,[1]Juveniles!AN44,"")</f>
        <v/>
      </c>
      <c r="AO21" s="38" t="str">
        <f>IF([1]Juveniles!AN45&gt;0,[1]Juveniles!AN45,"")</f>
        <v/>
      </c>
      <c r="AP21" s="38" t="str">
        <f>IF([1]Juveniles!AN46&gt;0,[1]Juveniles!AN46,"")</f>
        <v/>
      </c>
      <c r="AQ21" s="38" t="str">
        <f>IF([1]Juveniles!AN47&gt;0,[1]Juveniles!AN47,"")</f>
        <v/>
      </c>
      <c r="AR21" s="38" t="str">
        <f>IF([1]Juveniles!AN48&gt;0,[1]Juveniles!AN48,"")</f>
        <v/>
      </c>
      <c r="AS21" s="68" t="str">
        <f>IF([1]Juveniles!AN49&gt;0,[1]Juveniles!AN49,"")</f>
        <v/>
      </c>
    </row>
    <row r="22" spans="1:45" s="29" customFormat="1" ht="25.5">
      <c r="A22" s="34" t="str">
        <f>'[1]female stats (μm)'!A$2</f>
        <v>Genus species</v>
      </c>
      <c r="B22" s="51" t="str">
        <f>'[1]female stats (μm)'!B$2</f>
        <v>Country.sample</v>
      </c>
      <c r="C22" s="36">
        <f>[1]Juveniles!AP1</f>
        <v>21</v>
      </c>
      <c r="D22" s="37" t="str">
        <f>IF([1]Juveniles!AP3&gt;0,[1]Juveniles!AP3,"")</f>
        <v/>
      </c>
      <c r="E22" s="37" t="str">
        <f>IF([1]Juveniles!AP4&gt;0,[1]Juveniles!AP4,"")</f>
        <v/>
      </c>
      <c r="F22" s="38" t="str">
        <f>IF([1]Juveniles!AP5&gt;0,[1]Juveniles!AP5,"")</f>
        <v/>
      </c>
      <c r="G22" s="38" t="str">
        <f>IF([1]Juveniles!AP7&gt;0,[1]Juveniles!AP7,"")</f>
        <v/>
      </c>
      <c r="H22" s="38" t="str">
        <f>IF([1]Juveniles!AP8&gt;0,[1]Juveniles!AP8,"")</f>
        <v/>
      </c>
      <c r="I22" s="38" t="str">
        <f>IF([1]Juveniles!AP9&gt;0,[1]Juveniles!AP9,"")</f>
        <v/>
      </c>
      <c r="J22" s="38" t="str">
        <f>IF([1]Juveniles!AP10&gt;0,[1]Juveniles!AP10,"")</f>
        <v/>
      </c>
      <c r="K22" s="38" t="str">
        <f>IF([1]Juveniles!AP11&gt;0,[1]Juveniles!AP11,"")</f>
        <v/>
      </c>
      <c r="L22" s="40" t="str">
        <f>IF([1]Juveniles!AP12&gt;0,[1]Juveniles!AP12,"")</f>
        <v/>
      </c>
      <c r="M22" s="40" t="str">
        <f>IF([1]Juveniles!AP13&gt;0,[1]Juveniles!AP13,"")</f>
        <v/>
      </c>
      <c r="N22" s="38" t="str">
        <f>IF([1]Juveniles!AP15&gt;0,[1]Juveniles!AP15,"")</f>
        <v/>
      </c>
      <c r="O22" s="38" t="str">
        <f>IF([1]Juveniles!AP16&gt;0,[1]Juveniles!AP16,"")</f>
        <v/>
      </c>
      <c r="P22" s="38" t="str">
        <f>IF([1]Juveniles!AP17&gt;0,[1]Juveniles!AP17,"")</f>
        <v/>
      </c>
      <c r="Q22" s="38" t="str">
        <f>IF([1]Juveniles!AP18&gt;0,[1]Juveniles!AP18,"")</f>
        <v/>
      </c>
      <c r="R22" s="38" t="str">
        <f>IF([1]Juveniles!AP19&gt;0,[1]Juveniles!AP19,"")</f>
        <v/>
      </c>
      <c r="S22" s="38" t="str">
        <f>IF([1]Juveniles!AP20&gt;0,[1]Juveniles!AP20,"")</f>
        <v/>
      </c>
      <c r="T22" s="38" t="str">
        <f>IF([1]Juveniles!AP21&gt;0,[1]Juveniles!AP21,"")</f>
        <v/>
      </c>
      <c r="U22" s="38" t="str">
        <f>IF([1]Juveniles!AP22&gt;0,[1]Juveniles!AP22,"")</f>
        <v/>
      </c>
      <c r="V22" s="38" t="str">
        <f>IF([1]Juveniles!AP24&gt;0,[1]Juveniles!AP24,"")</f>
        <v/>
      </c>
      <c r="W22" s="38" t="str">
        <f>IF([1]Juveniles!AP25&gt;0,[1]Juveniles!AP25,"")</f>
        <v/>
      </c>
      <c r="X22" s="38" t="str">
        <f>IF([1]Juveniles!AP26&gt;0,[1]Juveniles!AP26,"")</f>
        <v/>
      </c>
      <c r="Y22" s="38" t="str">
        <f>IF([1]Juveniles!AP27&gt;0,[1]Juveniles!AP27,"")</f>
        <v/>
      </c>
      <c r="Z22" s="38" t="str">
        <f>IF([1]Juveniles!AP28&gt;0,[1]Juveniles!AP28,"")</f>
        <v/>
      </c>
      <c r="AA22" s="38" t="str">
        <f>IF([1]Juveniles!AP29&gt;0,[1]Juveniles!AP29,"")</f>
        <v/>
      </c>
      <c r="AB22" s="38" t="str">
        <f>IF([1]Juveniles!AP30&gt;0,[1]Juveniles!AP30,"")</f>
        <v/>
      </c>
      <c r="AC22" s="38" t="str">
        <f>IF([1]Juveniles!AP31&gt;0,[1]Juveniles!AP31,"")</f>
        <v/>
      </c>
      <c r="AD22" s="38" t="str">
        <f>IF([1]Juveniles!AP33&gt;0,[1]Juveniles!AP33,"")</f>
        <v/>
      </c>
      <c r="AE22" s="38" t="str">
        <f>IF([1]Juveniles!AP34&gt;0,[1]Juveniles!AP34,"")</f>
        <v/>
      </c>
      <c r="AF22" s="38" t="str">
        <f>IF([1]Juveniles!AP35&gt;0,[1]Juveniles!AP35,"")</f>
        <v/>
      </c>
      <c r="AG22" s="38" t="str">
        <f>IF([1]Juveniles!AP36&gt;0,[1]Juveniles!AP36,"")</f>
        <v/>
      </c>
      <c r="AH22" s="38" t="str">
        <f>IF([1]Juveniles!AP37&gt;0,[1]Juveniles!AP37,"")</f>
        <v/>
      </c>
      <c r="AI22" s="38" t="str">
        <f>IF([1]Juveniles!AP38&gt;0,[1]Juveniles!AP38,"")</f>
        <v/>
      </c>
      <c r="AJ22" s="38" t="str">
        <f>IF([1]Juveniles!AP39&gt;0,[1]Juveniles!AP39,"")</f>
        <v/>
      </c>
      <c r="AK22" s="38" t="str">
        <f>IF([1]Juveniles!AP40&gt;0,[1]Juveniles!AP40,"")</f>
        <v/>
      </c>
      <c r="AL22" s="38" t="str">
        <f>IF([1]Juveniles!AP42&gt;0,[1]Juveniles!AP42,"")</f>
        <v/>
      </c>
      <c r="AM22" s="38" t="str">
        <f>IF([1]Juveniles!AP43&gt;0,[1]Juveniles!AP43,"")</f>
        <v/>
      </c>
      <c r="AN22" s="38" t="str">
        <f>IF([1]Juveniles!AP44&gt;0,[1]Juveniles!AP44,"")</f>
        <v/>
      </c>
      <c r="AO22" s="38" t="str">
        <f>IF([1]Juveniles!AP45&gt;0,[1]Juveniles!AP45,"")</f>
        <v/>
      </c>
      <c r="AP22" s="38" t="str">
        <f>IF([1]Juveniles!AP46&gt;0,[1]Juveniles!AP46,"")</f>
        <v/>
      </c>
      <c r="AQ22" s="38" t="str">
        <f>IF([1]Juveniles!AP47&gt;0,[1]Juveniles!AP47,"")</f>
        <v/>
      </c>
      <c r="AR22" s="38" t="str">
        <f>IF([1]Juveniles!AP48&gt;0,[1]Juveniles!AP48,"")</f>
        <v/>
      </c>
      <c r="AS22" s="68" t="str">
        <f>IF([1]Juveniles!AP49&gt;0,[1]Juveniles!AP49,"")</f>
        <v/>
      </c>
    </row>
    <row r="23" spans="1:45" s="29" customFormat="1" ht="25.5">
      <c r="A23" s="34" t="str">
        <f>'[1]female stats (μm)'!A$2</f>
        <v>Genus species</v>
      </c>
      <c r="B23" s="51" t="str">
        <f>'[1]female stats (μm)'!B$2</f>
        <v>Country.sample</v>
      </c>
      <c r="C23" s="36">
        <f>[1]Juveniles!AR1</f>
        <v>22</v>
      </c>
      <c r="D23" s="37" t="str">
        <f>IF([1]Juveniles!AR3&gt;0,[1]Juveniles!AR3,"")</f>
        <v/>
      </c>
      <c r="E23" s="37" t="str">
        <f>IF([1]Juveniles!AR4&gt;0,[1]Juveniles!AR4,"")</f>
        <v/>
      </c>
      <c r="F23" s="38" t="str">
        <f>IF([1]Juveniles!AR5&gt;0,[1]Juveniles!AR5,"")</f>
        <v/>
      </c>
      <c r="G23" s="38" t="str">
        <f>IF([1]Juveniles!AR7&gt;0,[1]Juveniles!AR7,"")</f>
        <v/>
      </c>
      <c r="H23" s="38" t="str">
        <f>IF([1]Juveniles!AR8&gt;0,[1]Juveniles!AR8,"")</f>
        <v/>
      </c>
      <c r="I23" s="38" t="str">
        <f>IF([1]Juveniles!AR9&gt;0,[1]Juveniles!AR9,"")</f>
        <v/>
      </c>
      <c r="J23" s="38" t="str">
        <f>IF([1]Juveniles!AR10&gt;0,[1]Juveniles!AR10,"")</f>
        <v/>
      </c>
      <c r="K23" s="38" t="str">
        <f>IF([1]Juveniles!AR11&gt;0,[1]Juveniles!AR11,"")</f>
        <v/>
      </c>
      <c r="L23" s="40" t="str">
        <f>IF([1]Juveniles!AR12&gt;0,[1]Juveniles!AR12,"")</f>
        <v/>
      </c>
      <c r="M23" s="40" t="str">
        <f>IF([1]Juveniles!AR13&gt;0,[1]Juveniles!AR13,"")</f>
        <v/>
      </c>
      <c r="N23" s="38" t="str">
        <f>IF([1]Juveniles!AR15&gt;0,[1]Juveniles!AR15,"")</f>
        <v/>
      </c>
      <c r="O23" s="38" t="str">
        <f>IF([1]Juveniles!AR16&gt;0,[1]Juveniles!AR16,"")</f>
        <v/>
      </c>
      <c r="P23" s="38" t="str">
        <f>IF([1]Juveniles!AR17&gt;0,[1]Juveniles!AR17,"")</f>
        <v/>
      </c>
      <c r="Q23" s="38" t="str">
        <f>IF([1]Juveniles!AR18&gt;0,[1]Juveniles!AR18,"")</f>
        <v/>
      </c>
      <c r="R23" s="38" t="str">
        <f>IF([1]Juveniles!AR19&gt;0,[1]Juveniles!AR19,"")</f>
        <v/>
      </c>
      <c r="S23" s="38" t="str">
        <f>IF([1]Juveniles!AR20&gt;0,[1]Juveniles!AR20,"")</f>
        <v/>
      </c>
      <c r="T23" s="38" t="str">
        <f>IF([1]Juveniles!AR21&gt;0,[1]Juveniles!AR21,"")</f>
        <v/>
      </c>
      <c r="U23" s="38" t="str">
        <f>IF([1]Juveniles!AR22&gt;0,[1]Juveniles!AR22,"")</f>
        <v/>
      </c>
      <c r="V23" s="38" t="str">
        <f>IF([1]Juveniles!AR24&gt;0,[1]Juveniles!AR24,"")</f>
        <v/>
      </c>
      <c r="W23" s="38" t="str">
        <f>IF([1]Juveniles!AR25&gt;0,[1]Juveniles!AR25,"")</f>
        <v/>
      </c>
      <c r="X23" s="38" t="str">
        <f>IF([1]Juveniles!AR26&gt;0,[1]Juveniles!AR26,"")</f>
        <v/>
      </c>
      <c r="Y23" s="38" t="str">
        <f>IF([1]Juveniles!AR27&gt;0,[1]Juveniles!AR27,"")</f>
        <v/>
      </c>
      <c r="Z23" s="38" t="str">
        <f>IF([1]Juveniles!AR28&gt;0,[1]Juveniles!AR28,"")</f>
        <v/>
      </c>
      <c r="AA23" s="38" t="str">
        <f>IF([1]Juveniles!AR29&gt;0,[1]Juveniles!AR29,"")</f>
        <v/>
      </c>
      <c r="AB23" s="38" t="str">
        <f>IF([1]Juveniles!AR30&gt;0,[1]Juveniles!AR30,"")</f>
        <v/>
      </c>
      <c r="AC23" s="38" t="str">
        <f>IF([1]Juveniles!AR31&gt;0,[1]Juveniles!AR31,"")</f>
        <v/>
      </c>
      <c r="AD23" s="38" t="str">
        <f>IF([1]Juveniles!AR33&gt;0,[1]Juveniles!AR33,"")</f>
        <v/>
      </c>
      <c r="AE23" s="38" t="str">
        <f>IF([1]Juveniles!AR34&gt;0,[1]Juveniles!AR34,"")</f>
        <v/>
      </c>
      <c r="AF23" s="38" t="str">
        <f>IF([1]Juveniles!AR35&gt;0,[1]Juveniles!AR35,"")</f>
        <v/>
      </c>
      <c r="AG23" s="38" t="str">
        <f>IF([1]Juveniles!AR36&gt;0,[1]Juveniles!AR36,"")</f>
        <v/>
      </c>
      <c r="AH23" s="38" t="str">
        <f>IF([1]Juveniles!AR37&gt;0,[1]Juveniles!AR37,"")</f>
        <v/>
      </c>
      <c r="AI23" s="38" t="str">
        <f>IF([1]Juveniles!AR38&gt;0,[1]Juveniles!AR38,"")</f>
        <v/>
      </c>
      <c r="AJ23" s="38" t="str">
        <f>IF([1]Juveniles!AR39&gt;0,[1]Juveniles!AR39,"")</f>
        <v/>
      </c>
      <c r="AK23" s="38" t="str">
        <f>IF([1]Juveniles!AR40&gt;0,[1]Juveniles!AR40,"")</f>
        <v/>
      </c>
      <c r="AL23" s="38" t="str">
        <f>IF([1]Juveniles!AR42&gt;0,[1]Juveniles!AR42,"")</f>
        <v/>
      </c>
      <c r="AM23" s="38" t="str">
        <f>IF([1]Juveniles!AR43&gt;0,[1]Juveniles!AR43,"")</f>
        <v/>
      </c>
      <c r="AN23" s="38" t="str">
        <f>IF([1]Juveniles!AR44&gt;0,[1]Juveniles!AR44,"")</f>
        <v/>
      </c>
      <c r="AO23" s="38" t="str">
        <f>IF([1]Juveniles!AR45&gt;0,[1]Juveniles!AR45,"")</f>
        <v/>
      </c>
      <c r="AP23" s="38" t="str">
        <f>IF([1]Juveniles!AR46&gt;0,[1]Juveniles!AR46,"")</f>
        <v/>
      </c>
      <c r="AQ23" s="38" t="str">
        <f>IF([1]Juveniles!AR47&gt;0,[1]Juveniles!AR47,"")</f>
        <v/>
      </c>
      <c r="AR23" s="38" t="str">
        <f>IF([1]Juveniles!AR48&gt;0,[1]Juveniles!AR48,"")</f>
        <v/>
      </c>
      <c r="AS23" s="68" t="str">
        <f>IF([1]Juveniles!AR49&gt;0,[1]Juveniles!AR49,"")</f>
        <v/>
      </c>
    </row>
    <row r="24" spans="1:45" s="29" customFormat="1" ht="25.5">
      <c r="A24" s="34" t="str">
        <f>'[1]female stats (μm)'!A$2</f>
        <v>Genus species</v>
      </c>
      <c r="B24" s="51" t="str">
        <f>'[1]female stats (μm)'!B$2</f>
        <v>Country.sample</v>
      </c>
      <c r="C24" s="36">
        <f>[1]Juveniles!AT1</f>
        <v>23</v>
      </c>
      <c r="D24" s="37" t="str">
        <f>IF([1]Juveniles!AT3&gt;0,[1]Juveniles!AT3,"")</f>
        <v/>
      </c>
      <c r="E24" s="37" t="str">
        <f>IF([1]Juveniles!AT4&gt;0,[1]Juveniles!AT4,"")</f>
        <v/>
      </c>
      <c r="F24" s="38" t="str">
        <f>IF([1]Juveniles!AT5&gt;0,[1]Juveniles!AT5,"")</f>
        <v/>
      </c>
      <c r="G24" s="38" t="str">
        <f>IF([1]Juveniles!AT7&gt;0,[1]Juveniles!AT7,"")</f>
        <v/>
      </c>
      <c r="H24" s="38" t="str">
        <f>IF([1]Juveniles!AT8&gt;0,[1]Juveniles!AT8,"")</f>
        <v/>
      </c>
      <c r="I24" s="38" t="str">
        <f>IF([1]Juveniles!AT9&gt;0,[1]Juveniles!AT9,"")</f>
        <v/>
      </c>
      <c r="J24" s="38" t="str">
        <f>IF([1]Juveniles!AT10&gt;0,[1]Juveniles!AT10,"")</f>
        <v/>
      </c>
      <c r="K24" s="38" t="str">
        <f>IF([1]Juveniles!AT11&gt;0,[1]Juveniles!AT11,"")</f>
        <v/>
      </c>
      <c r="L24" s="40" t="str">
        <f>IF([1]Juveniles!AT12&gt;0,[1]Juveniles!AT12,"")</f>
        <v/>
      </c>
      <c r="M24" s="40" t="str">
        <f>IF([1]Juveniles!AT13&gt;0,[1]Juveniles!AT13,"")</f>
        <v/>
      </c>
      <c r="N24" s="38" t="str">
        <f>IF([1]Juveniles!AT15&gt;0,[1]Juveniles!AT15,"")</f>
        <v/>
      </c>
      <c r="O24" s="38" t="str">
        <f>IF([1]Juveniles!AT16&gt;0,[1]Juveniles!AT16,"")</f>
        <v/>
      </c>
      <c r="P24" s="38" t="str">
        <f>IF([1]Juveniles!AT17&gt;0,[1]Juveniles!AT17,"")</f>
        <v/>
      </c>
      <c r="Q24" s="38" t="str">
        <f>IF([1]Juveniles!AT18&gt;0,[1]Juveniles!AT18,"")</f>
        <v/>
      </c>
      <c r="R24" s="38" t="str">
        <f>IF([1]Juveniles!AT19&gt;0,[1]Juveniles!AT19,"")</f>
        <v/>
      </c>
      <c r="S24" s="38" t="str">
        <f>IF([1]Juveniles!AT20&gt;0,[1]Juveniles!AT20,"")</f>
        <v/>
      </c>
      <c r="T24" s="38" t="str">
        <f>IF([1]Juveniles!AT21&gt;0,[1]Juveniles!AT21,"")</f>
        <v/>
      </c>
      <c r="U24" s="38" t="str">
        <f>IF([1]Juveniles!AT22&gt;0,[1]Juveniles!AT22,"")</f>
        <v/>
      </c>
      <c r="V24" s="38" t="str">
        <f>IF([1]Juveniles!AT24&gt;0,[1]Juveniles!AT24,"")</f>
        <v/>
      </c>
      <c r="W24" s="38" t="str">
        <f>IF([1]Juveniles!AT25&gt;0,[1]Juveniles!AT25,"")</f>
        <v/>
      </c>
      <c r="X24" s="38" t="str">
        <f>IF([1]Juveniles!AT26&gt;0,[1]Juveniles!AT26,"")</f>
        <v/>
      </c>
      <c r="Y24" s="38" t="str">
        <f>IF([1]Juveniles!AT27&gt;0,[1]Juveniles!AT27,"")</f>
        <v/>
      </c>
      <c r="Z24" s="38" t="str">
        <f>IF([1]Juveniles!AT28&gt;0,[1]Juveniles!AT28,"")</f>
        <v/>
      </c>
      <c r="AA24" s="38" t="str">
        <f>IF([1]Juveniles!AT29&gt;0,[1]Juveniles!AT29,"")</f>
        <v/>
      </c>
      <c r="AB24" s="38" t="str">
        <f>IF([1]Juveniles!AT30&gt;0,[1]Juveniles!AT30,"")</f>
        <v/>
      </c>
      <c r="AC24" s="38" t="str">
        <f>IF([1]Juveniles!AT31&gt;0,[1]Juveniles!AT31,"")</f>
        <v/>
      </c>
      <c r="AD24" s="38" t="str">
        <f>IF([1]Juveniles!AT33&gt;0,[1]Juveniles!AT33,"")</f>
        <v/>
      </c>
      <c r="AE24" s="38" t="str">
        <f>IF([1]Juveniles!AT34&gt;0,[1]Juveniles!AT34,"")</f>
        <v/>
      </c>
      <c r="AF24" s="38" t="str">
        <f>IF([1]Juveniles!AT35&gt;0,[1]Juveniles!AT35,"")</f>
        <v/>
      </c>
      <c r="AG24" s="38" t="str">
        <f>IF([1]Juveniles!AT36&gt;0,[1]Juveniles!AT36,"")</f>
        <v/>
      </c>
      <c r="AH24" s="38" t="str">
        <f>IF([1]Juveniles!AT37&gt;0,[1]Juveniles!AT37,"")</f>
        <v/>
      </c>
      <c r="AI24" s="38" t="str">
        <f>IF([1]Juveniles!AT38&gt;0,[1]Juveniles!AT38,"")</f>
        <v/>
      </c>
      <c r="AJ24" s="38" t="str">
        <f>IF([1]Juveniles!AT39&gt;0,[1]Juveniles!AT39,"")</f>
        <v/>
      </c>
      <c r="AK24" s="38" t="str">
        <f>IF([1]Juveniles!AT40&gt;0,[1]Juveniles!AT40,"")</f>
        <v/>
      </c>
      <c r="AL24" s="38" t="str">
        <f>IF([1]Juveniles!AT42&gt;0,[1]Juveniles!AT42,"")</f>
        <v/>
      </c>
      <c r="AM24" s="38" t="str">
        <f>IF([1]Juveniles!AT43&gt;0,[1]Juveniles!AT43,"")</f>
        <v/>
      </c>
      <c r="AN24" s="38" t="str">
        <f>IF([1]Juveniles!AT44&gt;0,[1]Juveniles!AT44,"")</f>
        <v/>
      </c>
      <c r="AO24" s="38" t="str">
        <f>IF([1]Juveniles!AT45&gt;0,[1]Juveniles!AT45,"")</f>
        <v/>
      </c>
      <c r="AP24" s="38" t="str">
        <f>IF([1]Juveniles!AT46&gt;0,[1]Juveniles!AT46,"")</f>
        <v/>
      </c>
      <c r="AQ24" s="38" t="str">
        <f>IF([1]Juveniles!AT47&gt;0,[1]Juveniles!AT47,"")</f>
        <v/>
      </c>
      <c r="AR24" s="38" t="str">
        <f>IF([1]Juveniles!AT48&gt;0,[1]Juveniles!AT48,"")</f>
        <v/>
      </c>
      <c r="AS24" s="68" t="str">
        <f>IF([1]Juveniles!AT49&gt;0,[1]Juveniles!AT49,"")</f>
        <v/>
      </c>
    </row>
    <row r="25" spans="1:45" s="29" customFormat="1" ht="25.5">
      <c r="A25" s="34" t="str">
        <f>'[1]female stats (μm)'!A$2</f>
        <v>Genus species</v>
      </c>
      <c r="B25" s="51" t="str">
        <f>'[1]female stats (μm)'!B$2</f>
        <v>Country.sample</v>
      </c>
      <c r="C25" s="36">
        <f>[1]Juveniles!AV1</f>
        <v>24</v>
      </c>
      <c r="D25" s="37" t="str">
        <f>IF([1]Juveniles!AV3&gt;0,[1]Juveniles!AV3,"")</f>
        <v/>
      </c>
      <c r="E25" s="37" t="str">
        <f>IF([1]Juveniles!AV4&gt;0,[1]Juveniles!AV4,"")</f>
        <v/>
      </c>
      <c r="F25" s="38" t="str">
        <f>IF([1]Juveniles!AV5&gt;0,[1]Juveniles!AV5,"")</f>
        <v/>
      </c>
      <c r="G25" s="38" t="str">
        <f>IF([1]Juveniles!AV7&gt;0,[1]Juveniles!AV7,"")</f>
        <v/>
      </c>
      <c r="H25" s="38" t="str">
        <f>IF([1]Juveniles!AV8&gt;0,[1]Juveniles!AV8,"")</f>
        <v/>
      </c>
      <c r="I25" s="38" t="str">
        <f>IF([1]Juveniles!AV9&gt;0,[1]Juveniles!AV9,"")</f>
        <v/>
      </c>
      <c r="J25" s="38" t="str">
        <f>IF([1]Juveniles!AV10&gt;0,[1]Juveniles!AV10,"")</f>
        <v/>
      </c>
      <c r="K25" s="38" t="str">
        <f>IF([1]Juveniles!AV11&gt;0,[1]Juveniles!AV11,"")</f>
        <v/>
      </c>
      <c r="L25" s="40" t="str">
        <f>IF([1]Juveniles!AV12&gt;0,[1]Juveniles!AV12,"")</f>
        <v/>
      </c>
      <c r="M25" s="40" t="str">
        <f>IF([1]Juveniles!AV13&gt;0,[1]Juveniles!AV13,"")</f>
        <v/>
      </c>
      <c r="N25" s="38" t="str">
        <f>IF([1]Juveniles!AV15&gt;0,[1]Juveniles!AV15,"")</f>
        <v/>
      </c>
      <c r="O25" s="38" t="str">
        <f>IF([1]Juveniles!AV16&gt;0,[1]Juveniles!AV16,"")</f>
        <v/>
      </c>
      <c r="P25" s="38" t="str">
        <f>IF([1]Juveniles!AV17&gt;0,[1]Juveniles!AV17,"")</f>
        <v/>
      </c>
      <c r="Q25" s="38" t="str">
        <f>IF([1]Juveniles!AV18&gt;0,[1]Juveniles!AV18,"")</f>
        <v/>
      </c>
      <c r="R25" s="38" t="str">
        <f>IF([1]Juveniles!AV19&gt;0,[1]Juveniles!AV19,"")</f>
        <v/>
      </c>
      <c r="S25" s="38" t="str">
        <f>IF([1]Juveniles!AV20&gt;0,[1]Juveniles!AV20,"")</f>
        <v/>
      </c>
      <c r="T25" s="38" t="str">
        <f>IF([1]Juveniles!AV21&gt;0,[1]Juveniles!AV21,"")</f>
        <v/>
      </c>
      <c r="U25" s="38" t="str">
        <f>IF([1]Juveniles!AV22&gt;0,[1]Juveniles!AV22,"")</f>
        <v/>
      </c>
      <c r="V25" s="38" t="str">
        <f>IF([1]Juveniles!AV24&gt;0,[1]Juveniles!AV24,"")</f>
        <v/>
      </c>
      <c r="W25" s="38" t="str">
        <f>IF([1]Juveniles!AV25&gt;0,[1]Juveniles!AV25,"")</f>
        <v/>
      </c>
      <c r="X25" s="38" t="str">
        <f>IF([1]Juveniles!AV26&gt;0,[1]Juveniles!AV26,"")</f>
        <v/>
      </c>
      <c r="Y25" s="38" t="str">
        <f>IF([1]Juveniles!AV27&gt;0,[1]Juveniles!AV27,"")</f>
        <v/>
      </c>
      <c r="Z25" s="38" t="str">
        <f>IF([1]Juveniles!AV28&gt;0,[1]Juveniles!AV28,"")</f>
        <v/>
      </c>
      <c r="AA25" s="38" t="str">
        <f>IF([1]Juveniles!AV29&gt;0,[1]Juveniles!AV29,"")</f>
        <v/>
      </c>
      <c r="AB25" s="38" t="str">
        <f>IF([1]Juveniles!AV30&gt;0,[1]Juveniles!AV30,"")</f>
        <v/>
      </c>
      <c r="AC25" s="38" t="str">
        <f>IF([1]Juveniles!AV31&gt;0,[1]Juveniles!AV31,"")</f>
        <v/>
      </c>
      <c r="AD25" s="38" t="str">
        <f>IF([1]Juveniles!AV33&gt;0,[1]Juveniles!AV33,"")</f>
        <v/>
      </c>
      <c r="AE25" s="38" t="str">
        <f>IF([1]Juveniles!AV34&gt;0,[1]Juveniles!AV34,"")</f>
        <v/>
      </c>
      <c r="AF25" s="38" t="str">
        <f>IF([1]Juveniles!AV35&gt;0,[1]Juveniles!AV35,"")</f>
        <v/>
      </c>
      <c r="AG25" s="38" t="str">
        <f>IF([1]Juveniles!AV36&gt;0,[1]Juveniles!AV36,"")</f>
        <v/>
      </c>
      <c r="AH25" s="38" t="str">
        <f>IF([1]Juveniles!AV37&gt;0,[1]Juveniles!AV37,"")</f>
        <v/>
      </c>
      <c r="AI25" s="38" t="str">
        <f>IF([1]Juveniles!AV38&gt;0,[1]Juveniles!AV38,"")</f>
        <v/>
      </c>
      <c r="AJ25" s="38" t="str">
        <f>IF([1]Juveniles!AV39&gt;0,[1]Juveniles!AV39,"")</f>
        <v/>
      </c>
      <c r="AK25" s="38" t="str">
        <f>IF([1]Juveniles!AV40&gt;0,[1]Juveniles!AV40,"")</f>
        <v/>
      </c>
      <c r="AL25" s="38" t="str">
        <f>IF([1]Juveniles!AV42&gt;0,[1]Juveniles!AV42,"")</f>
        <v/>
      </c>
      <c r="AM25" s="38" t="str">
        <f>IF([1]Juveniles!AV43&gt;0,[1]Juveniles!AV43,"")</f>
        <v/>
      </c>
      <c r="AN25" s="38" t="str">
        <f>IF([1]Juveniles!AV44&gt;0,[1]Juveniles!AV44,"")</f>
        <v/>
      </c>
      <c r="AO25" s="38" t="str">
        <f>IF([1]Juveniles!AV45&gt;0,[1]Juveniles!AV45,"")</f>
        <v/>
      </c>
      <c r="AP25" s="38" t="str">
        <f>IF([1]Juveniles!AV46&gt;0,[1]Juveniles!AV46,"")</f>
        <v/>
      </c>
      <c r="AQ25" s="38" t="str">
        <f>IF([1]Juveniles!AV47&gt;0,[1]Juveniles!AV47,"")</f>
        <v/>
      </c>
      <c r="AR25" s="38" t="str">
        <f>IF([1]Juveniles!AV48&gt;0,[1]Juveniles!AV48,"")</f>
        <v/>
      </c>
      <c r="AS25" s="68" t="str">
        <f>IF([1]Juveniles!AV49&gt;0,[1]Juveniles!AV49,"")</f>
        <v/>
      </c>
    </row>
    <row r="26" spans="1:45" s="29" customFormat="1" ht="25.5">
      <c r="A26" s="34" t="str">
        <f>'[1]female stats (μm)'!A$2</f>
        <v>Genus species</v>
      </c>
      <c r="B26" s="51" t="str">
        <f>'[1]female stats (μm)'!B$2</f>
        <v>Country.sample</v>
      </c>
      <c r="C26" s="36">
        <f>[1]Juveniles!AX1</f>
        <v>25</v>
      </c>
      <c r="D26" s="37" t="str">
        <f>IF([1]Juveniles!AX3&gt;0,[1]Juveniles!AX3,"")</f>
        <v/>
      </c>
      <c r="E26" s="37" t="str">
        <f>IF([1]Juveniles!AX4&gt;0,[1]Juveniles!AX4,"")</f>
        <v/>
      </c>
      <c r="F26" s="38" t="str">
        <f>IF([1]Juveniles!AX5&gt;0,[1]Juveniles!AX5,"")</f>
        <v/>
      </c>
      <c r="G26" s="38" t="str">
        <f>IF([1]Juveniles!AX7&gt;0,[1]Juveniles!AX7,"")</f>
        <v/>
      </c>
      <c r="H26" s="38" t="str">
        <f>IF([1]Juveniles!AX8&gt;0,[1]Juveniles!AX8,"")</f>
        <v/>
      </c>
      <c r="I26" s="38" t="str">
        <f>IF([1]Juveniles!AX9&gt;0,[1]Juveniles!AX9,"")</f>
        <v/>
      </c>
      <c r="J26" s="38" t="str">
        <f>IF([1]Juveniles!AX10&gt;0,[1]Juveniles!AX10,"")</f>
        <v/>
      </c>
      <c r="K26" s="38" t="str">
        <f>IF([1]Juveniles!AX11&gt;0,[1]Juveniles!AX11,"")</f>
        <v/>
      </c>
      <c r="L26" s="40" t="str">
        <f>IF([1]Juveniles!AX12&gt;0,[1]Juveniles!AX12,"")</f>
        <v/>
      </c>
      <c r="M26" s="40" t="str">
        <f>IF([1]Juveniles!AX13&gt;0,[1]Juveniles!AX13,"")</f>
        <v/>
      </c>
      <c r="N26" s="38" t="str">
        <f>IF([1]Juveniles!AX15&gt;0,[1]Juveniles!AX15,"")</f>
        <v/>
      </c>
      <c r="O26" s="38" t="str">
        <f>IF([1]Juveniles!AX16&gt;0,[1]Juveniles!AX16,"")</f>
        <v/>
      </c>
      <c r="P26" s="38" t="str">
        <f>IF([1]Juveniles!AX17&gt;0,[1]Juveniles!AX17,"")</f>
        <v/>
      </c>
      <c r="Q26" s="38" t="str">
        <f>IF([1]Juveniles!AX18&gt;0,[1]Juveniles!AX18,"")</f>
        <v/>
      </c>
      <c r="R26" s="38" t="str">
        <f>IF([1]Juveniles!AX19&gt;0,[1]Juveniles!AX19,"")</f>
        <v/>
      </c>
      <c r="S26" s="38" t="str">
        <f>IF([1]Juveniles!AX20&gt;0,[1]Juveniles!AX20,"")</f>
        <v/>
      </c>
      <c r="T26" s="38" t="str">
        <f>IF([1]Juveniles!AX21&gt;0,[1]Juveniles!AX21,"")</f>
        <v/>
      </c>
      <c r="U26" s="38" t="str">
        <f>IF([1]Juveniles!AX22&gt;0,[1]Juveniles!AX22,"")</f>
        <v/>
      </c>
      <c r="V26" s="38" t="str">
        <f>IF([1]Juveniles!AX24&gt;0,[1]Juveniles!AX24,"")</f>
        <v/>
      </c>
      <c r="W26" s="38" t="str">
        <f>IF([1]Juveniles!AX25&gt;0,[1]Juveniles!AX25,"")</f>
        <v/>
      </c>
      <c r="X26" s="38" t="str">
        <f>IF([1]Juveniles!AX26&gt;0,[1]Juveniles!AX26,"")</f>
        <v/>
      </c>
      <c r="Y26" s="38" t="str">
        <f>IF([1]Juveniles!AX27&gt;0,[1]Juveniles!AX27,"")</f>
        <v/>
      </c>
      <c r="Z26" s="38" t="str">
        <f>IF([1]Juveniles!AX28&gt;0,[1]Juveniles!AX28,"")</f>
        <v/>
      </c>
      <c r="AA26" s="38" t="str">
        <f>IF([1]Juveniles!AX29&gt;0,[1]Juveniles!AX29,"")</f>
        <v/>
      </c>
      <c r="AB26" s="38" t="str">
        <f>IF([1]Juveniles!AX30&gt;0,[1]Juveniles!AX30,"")</f>
        <v/>
      </c>
      <c r="AC26" s="38" t="str">
        <f>IF([1]Juveniles!AX31&gt;0,[1]Juveniles!AX31,"")</f>
        <v/>
      </c>
      <c r="AD26" s="38" t="str">
        <f>IF([1]Juveniles!AX33&gt;0,[1]Juveniles!AX33,"")</f>
        <v/>
      </c>
      <c r="AE26" s="38" t="str">
        <f>IF([1]Juveniles!AX34&gt;0,[1]Juveniles!AX34,"")</f>
        <v/>
      </c>
      <c r="AF26" s="38" t="str">
        <f>IF([1]Juveniles!AX35&gt;0,[1]Juveniles!AX35,"")</f>
        <v/>
      </c>
      <c r="AG26" s="38" t="str">
        <f>IF([1]Juveniles!AX36&gt;0,[1]Juveniles!AX36,"")</f>
        <v/>
      </c>
      <c r="AH26" s="38" t="str">
        <f>IF([1]Juveniles!AX37&gt;0,[1]Juveniles!AX37,"")</f>
        <v/>
      </c>
      <c r="AI26" s="38" t="str">
        <f>IF([1]Juveniles!AX38&gt;0,[1]Juveniles!AX38,"")</f>
        <v/>
      </c>
      <c r="AJ26" s="38" t="str">
        <f>IF([1]Juveniles!AX39&gt;0,[1]Juveniles!AX39,"")</f>
        <v/>
      </c>
      <c r="AK26" s="38" t="str">
        <f>IF([1]Juveniles!AX40&gt;0,[1]Juveniles!AX40,"")</f>
        <v/>
      </c>
      <c r="AL26" s="38" t="str">
        <f>IF([1]Juveniles!AX42&gt;0,[1]Juveniles!AX42,"")</f>
        <v/>
      </c>
      <c r="AM26" s="38" t="str">
        <f>IF([1]Juveniles!AX43&gt;0,[1]Juveniles!AX43,"")</f>
        <v/>
      </c>
      <c r="AN26" s="38" t="str">
        <f>IF([1]Juveniles!AX44&gt;0,[1]Juveniles!AX44,"")</f>
        <v/>
      </c>
      <c r="AO26" s="38" t="str">
        <f>IF([1]Juveniles!AX45&gt;0,[1]Juveniles!AX45,"")</f>
        <v/>
      </c>
      <c r="AP26" s="38" t="str">
        <f>IF([1]Juveniles!AX46&gt;0,[1]Juveniles!AX46,"")</f>
        <v/>
      </c>
      <c r="AQ26" s="38" t="str">
        <f>IF([1]Juveniles!AX47&gt;0,[1]Juveniles!AX47,"")</f>
        <v/>
      </c>
      <c r="AR26" s="38" t="str">
        <f>IF([1]Juveniles!AX48&gt;0,[1]Juveniles!AX48,"")</f>
        <v/>
      </c>
      <c r="AS26" s="68" t="str">
        <f>IF([1]Juveniles!AX49&gt;0,[1]Juveniles!AX49,"")</f>
        <v/>
      </c>
    </row>
    <row r="27" spans="1:45" s="29" customFormat="1" ht="25.5">
      <c r="A27" s="34" t="str">
        <f>'[1]female stats (μm)'!A$2</f>
        <v>Genus species</v>
      </c>
      <c r="B27" s="51" t="str">
        <f>'[1]female stats (μm)'!B$2</f>
        <v>Country.sample</v>
      </c>
      <c r="C27" s="36">
        <f>[1]Juveniles!AZ1</f>
        <v>26</v>
      </c>
      <c r="D27" s="37" t="str">
        <f>IF([1]Juveniles!AZ3&gt;0,[1]Juveniles!AZ3,"")</f>
        <v/>
      </c>
      <c r="E27" s="37" t="str">
        <f>IF([1]Juveniles!AZ4&gt;0,[1]Juveniles!AZ4,"")</f>
        <v/>
      </c>
      <c r="F27" s="38" t="str">
        <f>IF([1]Juveniles!AZ5&gt;0,[1]Juveniles!AZ5,"")</f>
        <v/>
      </c>
      <c r="G27" s="38" t="str">
        <f>IF([1]Juveniles!AZ7&gt;0,[1]Juveniles!AZ7,"")</f>
        <v/>
      </c>
      <c r="H27" s="38" t="str">
        <f>IF([1]Juveniles!AZ8&gt;0,[1]Juveniles!AZ8,"")</f>
        <v/>
      </c>
      <c r="I27" s="38" t="str">
        <f>IF([1]Juveniles!AZ9&gt;0,[1]Juveniles!AZ9,"")</f>
        <v/>
      </c>
      <c r="J27" s="38" t="str">
        <f>IF([1]Juveniles!AZ10&gt;0,[1]Juveniles!AZ10,"")</f>
        <v/>
      </c>
      <c r="K27" s="38" t="str">
        <f>IF([1]Juveniles!AZ11&gt;0,[1]Juveniles!AZ11,"")</f>
        <v/>
      </c>
      <c r="L27" s="40" t="str">
        <f>IF([1]Juveniles!AZ12&gt;0,[1]Juveniles!AZ12,"")</f>
        <v/>
      </c>
      <c r="M27" s="40" t="str">
        <f>IF([1]Juveniles!AZ13&gt;0,[1]Juveniles!AZ13,"")</f>
        <v/>
      </c>
      <c r="N27" s="38" t="str">
        <f>IF([1]Juveniles!AZ15&gt;0,[1]Juveniles!AZ15,"")</f>
        <v/>
      </c>
      <c r="O27" s="38" t="str">
        <f>IF([1]Juveniles!AZ16&gt;0,[1]Juveniles!AZ16,"")</f>
        <v/>
      </c>
      <c r="P27" s="38" t="str">
        <f>IF([1]Juveniles!AZ17&gt;0,[1]Juveniles!AZ17,"")</f>
        <v/>
      </c>
      <c r="Q27" s="38" t="str">
        <f>IF([1]Juveniles!AZ18&gt;0,[1]Juveniles!AZ18,"")</f>
        <v/>
      </c>
      <c r="R27" s="38" t="str">
        <f>IF([1]Juveniles!AZ19&gt;0,[1]Juveniles!AZ19,"")</f>
        <v/>
      </c>
      <c r="S27" s="38" t="str">
        <f>IF([1]Juveniles!AZ20&gt;0,[1]Juveniles!AZ20,"")</f>
        <v/>
      </c>
      <c r="T27" s="38" t="str">
        <f>IF([1]Juveniles!AZ21&gt;0,[1]Juveniles!AZ21,"")</f>
        <v/>
      </c>
      <c r="U27" s="38" t="str">
        <f>IF([1]Juveniles!AZ22&gt;0,[1]Juveniles!AZ22,"")</f>
        <v/>
      </c>
      <c r="V27" s="38" t="str">
        <f>IF([1]Juveniles!AZ24&gt;0,[1]Juveniles!AZ24,"")</f>
        <v/>
      </c>
      <c r="W27" s="38" t="str">
        <f>IF([1]Juveniles!AZ25&gt;0,[1]Juveniles!AZ25,"")</f>
        <v/>
      </c>
      <c r="X27" s="38" t="str">
        <f>IF([1]Juveniles!AZ26&gt;0,[1]Juveniles!AZ26,"")</f>
        <v/>
      </c>
      <c r="Y27" s="38" t="str">
        <f>IF([1]Juveniles!AZ27&gt;0,[1]Juveniles!AZ27,"")</f>
        <v/>
      </c>
      <c r="Z27" s="38" t="str">
        <f>IF([1]Juveniles!AZ28&gt;0,[1]Juveniles!AZ28,"")</f>
        <v/>
      </c>
      <c r="AA27" s="38" t="str">
        <f>IF([1]Juveniles!AZ29&gt;0,[1]Juveniles!AZ29,"")</f>
        <v/>
      </c>
      <c r="AB27" s="38" t="str">
        <f>IF([1]Juveniles!AZ30&gt;0,[1]Juveniles!AZ30,"")</f>
        <v/>
      </c>
      <c r="AC27" s="38" t="str">
        <f>IF([1]Juveniles!AZ31&gt;0,[1]Juveniles!AZ31,"")</f>
        <v/>
      </c>
      <c r="AD27" s="38" t="str">
        <f>IF([1]Juveniles!AZ33&gt;0,[1]Juveniles!AZ33,"")</f>
        <v/>
      </c>
      <c r="AE27" s="38" t="str">
        <f>IF([1]Juveniles!AZ34&gt;0,[1]Juveniles!AZ34,"")</f>
        <v/>
      </c>
      <c r="AF27" s="38" t="str">
        <f>IF([1]Juveniles!AZ35&gt;0,[1]Juveniles!AZ35,"")</f>
        <v/>
      </c>
      <c r="AG27" s="38" t="str">
        <f>IF([1]Juveniles!AZ36&gt;0,[1]Juveniles!AZ36,"")</f>
        <v/>
      </c>
      <c r="AH27" s="38" t="str">
        <f>IF([1]Juveniles!AZ37&gt;0,[1]Juveniles!AZ37,"")</f>
        <v/>
      </c>
      <c r="AI27" s="38" t="str">
        <f>IF([1]Juveniles!AZ38&gt;0,[1]Juveniles!AZ38,"")</f>
        <v/>
      </c>
      <c r="AJ27" s="38" t="str">
        <f>IF([1]Juveniles!AZ39&gt;0,[1]Juveniles!AZ39,"")</f>
        <v/>
      </c>
      <c r="AK27" s="38" t="str">
        <f>IF([1]Juveniles!AZ40&gt;0,[1]Juveniles!AZ40,"")</f>
        <v/>
      </c>
      <c r="AL27" s="38" t="str">
        <f>IF([1]Juveniles!AZ42&gt;0,[1]Juveniles!AZ42,"")</f>
        <v/>
      </c>
      <c r="AM27" s="38" t="str">
        <f>IF([1]Juveniles!AZ43&gt;0,[1]Juveniles!AZ43,"")</f>
        <v/>
      </c>
      <c r="AN27" s="38" t="str">
        <f>IF([1]Juveniles!AZ44&gt;0,[1]Juveniles!AZ44,"")</f>
        <v/>
      </c>
      <c r="AO27" s="38" t="str">
        <f>IF([1]Juveniles!AZ45&gt;0,[1]Juveniles!AZ45,"")</f>
        <v/>
      </c>
      <c r="AP27" s="38" t="str">
        <f>IF([1]Juveniles!AZ46&gt;0,[1]Juveniles!AZ46,"")</f>
        <v/>
      </c>
      <c r="AQ27" s="38" t="str">
        <f>IF([1]Juveniles!AZ47&gt;0,[1]Juveniles!AZ47,"")</f>
        <v/>
      </c>
      <c r="AR27" s="38" t="str">
        <f>IF([1]Juveniles!AZ48&gt;0,[1]Juveniles!AZ48,"")</f>
        <v/>
      </c>
      <c r="AS27" s="68" t="str">
        <f>IF([1]Juveniles!AZ49&gt;0,[1]Juveniles!AZ49,"")</f>
        <v/>
      </c>
    </row>
    <row r="28" spans="1:45" s="29" customFormat="1" ht="25.5">
      <c r="A28" s="34" t="str">
        <f>'[1]female stats (μm)'!A$2</f>
        <v>Genus species</v>
      </c>
      <c r="B28" s="51" t="str">
        <f>'[1]female stats (μm)'!B$2</f>
        <v>Country.sample</v>
      </c>
      <c r="C28" s="36">
        <f>[1]Juveniles!BB1</f>
        <v>27</v>
      </c>
      <c r="D28" s="37" t="str">
        <f>IF([1]Juveniles!BB3&gt;0,[1]Juveniles!BB3,"")</f>
        <v/>
      </c>
      <c r="E28" s="37" t="str">
        <f>IF([1]Juveniles!BB4&gt;0,[1]Juveniles!BB4,"")</f>
        <v/>
      </c>
      <c r="F28" s="38" t="str">
        <f>IF([1]Juveniles!BB5&gt;0,[1]Juveniles!BB5,"")</f>
        <v/>
      </c>
      <c r="G28" s="38" t="str">
        <f>IF([1]Juveniles!BB7&gt;0,[1]Juveniles!BB7,"")</f>
        <v/>
      </c>
      <c r="H28" s="38" t="str">
        <f>IF([1]Juveniles!BB8&gt;0,[1]Juveniles!BB8,"")</f>
        <v/>
      </c>
      <c r="I28" s="38" t="str">
        <f>IF([1]Juveniles!BB9&gt;0,[1]Juveniles!BB9,"")</f>
        <v/>
      </c>
      <c r="J28" s="38" t="str">
        <f>IF([1]Juveniles!BB10&gt;0,[1]Juveniles!BB10,"")</f>
        <v/>
      </c>
      <c r="K28" s="38" t="str">
        <f>IF([1]Juveniles!BB11&gt;0,[1]Juveniles!BB11,"")</f>
        <v/>
      </c>
      <c r="L28" s="40" t="str">
        <f>IF([1]Juveniles!BB12&gt;0,[1]Juveniles!BB12,"")</f>
        <v/>
      </c>
      <c r="M28" s="40" t="str">
        <f>IF([1]Juveniles!BB13&gt;0,[1]Juveniles!BB13,"")</f>
        <v/>
      </c>
      <c r="N28" s="38" t="str">
        <f>IF([1]Juveniles!BB15&gt;0,[1]Juveniles!BB15,"")</f>
        <v/>
      </c>
      <c r="O28" s="38" t="str">
        <f>IF([1]Juveniles!BB16&gt;0,[1]Juveniles!BB16,"")</f>
        <v/>
      </c>
      <c r="P28" s="38" t="str">
        <f>IF([1]Juveniles!BB17&gt;0,[1]Juveniles!BB17,"")</f>
        <v/>
      </c>
      <c r="Q28" s="38" t="str">
        <f>IF([1]Juveniles!BB18&gt;0,[1]Juveniles!BB18,"")</f>
        <v/>
      </c>
      <c r="R28" s="38" t="str">
        <f>IF([1]Juveniles!BB19&gt;0,[1]Juveniles!BB19,"")</f>
        <v/>
      </c>
      <c r="S28" s="38" t="str">
        <f>IF([1]Juveniles!BB20&gt;0,[1]Juveniles!BB20,"")</f>
        <v/>
      </c>
      <c r="T28" s="38" t="str">
        <f>IF([1]Juveniles!BB21&gt;0,[1]Juveniles!BB21,"")</f>
        <v/>
      </c>
      <c r="U28" s="38" t="str">
        <f>IF([1]Juveniles!BB22&gt;0,[1]Juveniles!BB22,"")</f>
        <v/>
      </c>
      <c r="V28" s="38" t="str">
        <f>IF([1]Juveniles!BB24&gt;0,[1]Juveniles!BB24,"")</f>
        <v/>
      </c>
      <c r="W28" s="38" t="str">
        <f>IF([1]Juveniles!BB25&gt;0,[1]Juveniles!BB25,"")</f>
        <v/>
      </c>
      <c r="X28" s="38" t="str">
        <f>IF([1]Juveniles!BB26&gt;0,[1]Juveniles!BB26,"")</f>
        <v/>
      </c>
      <c r="Y28" s="38" t="str">
        <f>IF([1]Juveniles!BB27&gt;0,[1]Juveniles!BB27,"")</f>
        <v/>
      </c>
      <c r="Z28" s="38" t="str">
        <f>IF([1]Juveniles!BB28&gt;0,[1]Juveniles!BB28,"")</f>
        <v/>
      </c>
      <c r="AA28" s="38" t="str">
        <f>IF([1]Juveniles!BB29&gt;0,[1]Juveniles!BB29,"")</f>
        <v/>
      </c>
      <c r="AB28" s="38" t="str">
        <f>IF([1]Juveniles!BB30&gt;0,[1]Juveniles!BB30,"")</f>
        <v/>
      </c>
      <c r="AC28" s="38" t="str">
        <f>IF([1]Juveniles!BB31&gt;0,[1]Juveniles!BB31,"")</f>
        <v/>
      </c>
      <c r="AD28" s="38" t="str">
        <f>IF([1]Juveniles!BB33&gt;0,[1]Juveniles!BB33,"")</f>
        <v/>
      </c>
      <c r="AE28" s="38" t="str">
        <f>IF([1]Juveniles!BB34&gt;0,[1]Juveniles!BB34,"")</f>
        <v/>
      </c>
      <c r="AF28" s="38" t="str">
        <f>IF([1]Juveniles!BB35&gt;0,[1]Juveniles!BB35,"")</f>
        <v/>
      </c>
      <c r="AG28" s="38" t="str">
        <f>IF([1]Juveniles!BB36&gt;0,[1]Juveniles!BB36,"")</f>
        <v/>
      </c>
      <c r="AH28" s="38" t="str">
        <f>IF([1]Juveniles!BB37&gt;0,[1]Juveniles!BB37,"")</f>
        <v/>
      </c>
      <c r="AI28" s="38" t="str">
        <f>IF([1]Juveniles!BB38&gt;0,[1]Juveniles!BB38,"")</f>
        <v/>
      </c>
      <c r="AJ28" s="38" t="str">
        <f>IF([1]Juveniles!BB39&gt;0,[1]Juveniles!BB39,"")</f>
        <v/>
      </c>
      <c r="AK28" s="38" t="str">
        <f>IF([1]Juveniles!BB40&gt;0,[1]Juveniles!BB40,"")</f>
        <v/>
      </c>
      <c r="AL28" s="38" t="str">
        <f>IF([1]Juveniles!BB42&gt;0,[1]Juveniles!BB42,"")</f>
        <v/>
      </c>
      <c r="AM28" s="38" t="str">
        <f>IF([1]Juveniles!BB43&gt;0,[1]Juveniles!BB43,"")</f>
        <v/>
      </c>
      <c r="AN28" s="38" t="str">
        <f>IF([1]Juveniles!BB44&gt;0,[1]Juveniles!BB44,"")</f>
        <v/>
      </c>
      <c r="AO28" s="38" t="str">
        <f>IF([1]Juveniles!BB45&gt;0,[1]Juveniles!BB45,"")</f>
        <v/>
      </c>
      <c r="AP28" s="38" t="str">
        <f>IF([1]Juveniles!BB46&gt;0,[1]Juveniles!BB46,"")</f>
        <v/>
      </c>
      <c r="AQ28" s="38" t="str">
        <f>IF([1]Juveniles!BB47&gt;0,[1]Juveniles!BB47,"")</f>
        <v/>
      </c>
      <c r="AR28" s="38" t="str">
        <f>IF([1]Juveniles!BB48&gt;0,[1]Juveniles!BB48,"")</f>
        <v/>
      </c>
      <c r="AS28" s="68" t="str">
        <f>IF([1]Juveniles!BB49&gt;0,[1]Juveniles!BB49,"")</f>
        <v/>
      </c>
    </row>
    <row r="29" spans="1:45" s="29" customFormat="1" ht="25.5">
      <c r="A29" s="34" t="str">
        <f>'[1]female stats (μm)'!A$2</f>
        <v>Genus species</v>
      </c>
      <c r="B29" s="51" t="str">
        <f>'[1]female stats (μm)'!B$2</f>
        <v>Country.sample</v>
      </c>
      <c r="C29" s="36">
        <f>[1]Juveniles!BD1</f>
        <v>28</v>
      </c>
      <c r="D29" s="37" t="str">
        <f>IF([1]Juveniles!BD3&gt;0,[1]Juveniles!BD3,"")</f>
        <v/>
      </c>
      <c r="E29" s="37" t="str">
        <f>IF([1]Juveniles!BD4&gt;0,[1]Juveniles!BD4,"")</f>
        <v/>
      </c>
      <c r="F29" s="38" t="str">
        <f>IF([1]Juveniles!BD5&gt;0,[1]Juveniles!BD5,"")</f>
        <v/>
      </c>
      <c r="G29" s="38" t="str">
        <f>IF([1]Juveniles!BD7&gt;0,[1]Juveniles!BD7,"")</f>
        <v/>
      </c>
      <c r="H29" s="38" t="str">
        <f>IF([1]Juveniles!BD8&gt;0,[1]Juveniles!BD8,"")</f>
        <v/>
      </c>
      <c r="I29" s="38" t="str">
        <f>IF([1]Juveniles!BD9&gt;0,[1]Juveniles!BD9,"")</f>
        <v/>
      </c>
      <c r="J29" s="38" t="str">
        <f>IF([1]Juveniles!BD10&gt;0,[1]Juveniles!BD10,"")</f>
        <v/>
      </c>
      <c r="K29" s="38" t="str">
        <f>IF([1]Juveniles!BD11&gt;0,[1]Juveniles!BD11,"")</f>
        <v/>
      </c>
      <c r="L29" s="40" t="str">
        <f>IF([1]Juveniles!BD12&gt;0,[1]Juveniles!BD12,"")</f>
        <v/>
      </c>
      <c r="M29" s="40" t="str">
        <f>IF([1]Juveniles!BD13&gt;0,[1]Juveniles!BD13,"")</f>
        <v/>
      </c>
      <c r="N29" s="38" t="str">
        <f>IF([1]Juveniles!BD15&gt;0,[1]Juveniles!BD15,"")</f>
        <v/>
      </c>
      <c r="O29" s="38" t="str">
        <f>IF([1]Juveniles!BD16&gt;0,[1]Juveniles!BD16,"")</f>
        <v/>
      </c>
      <c r="P29" s="38" t="str">
        <f>IF([1]Juveniles!BD17&gt;0,[1]Juveniles!BD17,"")</f>
        <v/>
      </c>
      <c r="Q29" s="38" t="str">
        <f>IF([1]Juveniles!BD18&gt;0,[1]Juveniles!BD18,"")</f>
        <v/>
      </c>
      <c r="R29" s="38" t="str">
        <f>IF([1]Juveniles!BD19&gt;0,[1]Juveniles!BD19,"")</f>
        <v/>
      </c>
      <c r="S29" s="38" t="str">
        <f>IF([1]Juveniles!BD20&gt;0,[1]Juveniles!BD20,"")</f>
        <v/>
      </c>
      <c r="T29" s="38" t="str">
        <f>IF([1]Juveniles!BD21&gt;0,[1]Juveniles!BD21,"")</f>
        <v/>
      </c>
      <c r="U29" s="38" t="str">
        <f>IF([1]Juveniles!BD22&gt;0,[1]Juveniles!BD22,"")</f>
        <v/>
      </c>
      <c r="V29" s="38" t="str">
        <f>IF([1]Juveniles!BD24&gt;0,[1]Juveniles!BD24,"")</f>
        <v/>
      </c>
      <c r="W29" s="38" t="str">
        <f>IF([1]Juveniles!BD25&gt;0,[1]Juveniles!BD25,"")</f>
        <v/>
      </c>
      <c r="X29" s="38" t="str">
        <f>IF([1]Juveniles!BD26&gt;0,[1]Juveniles!BD26,"")</f>
        <v/>
      </c>
      <c r="Y29" s="38" t="str">
        <f>IF([1]Juveniles!BD27&gt;0,[1]Juveniles!BD27,"")</f>
        <v/>
      </c>
      <c r="Z29" s="38" t="str">
        <f>IF([1]Juveniles!BD28&gt;0,[1]Juveniles!BD28,"")</f>
        <v/>
      </c>
      <c r="AA29" s="38" t="str">
        <f>IF([1]Juveniles!BD29&gt;0,[1]Juveniles!BD29,"")</f>
        <v/>
      </c>
      <c r="AB29" s="38" t="str">
        <f>IF([1]Juveniles!BD30&gt;0,[1]Juveniles!BD30,"")</f>
        <v/>
      </c>
      <c r="AC29" s="38" t="str">
        <f>IF([1]Juveniles!BD31&gt;0,[1]Juveniles!BD31,"")</f>
        <v/>
      </c>
      <c r="AD29" s="38" t="str">
        <f>IF([1]Juveniles!BD33&gt;0,[1]Juveniles!BD33,"")</f>
        <v/>
      </c>
      <c r="AE29" s="38" t="str">
        <f>IF([1]Juveniles!BD34&gt;0,[1]Juveniles!BD34,"")</f>
        <v/>
      </c>
      <c r="AF29" s="38" t="str">
        <f>IF([1]Juveniles!BD35&gt;0,[1]Juveniles!BD35,"")</f>
        <v/>
      </c>
      <c r="AG29" s="38" t="str">
        <f>IF([1]Juveniles!BD36&gt;0,[1]Juveniles!BD36,"")</f>
        <v/>
      </c>
      <c r="AH29" s="38" t="str">
        <f>IF([1]Juveniles!BD37&gt;0,[1]Juveniles!BD37,"")</f>
        <v/>
      </c>
      <c r="AI29" s="38" t="str">
        <f>IF([1]Juveniles!BD38&gt;0,[1]Juveniles!BD38,"")</f>
        <v/>
      </c>
      <c r="AJ29" s="38" t="str">
        <f>IF([1]Juveniles!BD39&gt;0,[1]Juveniles!BD39,"")</f>
        <v/>
      </c>
      <c r="AK29" s="38" t="str">
        <f>IF([1]Juveniles!BD40&gt;0,[1]Juveniles!BD40,"")</f>
        <v/>
      </c>
      <c r="AL29" s="38" t="str">
        <f>IF([1]Juveniles!BD42&gt;0,[1]Juveniles!BD42,"")</f>
        <v/>
      </c>
      <c r="AM29" s="38" t="str">
        <f>IF([1]Juveniles!BD43&gt;0,[1]Juveniles!BD43,"")</f>
        <v/>
      </c>
      <c r="AN29" s="38" t="str">
        <f>IF([1]Juveniles!BD44&gt;0,[1]Juveniles!BD44,"")</f>
        <v/>
      </c>
      <c r="AO29" s="38" t="str">
        <f>IF([1]Juveniles!BD45&gt;0,[1]Juveniles!BD45,"")</f>
        <v/>
      </c>
      <c r="AP29" s="38" t="str">
        <f>IF([1]Juveniles!BD46&gt;0,[1]Juveniles!BD46,"")</f>
        <v/>
      </c>
      <c r="AQ29" s="38" t="str">
        <f>IF([1]Juveniles!BD47&gt;0,[1]Juveniles!BD47,"")</f>
        <v/>
      </c>
      <c r="AR29" s="38" t="str">
        <f>IF([1]Juveniles!BD48&gt;0,[1]Juveniles!BD48,"")</f>
        <v/>
      </c>
      <c r="AS29" s="68" t="str">
        <f>IF([1]Juveniles!BD49&gt;0,[1]Juveniles!BD49,"")</f>
        <v/>
      </c>
    </row>
    <row r="30" spans="1:45" s="29" customFormat="1" ht="25.5">
      <c r="A30" s="34" t="str">
        <f>'[1]female stats (μm)'!A$2</f>
        <v>Genus species</v>
      </c>
      <c r="B30" s="51" t="str">
        <f>'[1]female stats (μm)'!B$2</f>
        <v>Country.sample</v>
      </c>
      <c r="C30" s="36">
        <f>[1]Juveniles!BF1</f>
        <v>29</v>
      </c>
      <c r="D30" s="37" t="str">
        <f>IF([1]Juveniles!BF3&gt;0,[1]Juveniles!BF3,"")</f>
        <v/>
      </c>
      <c r="E30" s="37" t="str">
        <f>IF([1]Juveniles!BF4&gt;0,[1]Juveniles!BF4,"")</f>
        <v/>
      </c>
      <c r="F30" s="38" t="str">
        <f>IF([1]Juveniles!BF5&gt;0,[1]Juveniles!BF5,"")</f>
        <v/>
      </c>
      <c r="G30" s="38" t="str">
        <f>IF([1]Juveniles!BF7&gt;0,[1]Juveniles!BF7,"")</f>
        <v/>
      </c>
      <c r="H30" s="38" t="str">
        <f>IF([1]Juveniles!BF8&gt;0,[1]Juveniles!BF8,"")</f>
        <v/>
      </c>
      <c r="I30" s="38" t="str">
        <f>IF([1]Juveniles!BF9&gt;0,[1]Juveniles!BF9,"")</f>
        <v/>
      </c>
      <c r="J30" s="38" t="str">
        <f>IF([1]Juveniles!BF10&gt;0,[1]Juveniles!BF10,"")</f>
        <v/>
      </c>
      <c r="K30" s="38" t="str">
        <f>IF([1]Juveniles!BF11&gt;0,[1]Juveniles!BF11,"")</f>
        <v/>
      </c>
      <c r="L30" s="40" t="str">
        <f>IF([1]Juveniles!BF12&gt;0,[1]Juveniles!BF12,"")</f>
        <v/>
      </c>
      <c r="M30" s="40" t="str">
        <f>IF([1]Juveniles!BF13&gt;0,[1]Juveniles!BF13,"")</f>
        <v/>
      </c>
      <c r="N30" s="38" t="str">
        <f>IF([1]Juveniles!BF15&gt;0,[1]Juveniles!BF15,"")</f>
        <v/>
      </c>
      <c r="O30" s="38" t="str">
        <f>IF([1]Juveniles!BF16&gt;0,[1]Juveniles!BF16,"")</f>
        <v/>
      </c>
      <c r="P30" s="38" t="str">
        <f>IF([1]Juveniles!BF17&gt;0,[1]Juveniles!BF17,"")</f>
        <v/>
      </c>
      <c r="Q30" s="38" t="str">
        <f>IF([1]Juveniles!BF18&gt;0,[1]Juveniles!BF18,"")</f>
        <v/>
      </c>
      <c r="R30" s="38" t="str">
        <f>IF([1]Juveniles!BF19&gt;0,[1]Juveniles!BF19,"")</f>
        <v/>
      </c>
      <c r="S30" s="38" t="str">
        <f>IF([1]Juveniles!BF20&gt;0,[1]Juveniles!BF20,"")</f>
        <v/>
      </c>
      <c r="T30" s="38" t="str">
        <f>IF([1]Juveniles!BF21&gt;0,[1]Juveniles!BF21,"")</f>
        <v/>
      </c>
      <c r="U30" s="38" t="str">
        <f>IF([1]Juveniles!BF22&gt;0,[1]Juveniles!BF22,"")</f>
        <v/>
      </c>
      <c r="V30" s="38" t="str">
        <f>IF([1]Juveniles!BF24&gt;0,[1]Juveniles!BF24,"")</f>
        <v/>
      </c>
      <c r="W30" s="38" t="str">
        <f>IF([1]Juveniles!BF25&gt;0,[1]Juveniles!BF25,"")</f>
        <v/>
      </c>
      <c r="X30" s="38" t="str">
        <f>IF([1]Juveniles!BF26&gt;0,[1]Juveniles!BF26,"")</f>
        <v/>
      </c>
      <c r="Y30" s="38" t="str">
        <f>IF([1]Juveniles!BF27&gt;0,[1]Juveniles!BF27,"")</f>
        <v/>
      </c>
      <c r="Z30" s="38" t="str">
        <f>IF([1]Juveniles!BF28&gt;0,[1]Juveniles!BF28,"")</f>
        <v/>
      </c>
      <c r="AA30" s="38" t="str">
        <f>IF([1]Juveniles!BF29&gt;0,[1]Juveniles!BF29,"")</f>
        <v/>
      </c>
      <c r="AB30" s="38" t="str">
        <f>IF([1]Juveniles!BF30&gt;0,[1]Juveniles!BF30,"")</f>
        <v/>
      </c>
      <c r="AC30" s="38" t="str">
        <f>IF([1]Juveniles!BF31&gt;0,[1]Juveniles!BF31,"")</f>
        <v/>
      </c>
      <c r="AD30" s="38" t="str">
        <f>IF([1]Juveniles!BF33&gt;0,[1]Juveniles!BF33,"")</f>
        <v/>
      </c>
      <c r="AE30" s="38" t="str">
        <f>IF([1]Juveniles!BF34&gt;0,[1]Juveniles!BF34,"")</f>
        <v/>
      </c>
      <c r="AF30" s="38" t="str">
        <f>IF([1]Juveniles!BF35&gt;0,[1]Juveniles!BF35,"")</f>
        <v/>
      </c>
      <c r="AG30" s="38" t="str">
        <f>IF([1]Juveniles!BF36&gt;0,[1]Juveniles!BF36,"")</f>
        <v/>
      </c>
      <c r="AH30" s="38" t="str">
        <f>IF([1]Juveniles!BF37&gt;0,[1]Juveniles!BF37,"")</f>
        <v/>
      </c>
      <c r="AI30" s="38" t="str">
        <f>IF([1]Juveniles!BF38&gt;0,[1]Juveniles!BF38,"")</f>
        <v/>
      </c>
      <c r="AJ30" s="38" t="str">
        <f>IF([1]Juveniles!BF39&gt;0,[1]Juveniles!BF39,"")</f>
        <v/>
      </c>
      <c r="AK30" s="38" t="str">
        <f>IF([1]Juveniles!BF40&gt;0,[1]Juveniles!BF40,"")</f>
        <v/>
      </c>
      <c r="AL30" s="38" t="str">
        <f>IF([1]Juveniles!BF42&gt;0,[1]Juveniles!BF42,"")</f>
        <v/>
      </c>
      <c r="AM30" s="38" t="str">
        <f>IF([1]Juveniles!BF43&gt;0,[1]Juveniles!BF43,"")</f>
        <v/>
      </c>
      <c r="AN30" s="38" t="str">
        <f>IF([1]Juveniles!BF44&gt;0,[1]Juveniles!BF44,"")</f>
        <v/>
      </c>
      <c r="AO30" s="38" t="str">
        <f>IF([1]Juveniles!BF45&gt;0,[1]Juveniles!BF45,"")</f>
        <v/>
      </c>
      <c r="AP30" s="38" t="str">
        <f>IF([1]Juveniles!BF46&gt;0,[1]Juveniles!BF46,"")</f>
        <v/>
      </c>
      <c r="AQ30" s="38" t="str">
        <f>IF([1]Juveniles!BF47&gt;0,[1]Juveniles!BF47,"")</f>
        <v/>
      </c>
      <c r="AR30" s="38" t="str">
        <f>IF([1]Juveniles!BF48&gt;0,[1]Juveniles!BF48,"")</f>
        <v/>
      </c>
      <c r="AS30" s="68" t="str">
        <f>IF([1]Juveniles!BF49&gt;0,[1]Juveniles!BF49,"")</f>
        <v/>
      </c>
    </row>
    <row r="31" spans="1:45" s="29" customFormat="1" ht="25.5">
      <c r="A31" s="34" t="str">
        <f>'[1]female stats (μm)'!A$2</f>
        <v>Genus species</v>
      </c>
      <c r="B31" s="51" t="str">
        <f>'[1]female stats (μm)'!B$2</f>
        <v>Country.sample</v>
      </c>
      <c r="C31" s="36">
        <f>[1]Juveniles!BH1</f>
        <v>30</v>
      </c>
      <c r="D31" s="37" t="str">
        <f>IF([1]Juveniles!BH3&gt;0,[1]Juveniles!BH3,"")</f>
        <v/>
      </c>
      <c r="E31" s="37" t="str">
        <f>IF([1]Juveniles!BH4&gt;0,[1]Juveniles!BH4,"")</f>
        <v/>
      </c>
      <c r="F31" s="38" t="str">
        <f>IF([1]Juveniles!BH5&gt;0,[1]Juveniles!BH5,"")</f>
        <v/>
      </c>
      <c r="G31" s="38" t="str">
        <f>IF([1]Juveniles!BH7&gt;0,[1]Juveniles!BH7,"")</f>
        <v/>
      </c>
      <c r="H31" s="38" t="str">
        <f>IF([1]Juveniles!BH8&gt;0,[1]Juveniles!BH8,"")</f>
        <v/>
      </c>
      <c r="I31" s="38" t="str">
        <f>IF([1]Juveniles!BH9&gt;0,[1]Juveniles!BH9,"")</f>
        <v/>
      </c>
      <c r="J31" s="38" t="str">
        <f>IF([1]Juveniles!BH10&gt;0,[1]Juveniles!BH10,"")</f>
        <v/>
      </c>
      <c r="K31" s="38" t="str">
        <f>IF([1]Juveniles!BH11&gt;0,[1]Juveniles!BH11,"")</f>
        <v/>
      </c>
      <c r="L31" s="40" t="str">
        <f>IF([1]Juveniles!BH12&gt;0,[1]Juveniles!BH12,"")</f>
        <v/>
      </c>
      <c r="M31" s="40" t="str">
        <f>IF([1]Juveniles!BH13&gt;0,[1]Juveniles!BH13,"")</f>
        <v/>
      </c>
      <c r="N31" s="38" t="str">
        <f>IF([1]Juveniles!BH15&gt;0,[1]Juveniles!BH15,"")</f>
        <v/>
      </c>
      <c r="O31" s="38" t="str">
        <f>IF([1]Juveniles!BH16&gt;0,[1]Juveniles!BH16,"")</f>
        <v/>
      </c>
      <c r="P31" s="38" t="str">
        <f>IF([1]Juveniles!BH17&gt;0,[1]Juveniles!BH17,"")</f>
        <v/>
      </c>
      <c r="Q31" s="38" t="str">
        <f>IF([1]Juveniles!BH18&gt;0,[1]Juveniles!BH18,"")</f>
        <v/>
      </c>
      <c r="R31" s="38" t="str">
        <f>IF([1]Juveniles!BH19&gt;0,[1]Juveniles!BH19,"")</f>
        <v/>
      </c>
      <c r="S31" s="38" t="str">
        <f>IF([1]Juveniles!BH20&gt;0,[1]Juveniles!BH20,"")</f>
        <v/>
      </c>
      <c r="T31" s="38" t="str">
        <f>IF([1]Juveniles!BH21&gt;0,[1]Juveniles!BH21,"")</f>
        <v/>
      </c>
      <c r="U31" s="38" t="str">
        <f>IF([1]Juveniles!BH22&gt;0,[1]Juveniles!BH22,"")</f>
        <v/>
      </c>
      <c r="V31" s="38" t="str">
        <f>IF([1]Juveniles!BH24&gt;0,[1]Juveniles!BH24,"")</f>
        <v/>
      </c>
      <c r="W31" s="38" t="str">
        <f>IF([1]Juveniles!BH25&gt;0,[1]Juveniles!BH25,"")</f>
        <v/>
      </c>
      <c r="X31" s="38" t="str">
        <f>IF([1]Juveniles!BH26&gt;0,[1]Juveniles!BH26,"")</f>
        <v/>
      </c>
      <c r="Y31" s="38" t="str">
        <f>IF([1]Juveniles!BH27&gt;0,[1]Juveniles!BH27,"")</f>
        <v/>
      </c>
      <c r="Z31" s="38" t="str">
        <f>IF([1]Juveniles!BH28&gt;0,[1]Juveniles!BH28,"")</f>
        <v/>
      </c>
      <c r="AA31" s="38" t="str">
        <f>IF([1]Juveniles!BH29&gt;0,[1]Juveniles!BH29,"")</f>
        <v/>
      </c>
      <c r="AB31" s="38" t="str">
        <f>IF([1]Juveniles!BH30&gt;0,[1]Juveniles!BH30,"")</f>
        <v/>
      </c>
      <c r="AC31" s="38" t="str">
        <f>IF([1]Juveniles!BH31&gt;0,[1]Juveniles!BH31,"")</f>
        <v/>
      </c>
      <c r="AD31" s="38" t="str">
        <f>IF([1]Juveniles!BH33&gt;0,[1]Juveniles!BH33,"")</f>
        <v/>
      </c>
      <c r="AE31" s="38" t="str">
        <f>IF([1]Juveniles!BH34&gt;0,[1]Juveniles!BH34,"")</f>
        <v/>
      </c>
      <c r="AF31" s="38" t="str">
        <f>IF([1]Juveniles!BH35&gt;0,[1]Juveniles!BH35,"")</f>
        <v/>
      </c>
      <c r="AG31" s="38" t="str">
        <f>IF([1]Juveniles!BH36&gt;0,[1]Juveniles!BH36,"")</f>
        <v/>
      </c>
      <c r="AH31" s="38" t="str">
        <f>IF([1]Juveniles!BH37&gt;0,[1]Juveniles!BH37,"")</f>
        <v/>
      </c>
      <c r="AI31" s="38" t="str">
        <f>IF([1]Juveniles!BH38&gt;0,[1]Juveniles!BH38,"")</f>
        <v/>
      </c>
      <c r="AJ31" s="38" t="str">
        <f>IF([1]Juveniles!BH39&gt;0,[1]Juveniles!BH39,"")</f>
        <v/>
      </c>
      <c r="AK31" s="38" t="str">
        <f>IF([1]Juveniles!BH40&gt;0,[1]Juveniles!BH40,"")</f>
        <v/>
      </c>
      <c r="AL31" s="38" t="str">
        <f>IF([1]Juveniles!BH42&gt;0,[1]Juveniles!BH42,"")</f>
        <v/>
      </c>
      <c r="AM31" s="38" t="str">
        <f>IF([1]Juveniles!BH43&gt;0,[1]Juveniles!BH43,"")</f>
        <v/>
      </c>
      <c r="AN31" s="38" t="str">
        <f>IF([1]Juveniles!BH44&gt;0,[1]Juveniles!BH44,"")</f>
        <v/>
      </c>
      <c r="AO31" s="38" t="str">
        <f>IF([1]Juveniles!BH45&gt;0,[1]Juveniles!BH45,"")</f>
        <v/>
      </c>
      <c r="AP31" s="38" t="str">
        <f>IF([1]Juveniles!BH46&gt;0,[1]Juveniles!BH46,"")</f>
        <v/>
      </c>
      <c r="AQ31" s="38" t="str">
        <f>IF([1]Juveniles!BH47&gt;0,[1]Juveniles!BH47,"")</f>
        <v/>
      </c>
      <c r="AR31" s="38" t="str">
        <f>IF([1]Juveniles!BH48&gt;0,[1]Juveniles!BH48,"")</f>
        <v/>
      </c>
      <c r="AS31" s="68" t="str">
        <f>IF([1]Juveniles!BH49&gt;0,[1]Juveniles!BH49,"")</f>
        <v/>
      </c>
    </row>
  </sheetData>
  <phoneticPr fontId="24"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93F15-90E5-4DC5-A542-734532FBE252}">
  <sheetPr>
    <tabColor rgb="FF00B050"/>
  </sheetPr>
  <dimension ref="A1:AH31"/>
  <sheetViews>
    <sheetView workbookViewId="0">
      <selection activeCell="M9" sqref="M9"/>
    </sheetView>
  </sheetViews>
  <sheetFormatPr defaultRowHeight="12.75"/>
  <sheetData>
    <row r="1" spans="1:34" s="29" customFormat="1" ht="67.5">
      <c r="A1" s="34" t="s">
        <v>54</v>
      </c>
      <c r="B1" s="53" t="s">
        <v>55</v>
      </c>
      <c r="C1" s="35" t="s">
        <v>44</v>
      </c>
      <c r="D1" s="49" t="s">
        <v>10</v>
      </c>
      <c r="E1" s="49" t="s">
        <v>11</v>
      </c>
      <c r="F1" s="49" t="s">
        <v>12</v>
      </c>
      <c r="G1" s="50" t="s">
        <v>38</v>
      </c>
      <c r="H1" s="50" t="s">
        <v>39</v>
      </c>
      <c r="I1" s="50" t="s">
        <v>40</v>
      </c>
      <c r="J1" s="50" t="s">
        <v>41</v>
      </c>
      <c r="K1" s="50" t="s">
        <v>56</v>
      </c>
      <c r="L1" s="50" t="s">
        <v>57</v>
      </c>
      <c r="M1" s="50" t="s">
        <v>58</v>
      </c>
      <c r="N1" s="50" t="s">
        <v>59</v>
      </c>
      <c r="O1" s="50" t="s">
        <v>60</v>
      </c>
      <c r="P1" s="50" t="s">
        <v>61</v>
      </c>
      <c r="Q1" s="50" t="s">
        <v>62</v>
      </c>
      <c r="R1" s="50" t="s">
        <v>63</v>
      </c>
      <c r="S1" s="50" t="s">
        <v>64</v>
      </c>
      <c r="T1" s="50" t="s">
        <v>65</v>
      </c>
      <c r="U1" s="50" t="s">
        <v>66</v>
      </c>
      <c r="V1" s="50" t="s">
        <v>67</v>
      </c>
      <c r="W1" s="50" t="s">
        <v>68</v>
      </c>
      <c r="X1" s="50" t="s">
        <v>69</v>
      </c>
      <c r="Y1" s="50" t="s">
        <v>70</v>
      </c>
      <c r="Z1" s="50" t="s">
        <v>71</v>
      </c>
      <c r="AA1" s="50" t="s">
        <v>72</v>
      </c>
      <c r="AB1" s="50" t="s">
        <v>73</v>
      </c>
      <c r="AC1" s="50" t="s">
        <v>74</v>
      </c>
      <c r="AD1" s="50" t="s">
        <v>75</v>
      </c>
      <c r="AE1" s="50" t="s">
        <v>76</v>
      </c>
      <c r="AF1" s="50" t="s">
        <v>77</v>
      </c>
      <c r="AG1" s="50" t="s">
        <v>78</v>
      </c>
      <c r="AH1" s="50" t="s">
        <v>79</v>
      </c>
    </row>
    <row r="2" spans="1:34" s="29" customFormat="1" ht="25.5">
      <c r="A2" s="34" t="str">
        <f>'[1]female stats (μm)'!A$2</f>
        <v>Genus species</v>
      </c>
      <c r="B2" s="51" t="str">
        <f>'[1]female stats (μm)'!B$2</f>
        <v>Country.sample</v>
      </c>
      <c r="C2" s="36">
        <f>[1]Juveniles!B1</f>
        <v>12</v>
      </c>
      <c r="D2" s="41">
        <f>IF([1]Juveniles!C3&gt;0,[1]Juveniles!C3,"")</f>
        <v>1092.161204605846</v>
      </c>
      <c r="E2" s="42">
        <f>IF([1]Juveniles!C4&gt;0,[1]Juveniles!C4,"")</f>
        <v>18.97697077059345</v>
      </c>
      <c r="F2" s="42">
        <f>IF([1]Juveniles!C5&gt;0,[1]Juveniles!C5,"")</f>
        <v>20.017714791851198</v>
      </c>
      <c r="G2" s="42">
        <f>IF([1]Juveniles!C8&gt;0,[1]Juveniles!C8,"")</f>
        <v>63.529672276350759</v>
      </c>
      <c r="H2" s="42">
        <f>IF([1]Juveniles!C9&gt;0,[1]Juveniles!C9,"")</f>
        <v>37.289636846767053</v>
      </c>
      <c r="I2" s="42">
        <f>IF([1]Juveniles!C10&gt;0,[1]Juveniles!C10,"")</f>
        <v>32.794508414526135</v>
      </c>
      <c r="J2" s="42">
        <f>IF([1]Juveniles!C11&gt;0,[1]Juveniles!C11,"")</f>
        <v>33.32595217006201</v>
      </c>
      <c r="K2" s="42">
        <f>IF([1]Juveniles!C15&gt;0,[1]Juveniles!C15,"")</f>
        <v>36.403897254207266</v>
      </c>
      <c r="L2" s="42">
        <f>IF([1]Juveniles!C16&gt;0,[1]Juveniles!C16,"")</f>
        <v>25.797165633303809</v>
      </c>
      <c r="M2" s="42">
        <f>IF([1]Juveniles!C17&gt;0,[1]Juveniles!C17,"")</f>
        <v>9.2338352524357852</v>
      </c>
      <c r="N2" s="42">
        <f>IF([1]Juveniles!C19&gt;0,[1]Juveniles!C19,"")</f>
        <v>33.392382639503985</v>
      </c>
      <c r="O2" s="42">
        <f>IF([1]Juveniles!C20&gt;0,[1]Juveniles!C20,"")</f>
        <v>27.657218777679365</v>
      </c>
      <c r="P2" s="42">
        <f>IF([1]Juveniles!C21&gt;0,[1]Juveniles!C21,"")</f>
        <v>10.341009743135519</v>
      </c>
      <c r="Q2" s="42">
        <f>IF([1]Juveniles!C24&gt;0,[1]Juveniles!C24,"")</f>
        <v>40.721877767936235</v>
      </c>
      <c r="R2" s="42">
        <f>IF([1]Juveniles!C25&gt;0,[1]Juveniles!C25,"")</f>
        <v>32.905225863596108</v>
      </c>
      <c r="S2" s="42">
        <f>IF([1]Juveniles!C26&gt;0,[1]Juveniles!C26,"")</f>
        <v>13.41895482728078</v>
      </c>
      <c r="T2" s="42">
        <f>IF([1]Juveniles!C28&gt;0,[1]Juveniles!C28,"")</f>
        <v>38.751107174490699</v>
      </c>
      <c r="U2" s="42">
        <f>IF([1]Juveniles!C29&gt;0,[1]Juveniles!C29,"")</f>
        <v>31.864481842338353</v>
      </c>
      <c r="V2" s="42">
        <f>IF([1]Juveniles!C30&gt;0,[1]Juveniles!C30,"")</f>
        <v>10.252435783879541</v>
      </c>
      <c r="W2" s="42">
        <f>IF([1]Juveniles!C33&gt;0,[1]Juveniles!C33,"")</f>
        <v>44.41984056687334</v>
      </c>
      <c r="X2" s="42">
        <f>IF([1]Juveniles!C34&gt;0,[1]Juveniles!C34,"")</f>
        <v>34.410983170947738</v>
      </c>
      <c r="Y2" s="42">
        <f>IF([1]Juveniles!C35&gt;0,[1]Juveniles!C35,"")</f>
        <v>10.341009743135519</v>
      </c>
      <c r="Z2" s="42">
        <f>IF([1]Juveniles!C37&gt;0,[1]Juveniles!C37,"")</f>
        <v>43.976970770593447</v>
      </c>
      <c r="AA2" s="42">
        <f>IF([1]Juveniles!C38&gt;0,[1]Juveniles!C38,"")</f>
        <v>33.015943312666082</v>
      </c>
      <c r="AB2" s="42">
        <f>IF([1]Juveniles!C39&gt;0,[1]Juveniles!C39,"")</f>
        <v>9.8095659875996457</v>
      </c>
      <c r="AC2" s="42" t="str">
        <f>IF([1]Juveniles!C42&gt;0,[1]Juveniles!C42,"")</f>
        <v/>
      </c>
      <c r="AD2" s="42" t="str">
        <f>IF([1]Juveniles!C43&gt;0,[1]Juveniles!C43,"")</f>
        <v/>
      </c>
      <c r="AE2" s="42" t="str">
        <f>IF([1]Juveniles!C44&gt;0,[1]Juveniles!C44,"")</f>
        <v/>
      </c>
      <c r="AF2" s="42" t="str">
        <f>IF([1]Juveniles!C46&gt;0,[1]Juveniles!C46,"")</f>
        <v/>
      </c>
      <c r="AG2" s="42" t="str">
        <f>IF([1]Juveniles!C47&gt;0,[1]Juveniles!C47,"")</f>
        <v/>
      </c>
      <c r="AH2" s="42" t="str">
        <f>IF([1]Juveniles!C48&gt;0,[1]Juveniles!C48,"")</f>
        <v/>
      </c>
    </row>
    <row r="3" spans="1:34" s="29" customFormat="1" ht="25.5">
      <c r="A3" s="34" t="str">
        <f>'[1]female stats (μm)'!A$2</f>
        <v>Genus species</v>
      </c>
      <c r="B3" s="51" t="str">
        <f>'[1]female stats (μm)'!B$2</f>
        <v>Country.sample</v>
      </c>
      <c r="C3" s="36">
        <f>[1]Juveniles!D1</f>
        <v>18</v>
      </c>
      <c r="D3" s="41">
        <f>IF([1]Juveniles!E3&gt;0,[1]Juveniles!E3,"")</f>
        <v>1174.2979719188766</v>
      </c>
      <c r="E3" s="42">
        <f>IF([1]Juveniles!E4&gt;0,[1]Juveniles!E4,"")</f>
        <v>19.188767550702028</v>
      </c>
      <c r="F3" s="43">
        <f>IF([1]Juveniles!E5&gt;0,[1]Juveniles!E5,"")</f>
        <v>13.358034321372855</v>
      </c>
      <c r="G3" s="42">
        <f>IF([1]Juveniles!E8&gt;0,[1]Juveniles!E8,"")</f>
        <v>66.302652106084238</v>
      </c>
      <c r="H3" s="42">
        <f>IF([1]Juveniles!E9&gt;0,[1]Juveniles!E9,"")</f>
        <v>42.862714508580339</v>
      </c>
      <c r="I3" s="42">
        <f>IF([1]Juveniles!E10&gt;0,[1]Juveniles!E10,"")</f>
        <v>42.57020280811232</v>
      </c>
      <c r="J3" s="42">
        <f>IF([1]Juveniles!E11&gt;0,[1]Juveniles!E11,"")</f>
        <v>37.578003120124805</v>
      </c>
      <c r="K3" s="42">
        <f>IF([1]Juveniles!E15&gt;0,[1]Juveniles!E15,"")</f>
        <v>40.405616224648981</v>
      </c>
      <c r="L3" s="42">
        <f>IF([1]Juveniles!E16&gt;0,[1]Juveniles!E16,"")</f>
        <v>32.761310452418094</v>
      </c>
      <c r="M3" s="42">
        <f>IF([1]Juveniles!E17&gt;0,[1]Juveniles!E17,"")</f>
        <v>11.173946957878316</v>
      </c>
      <c r="N3" s="42">
        <f>IF([1]Juveniles!E19&gt;0,[1]Juveniles!E19,"")</f>
        <v>39.021060842433698</v>
      </c>
      <c r="O3" s="42">
        <f>IF([1]Juveniles!E20&gt;0,[1]Juveniles!E20,"")</f>
        <v>29.504680187207487</v>
      </c>
      <c r="P3" s="42">
        <f>IF([1]Juveniles!E21&gt;0,[1]Juveniles!E21,"")</f>
        <v>10.842433697347893</v>
      </c>
      <c r="Q3" s="42">
        <f>IF([1]Juveniles!E24&gt;0,[1]Juveniles!E24,"")</f>
        <v>42.511700468018724</v>
      </c>
      <c r="R3" s="42">
        <f>IF([1]Juveniles!E25&gt;0,[1]Juveniles!E25,"")</f>
        <v>31.084243369734786</v>
      </c>
      <c r="S3" s="42">
        <f>IF([1]Juveniles!E26&gt;0,[1]Juveniles!E26,"")</f>
        <v>12.636505460218409</v>
      </c>
      <c r="T3" s="42">
        <f>IF([1]Juveniles!E28&gt;0,[1]Juveniles!E28,"")</f>
        <v>42.004680187207491</v>
      </c>
      <c r="U3" s="42">
        <f>IF([1]Juveniles!E29&gt;0,[1]Juveniles!E29,"")</f>
        <v>33.638845553822151</v>
      </c>
      <c r="V3" s="42">
        <f>IF([1]Juveniles!E30&gt;0,[1]Juveniles!E30,"")</f>
        <v>14.001560062402497</v>
      </c>
      <c r="W3" s="42">
        <f>IF([1]Juveniles!E33&gt;0,[1]Juveniles!E33,"")</f>
        <v>42.375195007800308</v>
      </c>
      <c r="X3" s="42">
        <f>IF([1]Juveniles!E34&gt;0,[1]Juveniles!E34,"")</f>
        <v>36.856474258970358</v>
      </c>
      <c r="Y3" s="42">
        <f>IF([1]Juveniles!E35&gt;0,[1]Juveniles!E35,"")</f>
        <v>10.140405616224649</v>
      </c>
      <c r="Z3" s="42">
        <f>IF([1]Juveniles!E37&gt;0,[1]Juveniles!E37,"")</f>
        <v>40.698127925117006</v>
      </c>
      <c r="AA3" s="42">
        <f>IF([1]Juveniles!E38&gt;0,[1]Juveniles!E38,"")</f>
        <v>31.688767550702028</v>
      </c>
      <c r="AB3" s="42">
        <f>IF([1]Juveniles!E39&gt;0,[1]Juveniles!E39,"")</f>
        <v>11.154446177847113</v>
      </c>
      <c r="AC3" s="42">
        <f>IF([1]Juveniles!E42&gt;0,[1]Juveniles!E42,"")</f>
        <v>48.595943837753516</v>
      </c>
      <c r="AD3" s="42">
        <f>IF([1]Juveniles!E43&gt;0,[1]Juveniles!E43,"")</f>
        <v>36.271450858034321</v>
      </c>
      <c r="AE3" s="42">
        <f>IF([1]Juveniles!E44&gt;0,[1]Juveniles!E44,"")</f>
        <v>13.319032761310451</v>
      </c>
      <c r="AF3" s="42">
        <f>IF([1]Juveniles!E46&gt;0,[1]Juveniles!E46,"")</f>
        <v>52.905616224648988</v>
      </c>
      <c r="AG3" s="42">
        <f>IF([1]Juveniles!E47&gt;0,[1]Juveniles!E47,"")</f>
        <v>40.932137285491415</v>
      </c>
      <c r="AH3" s="42">
        <f>IF([1]Juveniles!E48&gt;0,[1]Juveniles!E48,"")</f>
        <v>12.460998439937597</v>
      </c>
    </row>
    <row r="4" spans="1:34" s="29" customFormat="1" ht="25.5">
      <c r="A4" s="34" t="str">
        <f>'[1]female stats (μm)'!A$2</f>
        <v>Genus species</v>
      </c>
      <c r="B4" s="51" t="str">
        <f>'[1]female stats (μm)'!B$2</f>
        <v>Country.sample</v>
      </c>
      <c r="C4" s="36">
        <f>[1]Juveniles!F1</f>
        <v>26</v>
      </c>
      <c r="D4" s="41">
        <f>IF([1]Juveniles!G3&gt;0,[1]Juveniles!G3,"")</f>
        <v>1205.1143720328009</v>
      </c>
      <c r="E4" s="42" t="str">
        <f>IF([1]Juveniles!G4&gt;0,[1]Juveniles!G4,"")</f>
        <v/>
      </c>
      <c r="F4" s="42">
        <f>IF([1]Juveniles!G5&gt;0,[1]Juveniles!G5,"")</f>
        <v>19.249028916702631</v>
      </c>
      <c r="G4" s="42">
        <f>IF([1]Juveniles!G8&gt;0,[1]Juveniles!G8,"")</f>
        <v>70.02589555459646</v>
      </c>
      <c r="H4" s="42">
        <f>IF([1]Juveniles!G9&gt;0,[1]Juveniles!G9,"")</f>
        <v>36.685369011652995</v>
      </c>
      <c r="I4" s="42">
        <f>IF([1]Juveniles!G10&gt;0,[1]Juveniles!G10,"")</f>
        <v>36.124298662063012</v>
      </c>
      <c r="J4" s="42">
        <f>IF([1]Juveniles!G11&gt;0,[1]Juveniles!G11,"")</f>
        <v>36.340094950366854</v>
      </c>
      <c r="K4" s="42">
        <f>IF([1]Juveniles!G15&gt;0,[1]Juveniles!G15,"")</f>
        <v>35.002157962883032</v>
      </c>
      <c r="L4" s="42">
        <f>IF([1]Juveniles!G16&gt;0,[1]Juveniles!G16,"")</f>
        <v>32.41260250323694</v>
      </c>
      <c r="M4" s="42">
        <f>IF([1]Juveniles!G17&gt;0,[1]Juveniles!G17,"")</f>
        <v>9.5381959430297787</v>
      </c>
      <c r="N4" s="42">
        <f>IF([1]Juveniles!G19&gt;0,[1]Juveniles!G19,"")</f>
        <v>35.779024600776857</v>
      </c>
      <c r="O4" s="42">
        <f>IF([1]Juveniles!G20&gt;0,[1]Juveniles!G20,"")</f>
        <v>32.110487699611568</v>
      </c>
      <c r="P4" s="42">
        <f>IF([1]Juveniles!G21&gt;0,[1]Juveniles!G21,"")</f>
        <v>11.113508847647822</v>
      </c>
      <c r="Q4" s="42">
        <f>IF([1]Juveniles!G24&gt;0,[1]Juveniles!G24,"")</f>
        <v>40.051791109192912</v>
      </c>
      <c r="R4" s="42">
        <f>IF([1]Juveniles!G25&gt;0,[1]Juveniles!G25,"")</f>
        <v>31.398359948208892</v>
      </c>
      <c r="S4" s="42">
        <f>IF([1]Juveniles!G26&gt;0,[1]Juveniles!G26,"")</f>
        <v>12.408286577470868</v>
      </c>
      <c r="T4" s="42">
        <f>IF([1]Juveniles!G28&gt;0,[1]Juveniles!G28,"")</f>
        <v>40.699179974104446</v>
      </c>
      <c r="U4" s="42">
        <f>IF([1]Juveniles!G29&gt;0,[1]Juveniles!G29,"")</f>
        <v>30.384117393180837</v>
      </c>
      <c r="V4" s="42">
        <f>IF([1]Juveniles!G30&gt;0,[1]Juveniles!G30,"")</f>
        <v>10.725075528700904</v>
      </c>
      <c r="W4" s="42">
        <f>IF([1]Juveniles!G33&gt;0,[1]Juveniles!G33,"")</f>
        <v>38.908070781182566</v>
      </c>
      <c r="X4" s="42">
        <f>IF([1]Juveniles!G34&gt;0,[1]Juveniles!G34,"")</f>
        <v>32.563659905049633</v>
      </c>
      <c r="Y4" s="42">
        <f>IF([1]Juveniles!G35&gt;0,[1]Juveniles!G35,"")</f>
        <v>13.746223564954683</v>
      </c>
      <c r="Z4" s="42">
        <f>IF([1]Juveniles!G37&gt;0,[1]Juveniles!G37,"")</f>
        <v>38.713854121709105</v>
      </c>
      <c r="AA4" s="42">
        <f>IF([1]Juveniles!G38&gt;0,[1]Juveniles!G38,"")</f>
        <v>31.247302546396199</v>
      </c>
      <c r="AB4" s="42">
        <f>IF([1]Juveniles!G39&gt;0,[1]Juveniles!G39,"")</f>
        <v>12.041432887354336</v>
      </c>
      <c r="AC4" s="42">
        <f>IF([1]Juveniles!G42&gt;0,[1]Juveniles!G42,"")</f>
        <v>45.533016832110491</v>
      </c>
      <c r="AD4" s="42">
        <f>IF([1]Juveniles!G43&gt;0,[1]Juveniles!G43,"")</f>
        <v>37.850668968493736</v>
      </c>
      <c r="AE4" s="42">
        <f>IF([1]Juveniles!G44&gt;0,[1]Juveniles!G44,"")</f>
        <v>12.904618040569702</v>
      </c>
      <c r="AF4" s="42">
        <f>IF([1]Juveniles!G46&gt;0,[1]Juveniles!G46,"")</f>
        <v>48.985757444971938</v>
      </c>
      <c r="AG4" s="42">
        <f>IF([1]Juveniles!G47&gt;0,[1]Juveniles!G47,"")</f>
        <v>38.713854121709105</v>
      </c>
      <c r="AH4" s="42">
        <f>IF([1]Juveniles!G48&gt;0,[1]Juveniles!G48,"")</f>
        <v>13.098834700043158</v>
      </c>
    </row>
    <row r="5" spans="1:34" s="29" customFormat="1" ht="25.5">
      <c r="A5" s="34" t="str">
        <f>'[1]female stats (μm)'!A$2</f>
        <v>Genus species</v>
      </c>
      <c r="B5" s="51" t="str">
        <f>'[1]female stats (μm)'!B$2</f>
        <v>Country.sample</v>
      </c>
      <c r="C5" s="36">
        <f>[1]Juveniles!H1</f>
        <v>30</v>
      </c>
      <c r="D5" s="41">
        <f>IF([1]Juveniles!I3&gt;0,[1]Juveniles!I3,"")</f>
        <v>986.76733558513797</v>
      </c>
      <c r="E5" s="42">
        <f>IF([1]Juveniles!I4&gt;0,[1]Juveniles!I4,"")</f>
        <v>19.690045698390623</v>
      </c>
      <c r="F5" s="42">
        <f>IF([1]Juveniles!I5&gt;0,[1]Juveniles!I5,"")</f>
        <v>20.623882376316317</v>
      </c>
      <c r="G5" s="42">
        <f>IF([1]Juveniles!I8&gt;0,[1]Juveniles!I8,"")</f>
        <v>63.143254520166906</v>
      </c>
      <c r="H5" s="42">
        <f>IF([1]Juveniles!I9&gt;0,[1]Juveniles!I9,"")</f>
        <v>37.989270812636597</v>
      </c>
      <c r="I5" s="42">
        <f>IF([1]Juveniles!I10&gt;0,[1]Juveniles!I10,"")</f>
        <v>35.783826743492952</v>
      </c>
      <c r="J5" s="42">
        <f>IF([1]Juveniles!I11&gt;0,[1]Juveniles!I11,"")</f>
        <v>35.823564474468512</v>
      </c>
      <c r="K5" s="42">
        <f>IF([1]Juveniles!I15&gt;0,[1]Juveniles!I15,"")</f>
        <v>33.359825153983707</v>
      </c>
      <c r="L5" s="42">
        <f>IF([1]Juveniles!I16&gt;0,[1]Juveniles!I16,"")</f>
        <v>28.313133320087424</v>
      </c>
      <c r="M5" s="42">
        <f>IF([1]Juveniles!I17&gt;0,[1]Juveniles!I17,"")</f>
        <v>10.212596860719254</v>
      </c>
      <c r="N5" s="42">
        <f>IF([1]Juveniles!I19&gt;0,[1]Juveniles!I19,"")</f>
        <v>37.075303000198687</v>
      </c>
      <c r="O5" s="42">
        <f>IF([1]Juveniles!I20&gt;0,[1]Juveniles!I20,"")</f>
        <v>30.180806675938804</v>
      </c>
      <c r="P5" s="42">
        <f>IF([1]Juveniles!I21&gt;0,[1]Juveniles!I21,"")</f>
        <v>10.212596860719254</v>
      </c>
      <c r="Q5" s="42">
        <f>IF([1]Juveniles!I24&gt;0,[1]Juveniles!I24,"")</f>
        <v>47.764752632624678</v>
      </c>
      <c r="R5" s="42">
        <f>IF([1]Juveniles!I25&gt;0,[1]Juveniles!I25,"")</f>
        <v>37.075303000198687</v>
      </c>
      <c r="S5" s="42">
        <f>IF([1]Juveniles!I26&gt;0,[1]Juveniles!I26,"")</f>
        <v>10.292072322670375</v>
      </c>
      <c r="T5" s="42">
        <f>IF([1]Juveniles!I28&gt;0,[1]Juveniles!I28,"")</f>
        <v>37.134909596662034</v>
      </c>
      <c r="U5" s="42">
        <f>IF([1]Juveniles!I29&gt;0,[1]Juveniles!I29,"")</f>
        <v>28.849592688257502</v>
      </c>
      <c r="V5" s="42">
        <f>IF([1]Juveniles!I30&gt;0,[1]Juveniles!I30,"")</f>
        <v>12.100139082058414</v>
      </c>
      <c r="W5" s="42">
        <f>IF([1]Juveniles!I33&gt;0,[1]Juveniles!I33,"")</f>
        <v>43.453208821776279</v>
      </c>
      <c r="X5" s="42">
        <f>IF([1]Juveniles!I34&gt;0,[1]Juveniles!I34,"")</f>
        <v>33.240611961057027</v>
      </c>
      <c r="Y5" s="42">
        <f>IF([1]Juveniles!I35&gt;0,[1]Juveniles!I35,"")</f>
        <v>11.285515597059408</v>
      </c>
      <c r="Z5" s="42">
        <f>IF([1]Juveniles!I37&gt;0,[1]Juveniles!I37,"")</f>
        <v>45.301013312139879</v>
      </c>
      <c r="AA5" s="42">
        <f>IF([1]Juveniles!I38&gt;0,[1]Juveniles!I38,"")</f>
        <v>37.075303000198687</v>
      </c>
      <c r="AB5" s="42">
        <f>IF([1]Juveniles!I39&gt;0,[1]Juveniles!I39,"")</f>
        <v>9.4774488376713677</v>
      </c>
      <c r="AC5" s="42">
        <f>IF([1]Juveniles!I42&gt;0,[1]Juveniles!I42,"")</f>
        <v>48.99662229286708</v>
      </c>
      <c r="AD5" s="42">
        <f>IF([1]Juveniles!I43&gt;0,[1]Juveniles!I43,"")</f>
        <v>34.412875024836083</v>
      </c>
      <c r="AE5" s="42">
        <f>IF([1]Juveniles!I44&gt;0,[1]Juveniles!I44,"")</f>
        <v>14.126763361812042</v>
      </c>
      <c r="AF5" s="42">
        <f>IF([1]Juveniles!I46&gt;0,[1]Juveniles!I46,"")</f>
        <v>50.625869262865095</v>
      </c>
      <c r="AG5" s="42">
        <f>IF([1]Juveniles!I47&gt;0,[1]Juveniles!I47,"")</f>
        <v>35.644744685078486</v>
      </c>
      <c r="AH5" s="42">
        <f>IF([1]Juveniles!I48&gt;0,[1]Juveniles!I48,"")</f>
        <v>13.570435128154182</v>
      </c>
    </row>
    <row r="6" spans="1:34" s="29" customFormat="1" ht="25.5">
      <c r="A6" s="34" t="str">
        <f>'[1]female stats (μm)'!A$2</f>
        <v>Genus species</v>
      </c>
      <c r="B6" s="51" t="str">
        <f>'[1]female stats (μm)'!B$2</f>
        <v>Country.sample</v>
      </c>
      <c r="C6" s="36">
        <f>[1]Juveniles!J1</f>
        <v>36</v>
      </c>
      <c r="D6" s="41">
        <f>IF([1]Juveniles!K3&gt;0,[1]Juveniles!K3,"")</f>
        <v>1180.1194539249145</v>
      </c>
      <c r="E6" s="42">
        <f>IF([1]Juveniles!K4&gt;0,[1]Juveniles!K4,"")</f>
        <v>22.525597269624573</v>
      </c>
      <c r="F6" s="42" t="str">
        <f>IF([1]Juveniles!K5&gt;0,[1]Juveniles!K5,"")</f>
        <v/>
      </c>
      <c r="G6" s="42">
        <f>IF([1]Juveniles!K8&gt;0,[1]Juveniles!K8,"")</f>
        <v>69.496587030716711</v>
      </c>
      <c r="H6" s="42">
        <f>IF([1]Juveniles!K9&gt;0,[1]Juveniles!K9,"")</f>
        <v>46.629692832764505</v>
      </c>
      <c r="I6" s="42">
        <f>IF([1]Juveniles!K10&gt;0,[1]Juveniles!K10,"")</f>
        <v>42.768771331058019</v>
      </c>
      <c r="J6" s="42">
        <f>IF([1]Juveniles!K11&gt;0,[1]Juveniles!K11,"")</f>
        <v>42.171501706484641</v>
      </c>
      <c r="K6" s="42">
        <f>IF([1]Juveniles!K15&gt;0,[1]Juveniles!K15,"")</f>
        <v>40.784982935153586</v>
      </c>
      <c r="L6" s="42">
        <f>IF([1]Juveniles!K16&gt;0,[1]Juveniles!K16,"")</f>
        <v>36.646757679180887</v>
      </c>
      <c r="M6" s="42">
        <f>IF([1]Juveniles!K17&gt;0,[1]Juveniles!K17,"")</f>
        <v>10.558873720136519</v>
      </c>
      <c r="N6" s="42">
        <f>IF([1]Juveniles!K19&gt;0,[1]Juveniles!K19,"")</f>
        <v>44.624573378839592</v>
      </c>
      <c r="O6" s="42">
        <f>IF([1]Juveniles!K20&gt;0,[1]Juveniles!K20,"")</f>
        <v>34.662969283276453</v>
      </c>
      <c r="P6" s="42">
        <f>IF([1]Juveniles!K21&gt;0,[1]Juveniles!K21,"")</f>
        <v>12.60665529010239</v>
      </c>
      <c r="Q6" s="42">
        <f>IF([1]Juveniles!K24&gt;0,[1]Juveniles!K24,"")</f>
        <v>42.470136518771326</v>
      </c>
      <c r="R6" s="42">
        <f>IF([1]Juveniles!K25&gt;0,[1]Juveniles!K25,"")</f>
        <v>38.118600682593858</v>
      </c>
      <c r="S6" s="42">
        <f>IF([1]Juveniles!K26&gt;0,[1]Juveniles!K26,"")</f>
        <v>12.585324232081913</v>
      </c>
      <c r="T6" s="42">
        <f>IF([1]Juveniles!K28&gt;0,[1]Juveniles!K28,"")</f>
        <v>39.867747440273035</v>
      </c>
      <c r="U6" s="42">
        <f>IF([1]Juveniles!K29&gt;0,[1]Juveniles!K29,"")</f>
        <v>35.324232081911255</v>
      </c>
      <c r="V6" s="42">
        <f>IF([1]Juveniles!K30&gt;0,[1]Juveniles!K30,"")</f>
        <v>13.630546075085324</v>
      </c>
      <c r="W6" s="42">
        <f>IF([1]Juveniles!K33&gt;0,[1]Juveniles!K33,"")</f>
        <v>39.675767918088738</v>
      </c>
      <c r="X6" s="42">
        <f>IF([1]Juveniles!K34&gt;0,[1]Juveniles!K34,"")</f>
        <v>35.900170648464155</v>
      </c>
      <c r="Y6" s="42">
        <f>IF([1]Juveniles!K35&gt;0,[1]Juveniles!K35,"")</f>
        <v>11.497440273037542</v>
      </c>
      <c r="Z6" s="42">
        <f>IF([1]Juveniles!K37&gt;0,[1]Juveniles!K37,"")</f>
        <v>39.526450511945391</v>
      </c>
      <c r="AA6" s="42">
        <f>IF([1]Juveniles!K38&gt;0,[1]Juveniles!K38,"")</f>
        <v>34.087030716723547</v>
      </c>
      <c r="AB6" s="42">
        <f>IF([1]Juveniles!K39&gt;0,[1]Juveniles!K39,"")</f>
        <v>10.43088737201365</v>
      </c>
      <c r="AC6" s="42">
        <f>IF([1]Juveniles!K42&gt;0,[1]Juveniles!K42,"")</f>
        <v>54.671501706484641</v>
      </c>
      <c r="AD6" s="42">
        <f>IF([1]Juveniles!K43&gt;0,[1]Juveniles!K43,"")</f>
        <v>34.684300341296932</v>
      </c>
      <c r="AE6" s="42">
        <f>IF([1]Juveniles!K44&gt;0,[1]Juveniles!K44,"")</f>
        <v>13.971843003412967</v>
      </c>
      <c r="AF6" s="42">
        <f>IF([1]Juveniles!K46&gt;0,[1]Juveniles!K46,"")</f>
        <v>55.69539249146758</v>
      </c>
      <c r="AG6" s="42">
        <f>IF([1]Juveniles!K47&gt;0,[1]Juveniles!K47,"")</f>
        <v>38.459897610921502</v>
      </c>
      <c r="AH6" s="42">
        <f>IF([1]Juveniles!K48&gt;0,[1]Juveniles!K48,"")</f>
        <v>12.585324232081913</v>
      </c>
    </row>
    <row r="7" spans="1:34" s="29" customFormat="1" ht="25.5">
      <c r="A7" s="34" t="str">
        <f>'[1]female stats (μm)'!A$2</f>
        <v>Genus species</v>
      </c>
      <c r="B7" s="51" t="str">
        <f>'[1]female stats (μm)'!B$2</f>
        <v>Country.sample</v>
      </c>
      <c r="C7" s="36">
        <f>[1]Juveniles!L1</f>
        <v>40</v>
      </c>
      <c r="D7" s="41">
        <f>IF([1]Juveniles!M3&gt;0,[1]Juveniles!M3,"")</f>
        <v>1197.9432489049705</v>
      </c>
      <c r="E7" s="42" t="str">
        <f>IF([1]Juveniles!M4&gt;0,[1]Juveniles!M4,"")</f>
        <v/>
      </c>
      <c r="F7" s="42">
        <f>IF([1]Juveniles!M5&gt;0,[1]Juveniles!M5,"")</f>
        <v>22.014854313464106</v>
      </c>
      <c r="G7" s="42">
        <f>IF([1]Juveniles!M8&gt;0,[1]Juveniles!M8,"")</f>
        <v>63.854503904018287</v>
      </c>
      <c r="H7" s="42">
        <f>IF([1]Juveniles!M9&gt;0,[1]Juveniles!M9,"")</f>
        <v>40.525614168729767</v>
      </c>
      <c r="I7" s="42">
        <f>IF([1]Juveniles!M10&gt;0,[1]Juveniles!M10,"")</f>
        <v>36.812035802704244</v>
      </c>
      <c r="J7" s="42">
        <f>IF([1]Juveniles!M11&gt;0,[1]Juveniles!M11,"")</f>
        <v>36.659683869739098</v>
      </c>
      <c r="K7" s="42">
        <f>IF([1]Juveniles!M15&gt;0,[1]Juveniles!M15,"")</f>
        <v>40.106646353075604</v>
      </c>
      <c r="L7" s="42">
        <f>IF([1]Juveniles!M16&gt;0,[1]Juveniles!M16,"")</f>
        <v>34.145876975814133</v>
      </c>
      <c r="M7" s="42">
        <f>IF([1]Juveniles!M17&gt;0,[1]Juveniles!M17,"")</f>
        <v>11.083603123214626</v>
      </c>
      <c r="N7" s="42">
        <f>IF([1]Juveniles!M19&gt;0,[1]Juveniles!M19,"")</f>
        <v>41.096933917349077</v>
      </c>
      <c r="O7" s="42">
        <f>IF([1]Juveniles!M20&gt;0,[1]Juveniles!M20,"")</f>
        <v>33.879261093125116</v>
      </c>
      <c r="P7" s="42">
        <f>IF([1]Juveniles!M21&gt;0,[1]Juveniles!M21,"")</f>
        <v>11.254999047800419</v>
      </c>
      <c r="Q7" s="42">
        <f>IF([1]Juveniles!M24&gt;0,[1]Juveniles!M24,"")</f>
        <v>43.32508093696439</v>
      </c>
      <c r="R7" s="42">
        <f>IF([1]Juveniles!M25&gt;0,[1]Juveniles!M25,"")</f>
        <v>36.945343744048756</v>
      </c>
      <c r="S7" s="42">
        <f>IF([1]Juveniles!M26&gt;0,[1]Juveniles!M26,"")</f>
        <v>13.178442201485433</v>
      </c>
      <c r="T7" s="42">
        <f>IF([1]Juveniles!M28&gt;0,[1]Juveniles!M28,"")</f>
        <v>40.773186059798135</v>
      </c>
      <c r="U7" s="42">
        <f>IF([1]Juveniles!M29&gt;0,[1]Juveniles!M29,"")</f>
        <v>38.068939249666727</v>
      </c>
      <c r="V7" s="42">
        <f>IF([1]Juveniles!M30&gt;0,[1]Juveniles!M30,"")</f>
        <v>13.1213102266235</v>
      </c>
      <c r="W7" s="42">
        <f>IF([1]Juveniles!M33&gt;0,[1]Juveniles!M33,"")</f>
        <v>41.135021900590367</v>
      </c>
      <c r="X7" s="42">
        <f>IF([1]Juveniles!M34&gt;0,[1]Juveniles!M34,"")</f>
        <v>34.755284707674726</v>
      </c>
      <c r="Y7" s="42">
        <f>IF([1]Juveniles!M35&gt;0,[1]Juveniles!M35,"")</f>
        <v>12.359550561797754</v>
      </c>
      <c r="Z7" s="42">
        <f>IF([1]Juveniles!M37&gt;0,[1]Juveniles!M37,"")</f>
        <v>39.154446772043421</v>
      </c>
      <c r="AA7" s="42">
        <f>IF([1]Juveniles!M38&gt;0,[1]Juveniles!M38,"")</f>
        <v>34.602932774709586</v>
      </c>
      <c r="AB7" s="42">
        <f>IF([1]Juveniles!M39&gt;0,[1]Juveniles!M39,"")</f>
        <v>12.435726528280329</v>
      </c>
      <c r="AC7" s="42">
        <f>IF([1]Juveniles!M42&gt;0,[1]Juveniles!M42,"")</f>
        <v>55.246619691487339</v>
      </c>
      <c r="AD7" s="42">
        <f>IF([1]Juveniles!M43&gt;0,[1]Juveniles!M43,"")</f>
        <v>36.945343744048756</v>
      </c>
      <c r="AE7" s="42">
        <f>IF([1]Juveniles!M44&gt;0,[1]Juveniles!M44,"")</f>
        <v>13.27366215958865</v>
      </c>
      <c r="AF7" s="42">
        <f>IF([1]Juveniles!M46&gt;0,[1]Juveniles!M46,"")</f>
        <v>57.836602551894877</v>
      </c>
      <c r="AG7" s="42">
        <f>IF([1]Juveniles!M47&gt;0,[1]Juveniles!M47,"")</f>
        <v>41.21119786707294</v>
      </c>
      <c r="AH7" s="42">
        <f>IF([1]Juveniles!M48&gt;0,[1]Juveniles!M48,"")</f>
        <v>12.24528661207389</v>
      </c>
    </row>
    <row r="8" spans="1:34" s="29" customFormat="1" ht="25.5">
      <c r="A8" s="34" t="str">
        <f>'[1]female stats (μm)'!A$2</f>
        <v>Genus species</v>
      </c>
      <c r="B8" s="51" t="str">
        <f>'[1]female stats (μm)'!B$2</f>
        <v>Country.sample</v>
      </c>
      <c r="C8" s="36">
        <f>[1]Juveniles!N1</f>
        <v>43</v>
      </c>
      <c r="D8" s="41">
        <f>IF([1]Juveniles!O3&gt;0,[1]Juveniles!O3,"")</f>
        <v>1155.7783018867922</v>
      </c>
      <c r="E8" s="42" t="str">
        <f>IF([1]Juveniles!O4&gt;0,[1]Juveniles!O4,"")</f>
        <v/>
      </c>
      <c r="F8" s="42" t="str">
        <f>IF([1]Juveniles!O5&gt;0,[1]Juveniles!O5,"")</f>
        <v/>
      </c>
      <c r="G8" s="42">
        <f>IF([1]Juveniles!O8&gt;0,[1]Juveniles!O8,"")</f>
        <v>64.54402515723271</v>
      </c>
      <c r="H8" s="42">
        <f>IF([1]Juveniles!O9&gt;0,[1]Juveniles!O9,"")</f>
        <v>37.067610062893081</v>
      </c>
      <c r="I8" s="42">
        <f>IF([1]Juveniles!O10&gt;0,[1]Juveniles!O10,"")</f>
        <v>33.45125786163522</v>
      </c>
      <c r="J8" s="42">
        <f>IF([1]Juveniles!O11&gt;0,[1]Juveniles!O11,"")</f>
        <v>33.215408805031444</v>
      </c>
      <c r="K8" s="42">
        <f>IF([1]Juveniles!O15&gt;0,[1]Juveniles!O15,"")</f>
        <v>36.871069182389938</v>
      </c>
      <c r="L8" s="42">
        <f>IF([1]Juveniles!O16&gt;0,[1]Juveniles!O16,"")</f>
        <v>26.965408805031448</v>
      </c>
      <c r="M8" s="42">
        <f>IF([1]Juveniles!O17&gt;0,[1]Juveniles!O17,"")</f>
        <v>10.593553459119494</v>
      </c>
      <c r="N8" s="42">
        <f>IF([1]Juveniles!O19&gt;0,[1]Juveniles!O19,"")</f>
        <v>34.316037735849058</v>
      </c>
      <c r="O8" s="42">
        <f>IF([1]Juveniles!O20&gt;0,[1]Juveniles!O20,"")</f>
        <v>31.25</v>
      </c>
      <c r="P8" s="42">
        <f>IF([1]Juveniles!O21&gt;0,[1]Juveniles!O21,"")</f>
        <v>10.495283018867923</v>
      </c>
      <c r="Q8" s="42">
        <f>IF([1]Juveniles!O24&gt;0,[1]Juveniles!O24,"")</f>
        <v>39.740566037735846</v>
      </c>
      <c r="R8" s="42">
        <f>IF([1]Juveniles!O25&gt;0,[1]Juveniles!O25,"")</f>
        <v>32.586477987421382</v>
      </c>
      <c r="S8" s="42">
        <f>IF([1]Juveniles!O26&gt;0,[1]Juveniles!O26,"")</f>
        <v>11.477987421383647</v>
      </c>
      <c r="T8" s="42">
        <f>IF([1]Juveniles!O28&gt;0,[1]Juveniles!O28,"")</f>
        <v>37.264150943396224</v>
      </c>
      <c r="U8" s="42">
        <f>IF([1]Juveniles!O29&gt;0,[1]Juveniles!O29,"")</f>
        <v>34.217767295597483</v>
      </c>
      <c r="V8" s="42">
        <f>IF([1]Juveniles!O30&gt;0,[1]Juveniles!O30,"")</f>
        <v>11.477987421383647</v>
      </c>
      <c r="W8" s="42">
        <f>IF([1]Juveniles!O33&gt;0,[1]Juveniles!O33,"")</f>
        <v>40.723270440251568</v>
      </c>
      <c r="X8" s="42">
        <f>IF([1]Juveniles!O34&gt;0,[1]Juveniles!O34,"")</f>
        <v>31.544811320754718</v>
      </c>
      <c r="Y8" s="42">
        <f>IF([1]Juveniles!O35&gt;0,[1]Juveniles!O35,"")</f>
        <v>8.7460691823899381</v>
      </c>
      <c r="Z8" s="42">
        <f>IF([1]Juveniles!O37&gt;0,[1]Juveniles!O37,"")</f>
        <v>41.037735849056602</v>
      </c>
      <c r="AA8" s="42">
        <f>IF([1]Juveniles!O38&gt;0,[1]Juveniles!O38,"")</f>
        <v>31.387578616352201</v>
      </c>
      <c r="AB8" s="42">
        <f>IF([1]Juveniles!O39&gt;0,[1]Juveniles!O39,"")</f>
        <v>10.691823899371069</v>
      </c>
      <c r="AC8" s="42">
        <f>IF([1]Juveniles!O42&gt;0,[1]Juveniles!O42,"")</f>
        <v>49.017295597484278</v>
      </c>
      <c r="AD8" s="42">
        <f>IF([1]Juveniles!O43&gt;0,[1]Juveniles!O43,"")</f>
        <v>36.419025157232703</v>
      </c>
      <c r="AE8" s="42">
        <f>IF([1]Juveniles!O44&gt;0,[1]Juveniles!O44,"")</f>
        <v>15.035377358490564</v>
      </c>
      <c r="AF8" s="42">
        <f>IF([1]Juveniles!O46&gt;0,[1]Juveniles!O46,"")</f>
        <v>50.963050314465406</v>
      </c>
      <c r="AG8" s="42">
        <f>IF([1]Juveniles!O47&gt;0,[1]Juveniles!O47,"")</f>
        <v>43.19968553459119</v>
      </c>
      <c r="AH8" s="42">
        <f>IF([1]Juveniles!O48&gt;0,[1]Juveniles!O48,"")</f>
        <v>16.568396226415093</v>
      </c>
    </row>
    <row r="9" spans="1:34" s="29" customFormat="1" ht="25.5">
      <c r="A9" s="34" t="str">
        <f>'[1]female stats (μm)'!A$2</f>
        <v>Genus species</v>
      </c>
      <c r="B9" s="51" t="str">
        <f>'[1]female stats (μm)'!B$2</f>
        <v>Country.sample</v>
      </c>
      <c r="C9" s="36">
        <f>[1]Juveniles!P1</f>
        <v>45</v>
      </c>
      <c r="D9" s="41">
        <f>IF([1]Juveniles!Q3&gt;0,[1]Juveniles!Q3,"")</f>
        <v>1212.3306772908365</v>
      </c>
      <c r="E9" s="42">
        <f>IF([1]Juveniles!Q4&gt;0,[1]Juveniles!Q4,"")</f>
        <v>24.223107569721115</v>
      </c>
      <c r="F9" s="42">
        <f>IF([1]Juveniles!Q5&gt;0,[1]Juveniles!Q5,"")</f>
        <v>18.685258964143429</v>
      </c>
      <c r="G9" s="42">
        <f>IF([1]Juveniles!Q8&gt;0,[1]Juveniles!Q8,"")</f>
        <v>70.956175298804766</v>
      </c>
      <c r="H9" s="42">
        <f>IF([1]Juveniles!Q9&gt;0,[1]Juveniles!Q9,"")</f>
        <v>38.864541832669325</v>
      </c>
      <c r="I9" s="42">
        <f>IF([1]Juveniles!Q10&gt;0,[1]Juveniles!Q10,"")</f>
        <v>36.015936254980076</v>
      </c>
      <c r="J9" s="42">
        <f>IF([1]Juveniles!Q11&gt;0,[1]Juveniles!Q11,"")</f>
        <v>35.478087649402383</v>
      </c>
      <c r="K9" s="42">
        <f>IF([1]Juveniles!Q15&gt;0,[1]Juveniles!Q15,"")</f>
        <v>42.310756972111548</v>
      </c>
      <c r="L9" s="42">
        <f>IF([1]Juveniles!Q16&gt;0,[1]Juveniles!Q16,"")</f>
        <v>36.892430278884461</v>
      </c>
      <c r="M9" s="42">
        <f>IF([1]Juveniles!Q17&gt;0,[1]Juveniles!Q17,"")</f>
        <v>9.9203187250996017</v>
      </c>
      <c r="N9" s="42">
        <f>IF([1]Juveniles!Q19&gt;0,[1]Juveniles!Q19,"")</f>
        <v>38.286852589641427</v>
      </c>
      <c r="O9" s="42">
        <f>IF([1]Juveniles!Q20&gt;0,[1]Juveniles!Q20,"")</f>
        <v>34.780876494023907</v>
      </c>
      <c r="P9" s="42">
        <f>IF([1]Juveniles!Q21&gt;0,[1]Juveniles!Q21,"")</f>
        <v>8.8645418326693228</v>
      </c>
      <c r="Q9" s="42">
        <f>IF([1]Juveniles!Q24&gt;0,[1]Juveniles!Q24,"")</f>
        <v>44.800796812748999</v>
      </c>
      <c r="R9" s="42">
        <f>IF([1]Juveniles!Q25&gt;0,[1]Juveniles!Q25,"")</f>
        <v>35.776892430278885</v>
      </c>
      <c r="S9" s="42">
        <f>IF([1]Juveniles!Q26&gt;0,[1]Juveniles!Q26,"")</f>
        <v>12.549800796812749</v>
      </c>
      <c r="T9" s="42">
        <f>IF([1]Juveniles!Q28&gt;0,[1]Juveniles!Q28,"")</f>
        <v>41.254980079681275</v>
      </c>
      <c r="U9" s="42">
        <f>IF([1]Juveniles!Q29&gt;0,[1]Juveniles!Q29,"")</f>
        <v>33.665338645418323</v>
      </c>
      <c r="V9" s="42">
        <f>IF([1]Juveniles!Q30&gt;0,[1]Juveniles!Q30,"")</f>
        <v>12.908366533864543</v>
      </c>
      <c r="W9" s="42">
        <f>IF([1]Juveniles!Q33&gt;0,[1]Juveniles!Q33,"")</f>
        <v>42.788844621513945</v>
      </c>
      <c r="X9" s="42">
        <f>IF([1]Juveniles!Q34&gt;0,[1]Juveniles!Q34,"")</f>
        <v>35.418326693227094</v>
      </c>
      <c r="Y9" s="42">
        <f>IF([1]Juveniles!Q35&gt;0,[1]Juveniles!Q35,"")</f>
        <v>9.6414342629482057</v>
      </c>
      <c r="Z9" s="42">
        <f>IF([1]Juveniles!Q37&gt;0,[1]Juveniles!Q37,"")</f>
        <v>41.772908366533862</v>
      </c>
      <c r="AA9" s="42">
        <f>IF([1]Juveniles!Q38&gt;0,[1]Juveniles!Q38,"")</f>
        <v>34.800796812748999</v>
      </c>
      <c r="AB9" s="42">
        <f>IF([1]Juveniles!Q39&gt;0,[1]Juveniles!Q39,"")</f>
        <v>10.876494023904382</v>
      </c>
      <c r="AC9" s="42">
        <f>IF([1]Juveniles!Q42&gt;0,[1]Juveniles!Q42,"")</f>
        <v>55.617529880478088</v>
      </c>
      <c r="AD9" s="42">
        <f>IF([1]Juveniles!Q43&gt;0,[1]Juveniles!Q43,"")</f>
        <v>33.585657370517922</v>
      </c>
      <c r="AE9" s="42">
        <f>IF([1]Juveniles!Q44&gt;0,[1]Juveniles!Q44,"")</f>
        <v>11.772908366533864</v>
      </c>
      <c r="AF9" s="42">
        <f>IF([1]Juveniles!Q46&gt;0,[1]Juveniles!Q46,"")</f>
        <v>55.159362549800797</v>
      </c>
      <c r="AG9" s="42">
        <f>IF([1]Juveniles!Q47&gt;0,[1]Juveniles!Q47,"")</f>
        <v>38.764940239043824</v>
      </c>
      <c r="AH9" s="42">
        <f>IF([1]Juveniles!Q48&gt;0,[1]Juveniles!Q48,"")</f>
        <v>12.768924302788845</v>
      </c>
    </row>
    <row r="10" spans="1:34" s="29" customFormat="1" ht="25.5">
      <c r="A10" s="34" t="str">
        <f>'[1]female stats (μm)'!A$2</f>
        <v>Genus species</v>
      </c>
      <c r="B10" s="51" t="str">
        <f>'[1]female stats (μm)'!B$2</f>
        <v>Country.sample</v>
      </c>
      <c r="C10" s="36">
        <f>[1]Juveniles!R1</f>
        <v>46</v>
      </c>
      <c r="D10" s="41">
        <f>IF([1]Juveniles!S3&gt;0,[1]Juveniles!S3,"")</f>
        <v>1181.3297653355289</v>
      </c>
      <c r="E10" s="42" t="str">
        <f>IF([1]Juveniles!S4&gt;0,[1]Juveniles!S4,"")</f>
        <v/>
      </c>
      <c r="F10" s="42">
        <f>IF([1]Juveniles!S5&gt;0,[1]Juveniles!S5,"")</f>
        <v>22.581309180732813</v>
      </c>
      <c r="G10" s="42">
        <f>IF([1]Juveniles!S8&gt;0,[1]Juveniles!S8,"")</f>
        <v>62.433100041169212</v>
      </c>
      <c r="H10" s="42">
        <f>IF([1]Juveniles!S9&gt;0,[1]Juveniles!S9,"")</f>
        <v>42.466035405516671</v>
      </c>
      <c r="I10" s="42">
        <f>IF([1]Juveniles!S10&gt;0,[1]Juveniles!S10,"")</f>
        <v>39.19308357348703</v>
      </c>
      <c r="J10" s="42">
        <f>IF([1]Juveniles!S11&gt;0,[1]Juveniles!S11,"")</f>
        <v>37.319884726224785</v>
      </c>
      <c r="K10" s="42">
        <f>IF([1]Juveniles!S15&gt;0,[1]Juveniles!S15,"")</f>
        <v>40.325236722931244</v>
      </c>
      <c r="L10" s="42">
        <f>IF([1]Juveniles!S16&gt;0,[1]Juveniles!S16,"")</f>
        <v>33.655825442568968</v>
      </c>
      <c r="M10" s="42">
        <f>IF([1]Juveniles!S17&gt;0,[1]Juveniles!S17,"")</f>
        <v>11.30094689172499</v>
      </c>
      <c r="N10" s="42">
        <f>IF([1]Juveniles!S19&gt;0,[1]Juveniles!S19,"")</f>
        <v>42.260189378345004</v>
      </c>
      <c r="O10" s="42">
        <f>IF([1]Juveniles!S20&gt;0,[1]Juveniles!S20,"")</f>
        <v>31.473857554549195</v>
      </c>
      <c r="P10" s="42">
        <f>IF([1]Juveniles!S21&gt;0,[1]Juveniles!S21,"")</f>
        <v>11.794977356937013</v>
      </c>
      <c r="Q10" s="42">
        <f>IF([1]Juveniles!S24&gt;0,[1]Juveniles!S24,"")</f>
        <v>41.128036228900783</v>
      </c>
      <c r="R10" s="42">
        <f>IF([1]Juveniles!S25&gt;0,[1]Juveniles!S25,"")</f>
        <v>33.841086867023471</v>
      </c>
      <c r="S10" s="42">
        <f>IF([1]Juveniles!S26&gt;0,[1]Juveniles!S26,"")</f>
        <v>13.421160971593249</v>
      </c>
      <c r="T10" s="42">
        <f>IF([1]Juveniles!S28&gt;0,[1]Juveniles!S28,"")</f>
        <v>43.330588719637717</v>
      </c>
      <c r="U10" s="42">
        <f>IF([1]Juveniles!S29&gt;0,[1]Juveniles!S29,"")</f>
        <v>32.667764512144913</v>
      </c>
      <c r="V10" s="42">
        <f>IF([1]Juveniles!S30&gt;0,[1]Juveniles!S30,"")</f>
        <v>12.721284479209553</v>
      </c>
      <c r="W10" s="42">
        <f>IF([1]Juveniles!S33&gt;0,[1]Juveniles!S33,"")</f>
        <v>44.215726636475914</v>
      </c>
      <c r="X10" s="42">
        <f>IF([1]Juveniles!S34&gt;0,[1]Juveniles!S34,"")</f>
        <v>34.396871140386992</v>
      </c>
      <c r="Y10" s="42">
        <f>IF([1]Juveniles!S35&gt;0,[1]Juveniles!S35,"")</f>
        <v>12.536023054755043</v>
      </c>
      <c r="Z10" s="42">
        <f>IF([1]Juveniles!S37&gt;0,[1]Juveniles!S37,"")</f>
        <v>39.481268011527376</v>
      </c>
      <c r="AA10" s="42">
        <f>IF([1]Juveniles!S38&gt;0,[1]Juveniles!S38,"")</f>
        <v>35.364347468093868</v>
      </c>
      <c r="AB10" s="42">
        <f>IF([1]Juveniles!S39&gt;0,[1]Juveniles!S39,"")</f>
        <v>13.894606834088103</v>
      </c>
      <c r="AC10" s="42">
        <f>IF([1]Juveniles!S42&gt;0,[1]Juveniles!S42,"")</f>
        <v>52.264306298888428</v>
      </c>
      <c r="AD10" s="42">
        <f>IF([1]Juveniles!S43&gt;0,[1]Juveniles!S43,"")</f>
        <v>35.899547138740232</v>
      </c>
      <c r="AE10" s="42">
        <f>IF([1]Juveniles!S44&gt;0,[1]Juveniles!S44,"")</f>
        <v>11.506792918896664</v>
      </c>
      <c r="AF10" s="42">
        <f>IF([1]Juveniles!S46&gt;0,[1]Juveniles!S46,"")</f>
        <v>53.766982297241675</v>
      </c>
      <c r="AG10" s="42">
        <f>IF([1]Juveniles!S47&gt;0,[1]Juveniles!S47,"")</f>
        <v>38.472622478386171</v>
      </c>
      <c r="AH10" s="42">
        <f>IF([1]Juveniles!S48&gt;0,[1]Juveniles!S48,"")</f>
        <v>10.786331823795802</v>
      </c>
    </row>
    <row r="11" spans="1:34" s="29" customFormat="1" ht="25.5">
      <c r="A11" s="34" t="str">
        <f>'[1]female stats (μm)'!A$2</f>
        <v>Genus species</v>
      </c>
      <c r="B11" s="51" t="str">
        <f>'[1]female stats (μm)'!B$2</f>
        <v>Country.sample</v>
      </c>
      <c r="C11" s="36">
        <f>[1]Juveniles!T1</f>
        <v>10</v>
      </c>
      <c r="D11" s="41" t="str">
        <f>IF([1]Juveniles!U3&gt;0,[1]Juveniles!U3,"")</f>
        <v/>
      </c>
      <c r="E11" s="42" t="str">
        <f>IF([1]Juveniles!U4&gt;0,[1]Juveniles!U4,"")</f>
        <v/>
      </c>
      <c r="F11" s="42" t="str">
        <f>IF([1]Juveniles!U5&gt;0,[1]Juveniles!U5,"")</f>
        <v/>
      </c>
      <c r="G11" s="42" t="str">
        <f>IF([1]Juveniles!U8&gt;0,[1]Juveniles!U8,"")</f>
        <v/>
      </c>
      <c r="H11" s="42" t="str">
        <f>IF([1]Juveniles!U9&gt;0,[1]Juveniles!U9,"")</f>
        <v/>
      </c>
      <c r="I11" s="42" t="str">
        <f>IF([1]Juveniles!U10&gt;0,[1]Juveniles!U10,"")</f>
        <v/>
      </c>
      <c r="J11" s="42" t="str">
        <f>IF([1]Juveniles!U11&gt;0,[1]Juveniles!U11,"")</f>
        <v/>
      </c>
      <c r="K11" s="42" t="str">
        <f>IF([1]Juveniles!U15&gt;0,[1]Juveniles!U15,"")</f>
        <v/>
      </c>
      <c r="L11" s="42" t="str">
        <f>IF([1]Juveniles!U16&gt;0,[1]Juveniles!U16,"")</f>
        <v/>
      </c>
      <c r="M11" s="42" t="str">
        <f>IF([1]Juveniles!U17&gt;0,[1]Juveniles!U17,"")</f>
        <v/>
      </c>
      <c r="N11" s="42" t="str">
        <f>IF([1]Juveniles!U19&gt;0,[1]Juveniles!U19,"")</f>
        <v/>
      </c>
      <c r="O11" s="42" t="str">
        <f>IF([1]Juveniles!U20&gt;0,[1]Juveniles!U20,"")</f>
        <v/>
      </c>
      <c r="P11" s="42" t="str">
        <f>IF([1]Juveniles!U21&gt;0,[1]Juveniles!U21,"")</f>
        <v/>
      </c>
      <c r="Q11" s="42" t="str">
        <f>IF([1]Juveniles!U24&gt;0,[1]Juveniles!U24,"")</f>
        <v/>
      </c>
      <c r="R11" s="42" t="str">
        <f>IF([1]Juveniles!U25&gt;0,[1]Juveniles!U25,"")</f>
        <v/>
      </c>
      <c r="S11" s="42" t="str">
        <f>IF([1]Juveniles!U26&gt;0,[1]Juveniles!U26,"")</f>
        <v/>
      </c>
      <c r="T11" s="42" t="str">
        <f>IF([1]Juveniles!U28&gt;0,[1]Juveniles!U28,"")</f>
        <v/>
      </c>
      <c r="U11" s="42" t="str">
        <f>IF([1]Juveniles!U29&gt;0,[1]Juveniles!U29,"")</f>
        <v/>
      </c>
      <c r="V11" s="42" t="str">
        <f>IF([1]Juveniles!U30&gt;0,[1]Juveniles!U30,"")</f>
        <v/>
      </c>
      <c r="W11" s="42" t="str">
        <f>IF([1]Juveniles!U33&gt;0,[1]Juveniles!U33,"")</f>
        <v/>
      </c>
      <c r="X11" s="42" t="str">
        <f>IF([1]Juveniles!U34&gt;0,[1]Juveniles!U34,"")</f>
        <v/>
      </c>
      <c r="Y11" s="42" t="str">
        <f>IF([1]Juveniles!U35&gt;0,[1]Juveniles!U35,"")</f>
        <v/>
      </c>
      <c r="Z11" s="42" t="str">
        <f>IF([1]Juveniles!U37&gt;0,[1]Juveniles!U37,"")</f>
        <v/>
      </c>
      <c r="AA11" s="42" t="str">
        <f>IF([1]Juveniles!U38&gt;0,[1]Juveniles!U38,"")</f>
        <v/>
      </c>
      <c r="AB11" s="42" t="str">
        <f>IF([1]Juveniles!U39&gt;0,[1]Juveniles!U39,"")</f>
        <v/>
      </c>
      <c r="AC11" s="42" t="str">
        <f>IF([1]Juveniles!U42&gt;0,[1]Juveniles!U42,"")</f>
        <v/>
      </c>
      <c r="AD11" s="42" t="str">
        <f>IF([1]Juveniles!U43&gt;0,[1]Juveniles!U43,"")</f>
        <v/>
      </c>
      <c r="AE11" s="42" t="str">
        <f>IF([1]Juveniles!U44&gt;0,[1]Juveniles!U44,"")</f>
        <v/>
      </c>
      <c r="AF11" s="42" t="str">
        <f>IF([1]Juveniles!U46&gt;0,[1]Juveniles!U46,"")</f>
        <v/>
      </c>
      <c r="AG11" s="42" t="str">
        <f>IF([1]Juveniles!U47&gt;0,[1]Juveniles!U47,"")</f>
        <v/>
      </c>
      <c r="AH11" s="42" t="str">
        <f>IF([1]Juveniles!U48&gt;0,[1]Juveniles!U48,"")</f>
        <v/>
      </c>
    </row>
    <row r="12" spans="1:34" s="29" customFormat="1" ht="25.5">
      <c r="A12" s="34" t="str">
        <f>'[1]female stats (μm)'!A$2</f>
        <v>Genus species</v>
      </c>
      <c r="B12" s="51" t="str">
        <f>'[1]female stats (μm)'!B$2</f>
        <v>Country.sample</v>
      </c>
      <c r="C12" s="36">
        <f>[1]Juveniles!V1</f>
        <v>11</v>
      </c>
      <c r="D12" s="41" t="str">
        <f>IF([1]Juveniles!W3&gt;0,[1]Juveniles!W3,"")</f>
        <v/>
      </c>
      <c r="E12" s="42" t="str">
        <f>IF([1]Juveniles!W4&gt;0,[1]Juveniles!W4,"")</f>
        <v/>
      </c>
      <c r="F12" s="42" t="str">
        <f>IF([1]Juveniles!W5&gt;0,[1]Juveniles!W5,"")</f>
        <v/>
      </c>
      <c r="G12" s="42" t="str">
        <f>IF([1]Juveniles!W8&gt;0,[1]Juveniles!W8,"")</f>
        <v/>
      </c>
      <c r="H12" s="42" t="str">
        <f>IF([1]Juveniles!W9&gt;0,[1]Juveniles!W9,"")</f>
        <v/>
      </c>
      <c r="I12" s="42" t="str">
        <f>IF([1]Juveniles!W10&gt;0,[1]Juveniles!W10,"")</f>
        <v/>
      </c>
      <c r="J12" s="42" t="str">
        <f>IF([1]Juveniles!W11&gt;0,[1]Juveniles!W11,"")</f>
        <v/>
      </c>
      <c r="K12" s="42" t="str">
        <f>IF([1]Juveniles!W15&gt;0,[1]Juveniles!W15,"")</f>
        <v/>
      </c>
      <c r="L12" s="42" t="str">
        <f>IF([1]Juveniles!W16&gt;0,[1]Juveniles!W16,"")</f>
        <v/>
      </c>
      <c r="M12" s="42" t="str">
        <f>IF([1]Juveniles!W17&gt;0,[1]Juveniles!W17,"")</f>
        <v/>
      </c>
      <c r="N12" s="42" t="str">
        <f>IF([1]Juveniles!W19&gt;0,[1]Juveniles!W19,"")</f>
        <v/>
      </c>
      <c r="O12" s="42" t="str">
        <f>IF([1]Juveniles!W20&gt;0,[1]Juveniles!W20,"")</f>
        <v/>
      </c>
      <c r="P12" s="42" t="str">
        <f>IF([1]Juveniles!W21&gt;0,[1]Juveniles!W21,"")</f>
        <v/>
      </c>
      <c r="Q12" s="42" t="str">
        <f>IF([1]Juveniles!W24&gt;0,[1]Juveniles!W24,"")</f>
        <v/>
      </c>
      <c r="R12" s="42" t="str">
        <f>IF([1]Juveniles!W25&gt;0,[1]Juveniles!W25,"")</f>
        <v/>
      </c>
      <c r="S12" s="42" t="str">
        <f>IF([1]Juveniles!W26&gt;0,[1]Juveniles!W26,"")</f>
        <v/>
      </c>
      <c r="T12" s="42" t="str">
        <f>IF([1]Juveniles!W28&gt;0,[1]Juveniles!W28,"")</f>
        <v/>
      </c>
      <c r="U12" s="42" t="str">
        <f>IF([1]Juveniles!W29&gt;0,[1]Juveniles!W29,"")</f>
        <v/>
      </c>
      <c r="V12" s="42" t="str">
        <f>IF([1]Juveniles!W30&gt;0,[1]Juveniles!W30,"")</f>
        <v/>
      </c>
      <c r="W12" s="42" t="str">
        <f>IF([1]Juveniles!W33&gt;0,[1]Juveniles!W33,"")</f>
        <v/>
      </c>
      <c r="X12" s="42" t="str">
        <f>IF([1]Juveniles!W34&gt;0,[1]Juveniles!W34,"")</f>
        <v/>
      </c>
      <c r="Y12" s="42" t="str">
        <f>IF([1]Juveniles!W35&gt;0,[1]Juveniles!W35,"")</f>
        <v/>
      </c>
      <c r="Z12" s="42" t="str">
        <f>IF([1]Juveniles!W37&gt;0,[1]Juveniles!W37,"")</f>
        <v/>
      </c>
      <c r="AA12" s="42" t="str">
        <f>IF([1]Juveniles!W38&gt;0,[1]Juveniles!W38,"")</f>
        <v/>
      </c>
      <c r="AB12" s="42" t="str">
        <f>IF([1]Juveniles!W39&gt;0,[1]Juveniles!W39,"")</f>
        <v/>
      </c>
      <c r="AC12" s="42" t="str">
        <f>IF([1]Juveniles!W42&gt;0,[1]Juveniles!W42,"")</f>
        <v/>
      </c>
      <c r="AD12" s="42" t="str">
        <f>IF([1]Juveniles!W43&gt;0,[1]Juveniles!W43,"")</f>
        <v/>
      </c>
      <c r="AE12" s="42" t="str">
        <f>IF([1]Juveniles!W44&gt;0,[1]Juveniles!W44,"")</f>
        <v/>
      </c>
      <c r="AF12" s="42" t="str">
        <f>IF([1]Juveniles!W46&gt;0,[1]Juveniles!W46,"")</f>
        <v/>
      </c>
      <c r="AG12" s="42" t="str">
        <f>IF([1]Juveniles!W47&gt;0,[1]Juveniles!W47,"")</f>
        <v/>
      </c>
      <c r="AH12" s="42" t="str">
        <f>IF([1]Juveniles!W48&gt;0,[1]Juveniles!W48,"")</f>
        <v/>
      </c>
    </row>
    <row r="13" spans="1:34" s="29" customFormat="1" ht="25.5">
      <c r="A13" s="34" t="str">
        <f>'[1]female stats (μm)'!A$2</f>
        <v>Genus species</v>
      </c>
      <c r="B13" s="51" t="str">
        <f>'[1]female stats (μm)'!B$2</f>
        <v>Country.sample</v>
      </c>
      <c r="C13" s="36">
        <f>[1]Juveniles!X1</f>
        <v>12</v>
      </c>
      <c r="D13" s="41" t="str">
        <f>IF([1]Juveniles!Y3&gt;0,[1]Juveniles!Y3,"")</f>
        <v/>
      </c>
      <c r="E13" s="42" t="str">
        <f>IF([1]Juveniles!Y4&gt;0,[1]Juveniles!Y4,"")</f>
        <v/>
      </c>
      <c r="F13" s="42" t="str">
        <f>IF([1]Juveniles!Y5&gt;0,[1]Juveniles!Y5,"")</f>
        <v/>
      </c>
      <c r="G13" s="42" t="str">
        <f>IF([1]Juveniles!Y8&gt;0,[1]Juveniles!Y8,"")</f>
        <v/>
      </c>
      <c r="H13" s="42" t="str">
        <f>IF([1]Juveniles!Y9&gt;0,[1]Juveniles!Y9,"")</f>
        <v/>
      </c>
      <c r="I13" s="42" t="str">
        <f>IF([1]Juveniles!Y10&gt;0,[1]Juveniles!Y10,"")</f>
        <v/>
      </c>
      <c r="J13" s="42" t="str">
        <f>IF([1]Juveniles!Y11&gt;0,[1]Juveniles!Y11,"")</f>
        <v/>
      </c>
      <c r="K13" s="42" t="str">
        <f>IF([1]Juveniles!Y15&gt;0,[1]Juveniles!Y15,"")</f>
        <v/>
      </c>
      <c r="L13" s="42" t="str">
        <f>IF([1]Juveniles!Y16&gt;0,[1]Juveniles!Y16,"")</f>
        <v/>
      </c>
      <c r="M13" s="42" t="str">
        <f>IF([1]Juveniles!Y17&gt;0,[1]Juveniles!Y17,"")</f>
        <v/>
      </c>
      <c r="N13" s="42" t="str">
        <f>IF([1]Juveniles!Y19&gt;0,[1]Juveniles!Y19,"")</f>
        <v/>
      </c>
      <c r="O13" s="42" t="str">
        <f>IF([1]Juveniles!Y20&gt;0,[1]Juveniles!Y20,"")</f>
        <v/>
      </c>
      <c r="P13" s="42" t="str">
        <f>IF([1]Juveniles!Y21&gt;0,[1]Juveniles!Y21,"")</f>
        <v/>
      </c>
      <c r="Q13" s="42" t="str">
        <f>IF([1]Juveniles!Y24&gt;0,[1]Juveniles!Y24,"")</f>
        <v/>
      </c>
      <c r="R13" s="42" t="str">
        <f>IF([1]Juveniles!Y25&gt;0,[1]Juveniles!Y25,"")</f>
        <v/>
      </c>
      <c r="S13" s="42" t="str">
        <f>IF([1]Juveniles!Y26&gt;0,[1]Juveniles!Y26,"")</f>
        <v/>
      </c>
      <c r="T13" s="42" t="str">
        <f>IF([1]Juveniles!Y28&gt;0,[1]Juveniles!Y28,"")</f>
        <v/>
      </c>
      <c r="U13" s="42" t="str">
        <f>IF([1]Juveniles!Y29&gt;0,[1]Juveniles!Y29,"")</f>
        <v/>
      </c>
      <c r="V13" s="42" t="str">
        <f>IF([1]Juveniles!Y30&gt;0,[1]Juveniles!Y30,"")</f>
        <v/>
      </c>
      <c r="W13" s="42" t="str">
        <f>IF([1]Juveniles!Y33&gt;0,[1]Juveniles!Y33,"")</f>
        <v/>
      </c>
      <c r="X13" s="42" t="str">
        <f>IF([1]Juveniles!Y34&gt;0,[1]Juveniles!Y34,"")</f>
        <v/>
      </c>
      <c r="Y13" s="42" t="str">
        <f>IF([1]Juveniles!Y35&gt;0,[1]Juveniles!Y35,"")</f>
        <v/>
      </c>
      <c r="Z13" s="42" t="str">
        <f>IF([1]Juveniles!Y37&gt;0,[1]Juveniles!Y37,"")</f>
        <v/>
      </c>
      <c r="AA13" s="42" t="str">
        <f>IF([1]Juveniles!Y38&gt;0,[1]Juveniles!Y38,"")</f>
        <v/>
      </c>
      <c r="AB13" s="42" t="str">
        <f>IF([1]Juveniles!Y39&gt;0,[1]Juveniles!Y39,"")</f>
        <v/>
      </c>
      <c r="AC13" s="42" t="str">
        <f>IF([1]Juveniles!Y42&gt;0,[1]Juveniles!Y42,"")</f>
        <v/>
      </c>
      <c r="AD13" s="42" t="str">
        <f>IF([1]Juveniles!Y43&gt;0,[1]Juveniles!Y43,"")</f>
        <v/>
      </c>
      <c r="AE13" s="42" t="str">
        <f>IF([1]Juveniles!Y44&gt;0,[1]Juveniles!Y44,"")</f>
        <v/>
      </c>
      <c r="AF13" s="42" t="str">
        <f>IF([1]Juveniles!Y46&gt;0,[1]Juveniles!Y46,"")</f>
        <v/>
      </c>
      <c r="AG13" s="42" t="str">
        <f>IF([1]Juveniles!Y47&gt;0,[1]Juveniles!Y47,"")</f>
        <v/>
      </c>
      <c r="AH13" s="42" t="str">
        <f>IF([1]Juveniles!Y48&gt;0,[1]Juveniles!Y48,"")</f>
        <v/>
      </c>
    </row>
    <row r="14" spans="1:34" s="29" customFormat="1" ht="25.5">
      <c r="A14" s="34" t="str">
        <f>'[1]female stats (μm)'!A$2</f>
        <v>Genus species</v>
      </c>
      <c r="B14" s="51" t="str">
        <f>'[1]female stats (μm)'!B$2</f>
        <v>Country.sample</v>
      </c>
      <c r="C14" s="36">
        <f>[1]Juveniles!Z1</f>
        <v>13</v>
      </c>
      <c r="D14" s="41" t="str">
        <f>IF([1]Juveniles!AA3&gt;0,[1]Juveniles!AA3,"")</f>
        <v/>
      </c>
      <c r="E14" s="42" t="str">
        <f>IF([1]Juveniles!AA4&gt;0,[1]Juveniles!AA4,"")</f>
        <v/>
      </c>
      <c r="F14" s="42" t="str">
        <f>IF([1]Juveniles!AA5&gt;0,[1]Juveniles!AA5,"")</f>
        <v/>
      </c>
      <c r="G14" s="42" t="str">
        <f>IF([1]Juveniles!AA8&gt;0,[1]Juveniles!AA8,"")</f>
        <v/>
      </c>
      <c r="H14" s="42" t="str">
        <f>IF([1]Juveniles!AA9&gt;0,[1]Juveniles!AA9,"")</f>
        <v/>
      </c>
      <c r="I14" s="42" t="str">
        <f>IF([1]Juveniles!AA10&gt;0,[1]Juveniles!AA10,"")</f>
        <v/>
      </c>
      <c r="J14" s="42" t="str">
        <f>IF([1]Juveniles!AA11&gt;0,[1]Juveniles!AA11,"")</f>
        <v/>
      </c>
      <c r="K14" s="42" t="str">
        <f>IF([1]Juveniles!AA15&gt;0,[1]Juveniles!AA15,"")</f>
        <v/>
      </c>
      <c r="L14" s="42" t="str">
        <f>IF([1]Juveniles!AA16&gt;0,[1]Juveniles!AA16,"")</f>
        <v/>
      </c>
      <c r="M14" s="42" t="str">
        <f>IF([1]Juveniles!AA17&gt;0,[1]Juveniles!AA17,"")</f>
        <v/>
      </c>
      <c r="N14" s="42" t="str">
        <f>IF([1]Juveniles!AA19&gt;0,[1]Juveniles!AA19,"")</f>
        <v/>
      </c>
      <c r="O14" s="42" t="str">
        <f>IF([1]Juveniles!AA20&gt;0,[1]Juveniles!AA20,"")</f>
        <v/>
      </c>
      <c r="P14" s="42" t="str">
        <f>IF([1]Juveniles!AA21&gt;0,[1]Juveniles!AA21,"")</f>
        <v/>
      </c>
      <c r="Q14" s="42" t="str">
        <f>IF([1]Juveniles!AA24&gt;0,[1]Juveniles!AA24,"")</f>
        <v/>
      </c>
      <c r="R14" s="42" t="str">
        <f>IF([1]Juveniles!AA25&gt;0,[1]Juveniles!AA25,"")</f>
        <v/>
      </c>
      <c r="S14" s="42" t="str">
        <f>IF([1]Juveniles!AA26&gt;0,[1]Juveniles!AA26,"")</f>
        <v/>
      </c>
      <c r="T14" s="42" t="str">
        <f>IF([1]Juveniles!AA28&gt;0,[1]Juveniles!AA28,"")</f>
        <v/>
      </c>
      <c r="U14" s="42" t="str">
        <f>IF([1]Juveniles!AA29&gt;0,[1]Juveniles!AA29,"")</f>
        <v/>
      </c>
      <c r="V14" s="42" t="str">
        <f>IF([1]Juveniles!AA30&gt;0,[1]Juveniles!AA30,"")</f>
        <v/>
      </c>
      <c r="W14" s="42" t="str">
        <f>IF([1]Juveniles!AA33&gt;0,[1]Juveniles!AA33,"")</f>
        <v/>
      </c>
      <c r="X14" s="42" t="str">
        <f>IF([1]Juveniles!AA34&gt;0,[1]Juveniles!AA34,"")</f>
        <v/>
      </c>
      <c r="Y14" s="42" t="str">
        <f>IF([1]Juveniles!AA35&gt;0,[1]Juveniles!AA35,"")</f>
        <v/>
      </c>
      <c r="Z14" s="42" t="str">
        <f>IF([1]Juveniles!AA37&gt;0,[1]Juveniles!AA37,"")</f>
        <v/>
      </c>
      <c r="AA14" s="42" t="str">
        <f>IF([1]Juveniles!AA38&gt;0,[1]Juveniles!AA38,"")</f>
        <v/>
      </c>
      <c r="AB14" s="42" t="str">
        <f>IF([1]Juveniles!AA39&gt;0,[1]Juveniles!AA39,"")</f>
        <v/>
      </c>
      <c r="AC14" s="42" t="str">
        <f>IF([1]Juveniles!AA42&gt;0,[1]Juveniles!AA42,"")</f>
        <v/>
      </c>
      <c r="AD14" s="42" t="str">
        <f>IF([1]Juveniles!AA43&gt;0,[1]Juveniles!AA43,"")</f>
        <v/>
      </c>
      <c r="AE14" s="42" t="str">
        <f>IF([1]Juveniles!AA44&gt;0,[1]Juveniles!AA44,"")</f>
        <v/>
      </c>
      <c r="AF14" s="42" t="str">
        <f>IF([1]Juveniles!AA46&gt;0,[1]Juveniles!AA46,"")</f>
        <v/>
      </c>
      <c r="AG14" s="42" t="str">
        <f>IF([1]Juveniles!AA47&gt;0,[1]Juveniles!AA47,"")</f>
        <v/>
      </c>
      <c r="AH14" s="42" t="str">
        <f>IF([1]Juveniles!AA48&gt;0,[1]Juveniles!AA48,"")</f>
        <v/>
      </c>
    </row>
    <row r="15" spans="1:34" s="29" customFormat="1" ht="25.5">
      <c r="A15" s="34" t="str">
        <f>'[1]female stats (μm)'!A$2</f>
        <v>Genus species</v>
      </c>
      <c r="B15" s="51" t="str">
        <f>'[1]female stats (μm)'!B$2</f>
        <v>Country.sample</v>
      </c>
      <c r="C15" s="36">
        <f>[1]Juveniles!AB1</f>
        <v>14</v>
      </c>
      <c r="D15" s="41" t="str">
        <f>IF([1]Juveniles!AC3&gt;0,[1]Juveniles!AC3,"")</f>
        <v/>
      </c>
      <c r="E15" s="42" t="str">
        <f>IF([1]Juveniles!AC4&gt;0,[1]Juveniles!AC4,"")</f>
        <v/>
      </c>
      <c r="F15" s="42" t="str">
        <f>IF([1]Juveniles!AC5&gt;0,[1]Juveniles!AC5,"")</f>
        <v/>
      </c>
      <c r="G15" s="42" t="str">
        <f>IF([1]Juveniles!AC8&gt;0,[1]Juveniles!AC8,"")</f>
        <v/>
      </c>
      <c r="H15" s="42" t="str">
        <f>IF([1]Juveniles!AC9&gt;0,[1]Juveniles!AC9,"")</f>
        <v/>
      </c>
      <c r="I15" s="42" t="str">
        <f>IF([1]Juveniles!AC10&gt;0,[1]Juveniles!AC10,"")</f>
        <v/>
      </c>
      <c r="J15" s="42" t="str">
        <f>IF([1]Juveniles!AC11&gt;0,[1]Juveniles!AC11,"")</f>
        <v/>
      </c>
      <c r="K15" s="42" t="str">
        <f>IF([1]Juveniles!AC15&gt;0,[1]Juveniles!AC15,"")</f>
        <v/>
      </c>
      <c r="L15" s="42" t="str">
        <f>IF([1]Juveniles!AC16&gt;0,[1]Juveniles!AC16,"")</f>
        <v/>
      </c>
      <c r="M15" s="42" t="str">
        <f>IF([1]Juveniles!AC17&gt;0,[1]Juveniles!AC17,"")</f>
        <v/>
      </c>
      <c r="N15" s="42" t="str">
        <f>IF([1]Juveniles!AC19&gt;0,[1]Juveniles!AC19,"")</f>
        <v/>
      </c>
      <c r="O15" s="42" t="str">
        <f>IF([1]Juveniles!AC20&gt;0,[1]Juveniles!AC20,"")</f>
        <v/>
      </c>
      <c r="P15" s="42" t="str">
        <f>IF([1]Juveniles!AC21&gt;0,[1]Juveniles!AC21,"")</f>
        <v/>
      </c>
      <c r="Q15" s="42" t="str">
        <f>IF([1]Juveniles!AC24&gt;0,[1]Juveniles!AC24,"")</f>
        <v/>
      </c>
      <c r="R15" s="42" t="str">
        <f>IF([1]Juveniles!AC25&gt;0,[1]Juveniles!AC25,"")</f>
        <v/>
      </c>
      <c r="S15" s="42" t="str">
        <f>IF([1]Juveniles!AC26&gt;0,[1]Juveniles!AC26,"")</f>
        <v/>
      </c>
      <c r="T15" s="42" t="str">
        <f>IF([1]Juveniles!AC28&gt;0,[1]Juveniles!AC28,"")</f>
        <v/>
      </c>
      <c r="U15" s="42" t="str">
        <f>IF([1]Juveniles!AC29&gt;0,[1]Juveniles!AC29,"")</f>
        <v/>
      </c>
      <c r="V15" s="42" t="str">
        <f>IF([1]Juveniles!AC30&gt;0,[1]Juveniles!AC30,"")</f>
        <v/>
      </c>
      <c r="W15" s="42" t="str">
        <f>IF([1]Juveniles!AC33&gt;0,[1]Juveniles!AC33,"")</f>
        <v/>
      </c>
      <c r="X15" s="42" t="str">
        <f>IF([1]Juveniles!AC34&gt;0,[1]Juveniles!AC34,"")</f>
        <v/>
      </c>
      <c r="Y15" s="42" t="str">
        <f>IF([1]Juveniles!AC35&gt;0,[1]Juveniles!AC35,"")</f>
        <v/>
      </c>
      <c r="Z15" s="42" t="str">
        <f>IF([1]Juveniles!AC37&gt;0,[1]Juveniles!AC37,"")</f>
        <v/>
      </c>
      <c r="AA15" s="42" t="str">
        <f>IF([1]Juveniles!AC38&gt;0,[1]Juveniles!AC38,"")</f>
        <v/>
      </c>
      <c r="AB15" s="42" t="str">
        <f>IF([1]Juveniles!AC39&gt;0,[1]Juveniles!AC39,"")</f>
        <v/>
      </c>
      <c r="AC15" s="42" t="str">
        <f>IF([1]Juveniles!AC42&gt;0,[1]Juveniles!AC42,"")</f>
        <v/>
      </c>
      <c r="AD15" s="42" t="str">
        <f>IF([1]Juveniles!AC43&gt;0,[1]Juveniles!AC43,"")</f>
        <v/>
      </c>
      <c r="AE15" s="42" t="str">
        <f>IF([1]Juveniles!AC44&gt;0,[1]Juveniles!AC44,"")</f>
        <v/>
      </c>
      <c r="AF15" s="42" t="str">
        <f>IF([1]Juveniles!AC46&gt;0,[1]Juveniles!AC46,"")</f>
        <v/>
      </c>
      <c r="AG15" s="42" t="str">
        <f>IF([1]Juveniles!AC47&gt;0,[1]Juveniles!AC47,"")</f>
        <v/>
      </c>
      <c r="AH15" s="42" t="str">
        <f>IF([1]Juveniles!AC48&gt;0,[1]Juveniles!AC48,"")</f>
        <v/>
      </c>
    </row>
    <row r="16" spans="1:34" s="29" customFormat="1" ht="25.5">
      <c r="A16" s="34" t="str">
        <f>'[1]female stats (μm)'!A$2</f>
        <v>Genus species</v>
      </c>
      <c r="B16" s="51" t="str">
        <f>'[1]female stats (μm)'!B$2</f>
        <v>Country.sample</v>
      </c>
      <c r="C16" s="36">
        <f>[1]Juveniles!AD1</f>
        <v>15</v>
      </c>
      <c r="D16" s="41" t="str">
        <f>IF([1]Juveniles!AE3&gt;0,[1]Juveniles!AE3,"")</f>
        <v/>
      </c>
      <c r="E16" s="42" t="str">
        <f>IF([1]Juveniles!AE4&gt;0,[1]Juveniles!AE4,"")</f>
        <v/>
      </c>
      <c r="F16" s="42" t="str">
        <f>IF([1]Juveniles!AE5&gt;0,[1]Juveniles!AE5,"")</f>
        <v/>
      </c>
      <c r="G16" s="42" t="str">
        <f>IF([1]Juveniles!AE8&gt;0,[1]Juveniles!AE8,"")</f>
        <v/>
      </c>
      <c r="H16" s="42" t="str">
        <f>IF([1]Juveniles!AE9&gt;0,[1]Juveniles!AE9,"")</f>
        <v/>
      </c>
      <c r="I16" s="42" t="str">
        <f>IF([1]Juveniles!AE10&gt;0,[1]Juveniles!AE10,"")</f>
        <v/>
      </c>
      <c r="J16" s="42" t="str">
        <f>IF([1]Juveniles!AE11&gt;0,[1]Juveniles!AE11,"")</f>
        <v/>
      </c>
      <c r="K16" s="42" t="str">
        <f>IF([1]Juveniles!AE15&gt;0,[1]Juveniles!AE15,"")</f>
        <v/>
      </c>
      <c r="L16" s="42" t="str">
        <f>IF([1]Juveniles!AE16&gt;0,[1]Juveniles!AE16,"")</f>
        <v/>
      </c>
      <c r="M16" s="42" t="str">
        <f>IF([1]Juveniles!AE17&gt;0,[1]Juveniles!AE17,"")</f>
        <v/>
      </c>
      <c r="N16" s="42" t="str">
        <f>IF([1]Juveniles!AE19&gt;0,[1]Juveniles!AE19,"")</f>
        <v/>
      </c>
      <c r="O16" s="42" t="str">
        <f>IF([1]Juveniles!AE20&gt;0,[1]Juveniles!AE20,"")</f>
        <v/>
      </c>
      <c r="P16" s="42" t="str">
        <f>IF([1]Juveniles!AE21&gt;0,[1]Juveniles!AE21,"")</f>
        <v/>
      </c>
      <c r="Q16" s="42" t="str">
        <f>IF([1]Juveniles!AE24&gt;0,[1]Juveniles!AE24,"")</f>
        <v/>
      </c>
      <c r="R16" s="42" t="str">
        <f>IF([1]Juveniles!AE25&gt;0,[1]Juveniles!AE25,"")</f>
        <v/>
      </c>
      <c r="S16" s="42" t="str">
        <f>IF([1]Juveniles!AE26&gt;0,[1]Juveniles!AE26,"")</f>
        <v/>
      </c>
      <c r="T16" s="42" t="str">
        <f>IF([1]Juveniles!AE28&gt;0,[1]Juveniles!AE28,"")</f>
        <v/>
      </c>
      <c r="U16" s="42" t="str">
        <f>IF([1]Juveniles!AE29&gt;0,[1]Juveniles!AE29,"")</f>
        <v/>
      </c>
      <c r="V16" s="42" t="str">
        <f>IF([1]Juveniles!AE30&gt;0,[1]Juveniles!AE30,"")</f>
        <v/>
      </c>
      <c r="W16" s="42" t="str">
        <f>IF([1]Juveniles!AE33&gt;0,[1]Juveniles!AE33,"")</f>
        <v/>
      </c>
      <c r="X16" s="42" t="str">
        <f>IF([1]Juveniles!AE34&gt;0,[1]Juveniles!AE34,"")</f>
        <v/>
      </c>
      <c r="Y16" s="42" t="str">
        <f>IF([1]Juveniles!AE35&gt;0,[1]Juveniles!AE35,"")</f>
        <v/>
      </c>
      <c r="Z16" s="42" t="str">
        <f>IF([1]Juveniles!AE37&gt;0,[1]Juveniles!AE37,"")</f>
        <v/>
      </c>
      <c r="AA16" s="42" t="str">
        <f>IF([1]Juveniles!AE38&gt;0,[1]Juveniles!AE38,"")</f>
        <v/>
      </c>
      <c r="AB16" s="42" t="str">
        <f>IF([1]Juveniles!AE39&gt;0,[1]Juveniles!AE39,"")</f>
        <v/>
      </c>
      <c r="AC16" s="42" t="str">
        <f>IF([1]Juveniles!AE42&gt;0,[1]Juveniles!AE42,"")</f>
        <v/>
      </c>
      <c r="AD16" s="42" t="str">
        <f>IF([1]Juveniles!AE43&gt;0,[1]Juveniles!AE43,"")</f>
        <v/>
      </c>
      <c r="AE16" s="42" t="str">
        <f>IF([1]Juveniles!AE44&gt;0,[1]Juveniles!AE44,"")</f>
        <v/>
      </c>
      <c r="AF16" s="42" t="str">
        <f>IF([1]Juveniles!AE46&gt;0,[1]Juveniles!AE46,"")</f>
        <v/>
      </c>
      <c r="AG16" s="42" t="str">
        <f>IF([1]Juveniles!AE47&gt;0,[1]Juveniles!AE47,"")</f>
        <v/>
      </c>
      <c r="AH16" s="42" t="str">
        <f>IF([1]Juveniles!AE48&gt;0,[1]Juveniles!AE48,"")</f>
        <v/>
      </c>
    </row>
    <row r="17" spans="1:34" s="29" customFormat="1" ht="25.5">
      <c r="A17" s="34" t="str">
        <f>'[1]female stats (μm)'!A$2</f>
        <v>Genus species</v>
      </c>
      <c r="B17" s="51" t="str">
        <f>'[1]female stats (μm)'!B$2</f>
        <v>Country.sample</v>
      </c>
      <c r="C17" s="36">
        <f>[1]Juveniles!AF1</f>
        <v>16</v>
      </c>
      <c r="D17" s="41" t="str">
        <f>IF([1]Juveniles!AG3&gt;0,[1]Juveniles!AG3,"")</f>
        <v/>
      </c>
      <c r="E17" s="42" t="str">
        <f>IF([1]Juveniles!AG4&gt;0,[1]Juveniles!AG4,"")</f>
        <v/>
      </c>
      <c r="F17" s="42" t="str">
        <f>IF([1]Juveniles!AG5&gt;0,[1]Juveniles!AG5,"")</f>
        <v/>
      </c>
      <c r="G17" s="42" t="str">
        <f>IF([1]Juveniles!AG8&gt;0,[1]Juveniles!AG8,"")</f>
        <v/>
      </c>
      <c r="H17" s="42" t="str">
        <f>IF([1]Juveniles!AG9&gt;0,[1]Juveniles!AG9,"")</f>
        <v/>
      </c>
      <c r="I17" s="42" t="str">
        <f>IF([1]Juveniles!AG10&gt;0,[1]Juveniles!AG10,"")</f>
        <v/>
      </c>
      <c r="J17" s="42" t="str">
        <f>IF([1]Juveniles!AG11&gt;0,[1]Juveniles!AG11,"")</f>
        <v/>
      </c>
      <c r="K17" s="42" t="str">
        <f>IF([1]Juveniles!AG15&gt;0,[1]Juveniles!AG15,"")</f>
        <v/>
      </c>
      <c r="L17" s="42" t="str">
        <f>IF([1]Juveniles!AG16&gt;0,[1]Juveniles!AG16,"")</f>
        <v/>
      </c>
      <c r="M17" s="42" t="str">
        <f>IF([1]Juveniles!AG17&gt;0,[1]Juveniles!AG17,"")</f>
        <v/>
      </c>
      <c r="N17" s="42" t="str">
        <f>IF([1]Juveniles!AG19&gt;0,[1]Juveniles!AG19,"")</f>
        <v/>
      </c>
      <c r="O17" s="42" t="str">
        <f>IF([1]Juveniles!AG20&gt;0,[1]Juveniles!AG20,"")</f>
        <v/>
      </c>
      <c r="P17" s="42" t="str">
        <f>IF([1]Juveniles!AG21&gt;0,[1]Juveniles!AG21,"")</f>
        <v/>
      </c>
      <c r="Q17" s="42" t="str">
        <f>IF([1]Juveniles!AG24&gt;0,[1]Juveniles!AG24,"")</f>
        <v/>
      </c>
      <c r="R17" s="42" t="str">
        <f>IF([1]Juveniles!AG25&gt;0,[1]Juveniles!AG25,"")</f>
        <v/>
      </c>
      <c r="S17" s="42" t="str">
        <f>IF([1]Juveniles!AG26&gt;0,[1]Juveniles!AG26,"")</f>
        <v/>
      </c>
      <c r="T17" s="42" t="str">
        <f>IF([1]Juveniles!AG28&gt;0,[1]Juveniles!AG28,"")</f>
        <v/>
      </c>
      <c r="U17" s="42" t="str">
        <f>IF([1]Juveniles!AG29&gt;0,[1]Juveniles!AG29,"")</f>
        <v/>
      </c>
      <c r="V17" s="42" t="str">
        <f>IF([1]Juveniles!AG30&gt;0,[1]Juveniles!AG30,"")</f>
        <v/>
      </c>
      <c r="W17" s="42" t="str">
        <f>IF([1]Juveniles!AG33&gt;0,[1]Juveniles!AG33,"")</f>
        <v/>
      </c>
      <c r="X17" s="42" t="str">
        <f>IF([1]Juveniles!AG34&gt;0,[1]Juveniles!AG34,"")</f>
        <v/>
      </c>
      <c r="Y17" s="42" t="str">
        <f>IF([1]Juveniles!AG35&gt;0,[1]Juveniles!AG35,"")</f>
        <v/>
      </c>
      <c r="Z17" s="42" t="str">
        <f>IF([1]Juveniles!AG37&gt;0,[1]Juveniles!AG37,"")</f>
        <v/>
      </c>
      <c r="AA17" s="42" t="str">
        <f>IF([1]Juveniles!AG38&gt;0,[1]Juveniles!AG38,"")</f>
        <v/>
      </c>
      <c r="AB17" s="42" t="str">
        <f>IF([1]Juveniles!AG39&gt;0,[1]Juveniles!AG39,"")</f>
        <v/>
      </c>
      <c r="AC17" s="42" t="str">
        <f>IF([1]Juveniles!AG42&gt;0,[1]Juveniles!AG42,"")</f>
        <v/>
      </c>
      <c r="AD17" s="42" t="str">
        <f>IF([1]Juveniles!AG43&gt;0,[1]Juveniles!AG43,"")</f>
        <v/>
      </c>
      <c r="AE17" s="42" t="str">
        <f>IF([1]Juveniles!AG44&gt;0,[1]Juveniles!AG44,"")</f>
        <v/>
      </c>
      <c r="AF17" s="42" t="str">
        <f>IF([1]Juveniles!AG46&gt;0,[1]Juveniles!AG46,"")</f>
        <v/>
      </c>
      <c r="AG17" s="42" t="str">
        <f>IF([1]Juveniles!AG47&gt;0,[1]Juveniles!AG47,"")</f>
        <v/>
      </c>
      <c r="AH17" s="42" t="str">
        <f>IF([1]Juveniles!AG48&gt;0,[1]Juveniles!AG48,"")</f>
        <v/>
      </c>
    </row>
    <row r="18" spans="1:34" s="29" customFormat="1" ht="25.5">
      <c r="A18" s="34" t="str">
        <f>'[1]female stats (μm)'!A$2</f>
        <v>Genus species</v>
      </c>
      <c r="B18" s="51" t="str">
        <f>'[1]female stats (μm)'!B$2</f>
        <v>Country.sample</v>
      </c>
      <c r="C18" s="36">
        <f>[1]Juveniles!AH1</f>
        <v>17</v>
      </c>
      <c r="D18" s="41" t="str">
        <f>IF([1]Juveniles!AI3&gt;0,[1]Juveniles!AI3,"")</f>
        <v/>
      </c>
      <c r="E18" s="42" t="str">
        <f>IF([1]Juveniles!AI4&gt;0,[1]Juveniles!AI4,"")</f>
        <v/>
      </c>
      <c r="F18" s="42" t="str">
        <f>IF([1]Juveniles!AI5&gt;0,[1]Juveniles!AI5,"")</f>
        <v/>
      </c>
      <c r="G18" s="42" t="str">
        <f>IF([1]Juveniles!AI8&gt;0,[1]Juveniles!AI8,"")</f>
        <v/>
      </c>
      <c r="H18" s="42" t="str">
        <f>IF([1]Juveniles!AI9&gt;0,[1]Juveniles!AI9,"")</f>
        <v/>
      </c>
      <c r="I18" s="42" t="str">
        <f>IF([1]Juveniles!AI10&gt;0,[1]Juveniles!AI10,"")</f>
        <v/>
      </c>
      <c r="J18" s="42" t="str">
        <f>IF([1]Juveniles!AI11&gt;0,[1]Juveniles!AI11,"")</f>
        <v/>
      </c>
      <c r="K18" s="42" t="str">
        <f>IF([1]Juveniles!AI15&gt;0,[1]Juveniles!AI15,"")</f>
        <v/>
      </c>
      <c r="L18" s="42" t="str">
        <f>IF([1]Juveniles!AI16&gt;0,[1]Juveniles!AI16,"")</f>
        <v/>
      </c>
      <c r="M18" s="42" t="str">
        <f>IF([1]Juveniles!AI17&gt;0,[1]Juveniles!AI17,"")</f>
        <v/>
      </c>
      <c r="N18" s="42" t="str">
        <f>IF([1]Juveniles!AI19&gt;0,[1]Juveniles!AI19,"")</f>
        <v/>
      </c>
      <c r="O18" s="42" t="str">
        <f>IF([1]Juveniles!AI20&gt;0,[1]Juveniles!AI20,"")</f>
        <v/>
      </c>
      <c r="P18" s="42" t="str">
        <f>IF([1]Juveniles!AI21&gt;0,[1]Juveniles!AI21,"")</f>
        <v/>
      </c>
      <c r="Q18" s="42" t="str">
        <f>IF([1]Juveniles!AI24&gt;0,[1]Juveniles!AI24,"")</f>
        <v/>
      </c>
      <c r="R18" s="42" t="str">
        <f>IF([1]Juveniles!AI25&gt;0,[1]Juveniles!AI25,"")</f>
        <v/>
      </c>
      <c r="S18" s="42" t="str">
        <f>IF([1]Juveniles!AI26&gt;0,[1]Juveniles!AI26,"")</f>
        <v/>
      </c>
      <c r="T18" s="42" t="str">
        <f>IF([1]Juveniles!AI28&gt;0,[1]Juveniles!AI28,"")</f>
        <v/>
      </c>
      <c r="U18" s="42" t="str">
        <f>IF([1]Juveniles!AI29&gt;0,[1]Juveniles!AI29,"")</f>
        <v/>
      </c>
      <c r="V18" s="42" t="str">
        <f>IF([1]Juveniles!AI30&gt;0,[1]Juveniles!AI30,"")</f>
        <v/>
      </c>
      <c r="W18" s="42" t="str">
        <f>IF([1]Juveniles!AI33&gt;0,[1]Juveniles!AI33,"")</f>
        <v/>
      </c>
      <c r="X18" s="42" t="str">
        <f>IF([1]Juveniles!AI34&gt;0,[1]Juveniles!AI34,"")</f>
        <v/>
      </c>
      <c r="Y18" s="42" t="str">
        <f>IF([1]Juveniles!AI35&gt;0,[1]Juveniles!AI35,"")</f>
        <v/>
      </c>
      <c r="Z18" s="42" t="str">
        <f>IF([1]Juveniles!AI37&gt;0,[1]Juveniles!AI37,"")</f>
        <v/>
      </c>
      <c r="AA18" s="42" t="str">
        <f>IF([1]Juveniles!AI38&gt;0,[1]Juveniles!AI38,"")</f>
        <v/>
      </c>
      <c r="AB18" s="42" t="str">
        <f>IF([1]Juveniles!AI39&gt;0,[1]Juveniles!AI39,"")</f>
        <v/>
      </c>
      <c r="AC18" s="42" t="str">
        <f>IF([1]Juveniles!AI42&gt;0,[1]Juveniles!AI42,"")</f>
        <v/>
      </c>
      <c r="AD18" s="42" t="str">
        <f>IF([1]Juveniles!AI43&gt;0,[1]Juveniles!AI43,"")</f>
        <v/>
      </c>
      <c r="AE18" s="42" t="str">
        <f>IF([1]Juveniles!AI44&gt;0,[1]Juveniles!AI44,"")</f>
        <v/>
      </c>
      <c r="AF18" s="42" t="str">
        <f>IF([1]Juveniles!AI46&gt;0,[1]Juveniles!AI46,"")</f>
        <v/>
      </c>
      <c r="AG18" s="42" t="str">
        <f>IF([1]Juveniles!AI47&gt;0,[1]Juveniles!AI47,"")</f>
        <v/>
      </c>
      <c r="AH18" s="42" t="str">
        <f>IF([1]Juveniles!AI48&gt;0,[1]Juveniles!AI48,"")</f>
        <v/>
      </c>
    </row>
    <row r="19" spans="1:34" s="29" customFormat="1" ht="25.5">
      <c r="A19" s="34" t="str">
        <f>'[1]female stats (μm)'!A$2</f>
        <v>Genus species</v>
      </c>
      <c r="B19" s="51" t="str">
        <f>'[1]female stats (μm)'!B$2</f>
        <v>Country.sample</v>
      </c>
      <c r="C19" s="36">
        <f>[1]Juveniles!AJ1</f>
        <v>18</v>
      </c>
      <c r="D19" s="41" t="str">
        <f>IF([1]Juveniles!AK3&gt;0,[1]Juveniles!AK3,"")</f>
        <v/>
      </c>
      <c r="E19" s="42" t="str">
        <f>IF([1]Juveniles!AK4&gt;0,[1]Juveniles!AK4,"")</f>
        <v/>
      </c>
      <c r="F19" s="42" t="str">
        <f>IF([1]Juveniles!AK5&gt;0,[1]Juveniles!AK5,"")</f>
        <v/>
      </c>
      <c r="G19" s="42" t="str">
        <f>IF([1]Juveniles!AK8&gt;0,[1]Juveniles!AK8,"")</f>
        <v/>
      </c>
      <c r="H19" s="42" t="str">
        <f>IF([1]Juveniles!AK9&gt;0,[1]Juveniles!AK9,"")</f>
        <v/>
      </c>
      <c r="I19" s="42" t="str">
        <f>IF([1]Juveniles!AK10&gt;0,[1]Juveniles!AK10,"")</f>
        <v/>
      </c>
      <c r="J19" s="42" t="str">
        <f>IF([1]Juveniles!AK11&gt;0,[1]Juveniles!AK11,"")</f>
        <v/>
      </c>
      <c r="K19" s="42" t="str">
        <f>IF([1]Juveniles!AK15&gt;0,[1]Juveniles!AK15,"")</f>
        <v/>
      </c>
      <c r="L19" s="42" t="str">
        <f>IF([1]Juveniles!AK16&gt;0,[1]Juveniles!AK16,"")</f>
        <v/>
      </c>
      <c r="M19" s="42" t="str">
        <f>IF([1]Juveniles!AK17&gt;0,[1]Juveniles!AK17,"")</f>
        <v/>
      </c>
      <c r="N19" s="42" t="str">
        <f>IF([1]Juveniles!AK19&gt;0,[1]Juveniles!AK19,"")</f>
        <v/>
      </c>
      <c r="O19" s="42" t="str">
        <f>IF([1]Juveniles!AK20&gt;0,[1]Juveniles!AK20,"")</f>
        <v/>
      </c>
      <c r="P19" s="42" t="str">
        <f>IF([1]Juveniles!AK21&gt;0,[1]Juveniles!AK21,"")</f>
        <v/>
      </c>
      <c r="Q19" s="42" t="str">
        <f>IF([1]Juveniles!AK24&gt;0,[1]Juveniles!AK24,"")</f>
        <v/>
      </c>
      <c r="R19" s="42" t="str">
        <f>IF([1]Juveniles!AK25&gt;0,[1]Juveniles!AK25,"")</f>
        <v/>
      </c>
      <c r="S19" s="42" t="str">
        <f>IF([1]Juveniles!AK26&gt;0,[1]Juveniles!AK26,"")</f>
        <v/>
      </c>
      <c r="T19" s="42" t="str">
        <f>IF([1]Juveniles!AK28&gt;0,[1]Juveniles!AK28,"")</f>
        <v/>
      </c>
      <c r="U19" s="42" t="str">
        <f>IF([1]Juveniles!AK29&gt;0,[1]Juveniles!AK29,"")</f>
        <v/>
      </c>
      <c r="V19" s="42" t="str">
        <f>IF([1]Juveniles!AK30&gt;0,[1]Juveniles!AK30,"")</f>
        <v/>
      </c>
      <c r="W19" s="42" t="str">
        <f>IF([1]Juveniles!AK33&gt;0,[1]Juveniles!AK33,"")</f>
        <v/>
      </c>
      <c r="X19" s="42" t="str">
        <f>IF([1]Juveniles!AK34&gt;0,[1]Juveniles!AK34,"")</f>
        <v/>
      </c>
      <c r="Y19" s="42" t="str">
        <f>IF([1]Juveniles!AK35&gt;0,[1]Juveniles!AK35,"")</f>
        <v/>
      </c>
      <c r="Z19" s="42" t="str">
        <f>IF([1]Juveniles!AK37&gt;0,[1]Juveniles!AK37,"")</f>
        <v/>
      </c>
      <c r="AA19" s="42" t="str">
        <f>IF([1]Juveniles!AK38&gt;0,[1]Juveniles!AK38,"")</f>
        <v/>
      </c>
      <c r="AB19" s="42" t="str">
        <f>IF([1]Juveniles!AK39&gt;0,[1]Juveniles!AK39,"")</f>
        <v/>
      </c>
      <c r="AC19" s="42" t="str">
        <f>IF([1]Juveniles!AK42&gt;0,[1]Juveniles!AK42,"")</f>
        <v/>
      </c>
      <c r="AD19" s="42" t="str">
        <f>IF([1]Juveniles!AK43&gt;0,[1]Juveniles!AK43,"")</f>
        <v/>
      </c>
      <c r="AE19" s="42" t="str">
        <f>IF([1]Juveniles!AK44&gt;0,[1]Juveniles!AK44,"")</f>
        <v/>
      </c>
      <c r="AF19" s="42" t="str">
        <f>IF([1]Juveniles!AK46&gt;0,[1]Juveniles!AK46,"")</f>
        <v/>
      </c>
      <c r="AG19" s="42" t="str">
        <f>IF([1]Juveniles!AK47&gt;0,[1]Juveniles!AK47,"")</f>
        <v/>
      </c>
      <c r="AH19" s="42" t="str">
        <f>IF([1]Juveniles!AK48&gt;0,[1]Juveniles!AK48,"")</f>
        <v/>
      </c>
    </row>
    <row r="20" spans="1:34" s="29" customFormat="1" ht="25.5">
      <c r="A20" s="34" t="str">
        <f>'[1]female stats (μm)'!A$2</f>
        <v>Genus species</v>
      </c>
      <c r="B20" s="51" t="str">
        <f>'[1]female stats (μm)'!B$2</f>
        <v>Country.sample</v>
      </c>
      <c r="C20" s="36">
        <f>[1]Juveniles!AL1</f>
        <v>19</v>
      </c>
      <c r="D20" s="41" t="str">
        <f>IF([1]Juveniles!AM3&gt;0,[1]Juveniles!AM3,"")</f>
        <v/>
      </c>
      <c r="E20" s="42" t="str">
        <f>IF([1]Juveniles!AM4&gt;0,[1]Juveniles!AM4,"")</f>
        <v/>
      </c>
      <c r="F20" s="42" t="str">
        <f>IF([1]Juveniles!AM5&gt;0,[1]Juveniles!AM5,"")</f>
        <v/>
      </c>
      <c r="G20" s="42" t="str">
        <f>IF([1]Juveniles!AM8&gt;0,[1]Juveniles!AM8,"")</f>
        <v/>
      </c>
      <c r="H20" s="42" t="str">
        <f>IF([1]Juveniles!AM9&gt;0,[1]Juveniles!AM9,"")</f>
        <v/>
      </c>
      <c r="I20" s="42" t="str">
        <f>IF([1]Juveniles!AM10&gt;0,[1]Juveniles!AM10,"")</f>
        <v/>
      </c>
      <c r="J20" s="42" t="str">
        <f>IF([1]Juveniles!AM11&gt;0,[1]Juveniles!AM11,"")</f>
        <v/>
      </c>
      <c r="K20" s="42" t="str">
        <f>IF([1]Juveniles!AM15&gt;0,[1]Juveniles!AM15,"")</f>
        <v/>
      </c>
      <c r="L20" s="42" t="str">
        <f>IF([1]Juveniles!AM16&gt;0,[1]Juveniles!AM16,"")</f>
        <v/>
      </c>
      <c r="M20" s="42" t="str">
        <f>IF([1]Juveniles!AM17&gt;0,[1]Juveniles!AM17,"")</f>
        <v/>
      </c>
      <c r="N20" s="42" t="str">
        <f>IF([1]Juveniles!AM19&gt;0,[1]Juveniles!AM19,"")</f>
        <v/>
      </c>
      <c r="O20" s="42" t="str">
        <f>IF([1]Juveniles!AM20&gt;0,[1]Juveniles!AM20,"")</f>
        <v/>
      </c>
      <c r="P20" s="42" t="str">
        <f>IF([1]Juveniles!AM21&gt;0,[1]Juveniles!AM21,"")</f>
        <v/>
      </c>
      <c r="Q20" s="42" t="str">
        <f>IF([1]Juveniles!AM24&gt;0,[1]Juveniles!AM24,"")</f>
        <v/>
      </c>
      <c r="R20" s="42" t="str">
        <f>IF([1]Juveniles!AM25&gt;0,[1]Juveniles!AM25,"")</f>
        <v/>
      </c>
      <c r="S20" s="42" t="str">
        <f>IF([1]Juveniles!AM26&gt;0,[1]Juveniles!AM26,"")</f>
        <v/>
      </c>
      <c r="T20" s="42" t="str">
        <f>IF([1]Juveniles!AM28&gt;0,[1]Juveniles!AM28,"")</f>
        <v/>
      </c>
      <c r="U20" s="42" t="str">
        <f>IF([1]Juveniles!AM29&gt;0,[1]Juveniles!AM29,"")</f>
        <v/>
      </c>
      <c r="V20" s="42" t="str">
        <f>IF([1]Juveniles!AM30&gt;0,[1]Juveniles!AM30,"")</f>
        <v/>
      </c>
      <c r="W20" s="42" t="str">
        <f>IF([1]Juveniles!AM33&gt;0,[1]Juveniles!AM33,"")</f>
        <v/>
      </c>
      <c r="X20" s="42" t="str">
        <f>IF([1]Juveniles!AM34&gt;0,[1]Juveniles!AM34,"")</f>
        <v/>
      </c>
      <c r="Y20" s="42" t="str">
        <f>IF([1]Juveniles!AM35&gt;0,[1]Juveniles!AM35,"")</f>
        <v/>
      </c>
      <c r="Z20" s="42" t="str">
        <f>IF([1]Juveniles!AM37&gt;0,[1]Juveniles!AM37,"")</f>
        <v/>
      </c>
      <c r="AA20" s="42" t="str">
        <f>IF([1]Juveniles!AM38&gt;0,[1]Juveniles!AM38,"")</f>
        <v/>
      </c>
      <c r="AB20" s="42" t="str">
        <f>IF([1]Juveniles!AM39&gt;0,[1]Juveniles!AM39,"")</f>
        <v/>
      </c>
      <c r="AC20" s="42" t="str">
        <f>IF([1]Juveniles!AM42&gt;0,[1]Juveniles!AM42,"")</f>
        <v/>
      </c>
      <c r="AD20" s="42" t="str">
        <f>IF([1]Juveniles!AM43&gt;0,[1]Juveniles!AM43,"")</f>
        <v/>
      </c>
      <c r="AE20" s="42" t="str">
        <f>IF([1]Juveniles!AM44&gt;0,[1]Juveniles!AM44,"")</f>
        <v/>
      </c>
      <c r="AF20" s="42" t="str">
        <f>IF([1]Juveniles!AM46&gt;0,[1]Juveniles!AM46,"")</f>
        <v/>
      </c>
      <c r="AG20" s="42" t="str">
        <f>IF([1]Juveniles!AM47&gt;0,[1]Juveniles!AM47,"")</f>
        <v/>
      </c>
      <c r="AH20" s="42" t="str">
        <f>IF([1]Juveniles!AM48&gt;0,[1]Juveniles!AM48,"")</f>
        <v/>
      </c>
    </row>
    <row r="21" spans="1:34" s="29" customFormat="1" ht="25.5">
      <c r="A21" s="34" t="str">
        <f>'[1]female stats (μm)'!A$2</f>
        <v>Genus species</v>
      </c>
      <c r="B21" s="51" t="str">
        <f>'[1]female stats (μm)'!B$2</f>
        <v>Country.sample</v>
      </c>
      <c r="C21" s="36">
        <f>[1]Juveniles!AN1</f>
        <v>20</v>
      </c>
      <c r="D21" s="41" t="str">
        <f>IF([1]Juveniles!AO3&gt;0,[1]Juveniles!AO3,"")</f>
        <v/>
      </c>
      <c r="E21" s="42" t="str">
        <f>IF([1]Juveniles!AO4&gt;0,[1]Juveniles!AO4,"")</f>
        <v/>
      </c>
      <c r="F21" s="42" t="str">
        <f>IF([1]Juveniles!AO5&gt;0,[1]Juveniles!AO5,"")</f>
        <v/>
      </c>
      <c r="G21" s="42" t="str">
        <f>IF([1]Juveniles!AO8&gt;0,[1]Juveniles!AO8,"")</f>
        <v/>
      </c>
      <c r="H21" s="42" t="str">
        <f>IF([1]Juveniles!AO9&gt;0,[1]Juveniles!AO9,"")</f>
        <v/>
      </c>
      <c r="I21" s="42" t="str">
        <f>IF([1]Juveniles!AO10&gt;0,[1]Juveniles!AO10,"")</f>
        <v/>
      </c>
      <c r="J21" s="42" t="str">
        <f>IF([1]Juveniles!AO11&gt;0,[1]Juveniles!AO11,"")</f>
        <v/>
      </c>
      <c r="K21" s="42" t="str">
        <f>IF([1]Juveniles!AO15&gt;0,[1]Juveniles!AO15,"")</f>
        <v/>
      </c>
      <c r="L21" s="42" t="str">
        <f>IF([1]Juveniles!AO16&gt;0,[1]Juveniles!AO16,"")</f>
        <v/>
      </c>
      <c r="M21" s="42" t="str">
        <f>IF([1]Juveniles!AO17&gt;0,[1]Juveniles!AO17,"")</f>
        <v/>
      </c>
      <c r="N21" s="42" t="str">
        <f>IF([1]Juveniles!AO19&gt;0,[1]Juveniles!AO19,"")</f>
        <v/>
      </c>
      <c r="O21" s="42" t="str">
        <f>IF([1]Juveniles!AO20&gt;0,[1]Juveniles!AO20,"")</f>
        <v/>
      </c>
      <c r="P21" s="42" t="str">
        <f>IF([1]Juveniles!AO21&gt;0,[1]Juveniles!AO21,"")</f>
        <v/>
      </c>
      <c r="Q21" s="42" t="str">
        <f>IF([1]Juveniles!AO24&gt;0,[1]Juveniles!AO24,"")</f>
        <v/>
      </c>
      <c r="R21" s="42" t="str">
        <f>IF([1]Juveniles!AO25&gt;0,[1]Juveniles!AO25,"")</f>
        <v/>
      </c>
      <c r="S21" s="42" t="str">
        <f>IF([1]Juveniles!AO26&gt;0,[1]Juveniles!AO26,"")</f>
        <v/>
      </c>
      <c r="T21" s="42" t="str">
        <f>IF([1]Juveniles!AO28&gt;0,[1]Juveniles!AO28,"")</f>
        <v/>
      </c>
      <c r="U21" s="42" t="str">
        <f>IF([1]Juveniles!AO29&gt;0,[1]Juveniles!AO29,"")</f>
        <v/>
      </c>
      <c r="V21" s="42" t="str">
        <f>IF([1]Juveniles!AO30&gt;0,[1]Juveniles!AO30,"")</f>
        <v/>
      </c>
      <c r="W21" s="42" t="str">
        <f>IF([1]Juveniles!AO33&gt;0,[1]Juveniles!AO33,"")</f>
        <v/>
      </c>
      <c r="X21" s="42" t="str">
        <f>IF([1]Juveniles!AO34&gt;0,[1]Juveniles!AO34,"")</f>
        <v/>
      </c>
      <c r="Y21" s="42" t="str">
        <f>IF([1]Juveniles!AO35&gt;0,[1]Juveniles!AO35,"")</f>
        <v/>
      </c>
      <c r="Z21" s="42" t="str">
        <f>IF([1]Juveniles!AO37&gt;0,[1]Juveniles!AO37,"")</f>
        <v/>
      </c>
      <c r="AA21" s="42" t="str">
        <f>IF([1]Juveniles!AO38&gt;0,[1]Juveniles!AO38,"")</f>
        <v/>
      </c>
      <c r="AB21" s="42" t="str">
        <f>IF([1]Juveniles!AO39&gt;0,[1]Juveniles!AO39,"")</f>
        <v/>
      </c>
      <c r="AC21" s="42" t="str">
        <f>IF([1]Juveniles!AO42&gt;0,[1]Juveniles!AO42,"")</f>
        <v/>
      </c>
      <c r="AD21" s="42" t="str">
        <f>IF([1]Juveniles!AO43&gt;0,[1]Juveniles!AO43,"")</f>
        <v/>
      </c>
      <c r="AE21" s="42" t="str">
        <f>IF([1]Juveniles!AO44&gt;0,[1]Juveniles!AO44,"")</f>
        <v/>
      </c>
      <c r="AF21" s="42" t="str">
        <f>IF([1]Juveniles!AO46&gt;0,[1]Juveniles!AO46,"")</f>
        <v/>
      </c>
      <c r="AG21" s="42" t="str">
        <f>IF([1]Juveniles!AO47&gt;0,[1]Juveniles!AO47,"")</f>
        <v/>
      </c>
      <c r="AH21" s="42" t="str">
        <f>IF([1]Juveniles!AO48&gt;0,[1]Juveniles!AO48,"")</f>
        <v/>
      </c>
    </row>
    <row r="22" spans="1:34" s="29" customFormat="1" ht="25.5">
      <c r="A22" s="34" t="str">
        <f>'[1]female stats (μm)'!A$2</f>
        <v>Genus species</v>
      </c>
      <c r="B22" s="51" t="str">
        <f>'[1]female stats (μm)'!B$2</f>
        <v>Country.sample</v>
      </c>
      <c r="C22" s="36">
        <f>[1]Juveniles!AP1</f>
        <v>21</v>
      </c>
      <c r="D22" s="41" t="str">
        <f>IF([1]Juveniles!AQ3&gt;0,[1]Juveniles!AQ3,"")</f>
        <v/>
      </c>
      <c r="E22" s="42" t="str">
        <f>IF([1]Juveniles!AQ4&gt;0,[1]Juveniles!AQ4,"")</f>
        <v/>
      </c>
      <c r="F22" s="42" t="str">
        <f>IF([1]Juveniles!AQ5&gt;0,[1]Juveniles!AQ5,"")</f>
        <v/>
      </c>
      <c r="G22" s="42" t="str">
        <f>IF([1]Juveniles!AQ8&gt;0,[1]Juveniles!AQ8,"")</f>
        <v/>
      </c>
      <c r="H22" s="42" t="str">
        <f>IF([1]Juveniles!AQ9&gt;0,[1]Juveniles!AQ9,"")</f>
        <v/>
      </c>
      <c r="I22" s="42" t="str">
        <f>IF([1]Juveniles!AQ10&gt;0,[1]Juveniles!AQ10,"")</f>
        <v/>
      </c>
      <c r="J22" s="42" t="str">
        <f>IF([1]Juveniles!AQ11&gt;0,[1]Juveniles!AQ11,"")</f>
        <v/>
      </c>
      <c r="K22" s="42" t="str">
        <f>IF([1]Juveniles!AQ15&gt;0,[1]Juveniles!AQ15,"")</f>
        <v/>
      </c>
      <c r="L22" s="42" t="str">
        <f>IF([1]Juveniles!AQ16&gt;0,[1]Juveniles!AQ16,"")</f>
        <v/>
      </c>
      <c r="M22" s="42" t="str">
        <f>IF([1]Juveniles!AQ17&gt;0,[1]Juveniles!AQ17,"")</f>
        <v/>
      </c>
      <c r="N22" s="42" t="str">
        <f>IF([1]Juveniles!AQ19&gt;0,[1]Juveniles!AQ19,"")</f>
        <v/>
      </c>
      <c r="O22" s="42" t="str">
        <f>IF([1]Juveniles!AQ20&gt;0,[1]Juveniles!AQ20,"")</f>
        <v/>
      </c>
      <c r="P22" s="42" t="str">
        <f>IF([1]Juveniles!AQ21&gt;0,[1]Juveniles!AQ21,"")</f>
        <v/>
      </c>
      <c r="Q22" s="42" t="str">
        <f>IF([1]Juveniles!AQ24&gt;0,[1]Juveniles!AQ24,"")</f>
        <v/>
      </c>
      <c r="R22" s="42" t="str">
        <f>IF([1]Juveniles!AQ25&gt;0,[1]Juveniles!AQ25,"")</f>
        <v/>
      </c>
      <c r="S22" s="42" t="str">
        <f>IF([1]Juveniles!AQ26&gt;0,[1]Juveniles!AQ26,"")</f>
        <v/>
      </c>
      <c r="T22" s="42" t="str">
        <f>IF([1]Juveniles!AQ28&gt;0,[1]Juveniles!AQ28,"")</f>
        <v/>
      </c>
      <c r="U22" s="42" t="str">
        <f>IF([1]Juveniles!AQ29&gt;0,[1]Juveniles!AQ29,"")</f>
        <v/>
      </c>
      <c r="V22" s="42" t="str">
        <f>IF([1]Juveniles!AQ30&gt;0,[1]Juveniles!AQ30,"")</f>
        <v/>
      </c>
      <c r="W22" s="42" t="str">
        <f>IF([1]Juveniles!AQ33&gt;0,[1]Juveniles!AQ33,"")</f>
        <v/>
      </c>
      <c r="X22" s="42" t="str">
        <f>IF([1]Juveniles!AQ34&gt;0,[1]Juveniles!AQ34,"")</f>
        <v/>
      </c>
      <c r="Y22" s="42" t="str">
        <f>IF([1]Juveniles!AQ35&gt;0,[1]Juveniles!AQ35,"")</f>
        <v/>
      </c>
      <c r="Z22" s="42" t="str">
        <f>IF([1]Juveniles!AQ37&gt;0,[1]Juveniles!AQ37,"")</f>
        <v/>
      </c>
      <c r="AA22" s="42" t="str">
        <f>IF([1]Juveniles!AQ38&gt;0,[1]Juveniles!AQ38,"")</f>
        <v/>
      </c>
      <c r="AB22" s="42" t="str">
        <f>IF([1]Juveniles!AQ39&gt;0,[1]Juveniles!AQ39,"")</f>
        <v/>
      </c>
      <c r="AC22" s="42" t="str">
        <f>IF([1]Juveniles!AQ42&gt;0,[1]Juveniles!AQ42,"")</f>
        <v/>
      </c>
      <c r="AD22" s="42" t="str">
        <f>IF([1]Juveniles!AQ43&gt;0,[1]Juveniles!AQ43,"")</f>
        <v/>
      </c>
      <c r="AE22" s="42" t="str">
        <f>IF([1]Juveniles!AQ44&gt;0,[1]Juveniles!AQ44,"")</f>
        <v/>
      </c>
      <c r="AF22" s="42" t="str">
        <f>IF([1]Juveniles!AQ46&gt;0,[1]Juveniles!AQ46,"")</f>
        <v/>
      </c>
      <c r="AG22" s="42" t="str">
        <f>IF([1]Juveniles!AQ47&gt;0,[1]Juveniles!AQ47,"")</f>
        <v/>
      </c>
      <c r="AH22" s="42" t="str">
        <f>IF([1]Juveniles!AQ48&gt;0,[1]Juveniles!AQ48,"")</f>
        <v/>
      </c>
    </row>
    <row r="23" spans="1:34" s="29" customFormat="1" ht="25.5">
      <c r="A23" s="34" t="str">
        <f>'[1]female stats (μm)'!A$2</f>
        <v>Genus species</v>
      </c>
      <c r="B23" s="51" t="str">
        <f>'[1]female stats (μm)'!B$2</f>
        <v>Country.sample</v>
      </c>
      <c r="C23" s="36">
        <f>[1]Juveniles!AR1</f>
        <v>22</v>
      </c>
      <c r="D23" s="41" t="str">
        <f>IF([1]Juveniles!AS3&gt;0,[1]Juveniles!AS3,"")</f>
        <v/>
      </c>
      <c r="E23" s="42" t="str">
        <f>IF([1]Juveniles!AS4&gt;0,[1]Juveniles!AS4,"")</f>
        <v/>
      </c>
      <c r="F23" s="42" t="str">
        <f>IF([1]Juveniles!AS5&gt;0,[1]Juveniles!AS5,"")</f>
        <v/>
      </c>
      <c r="G23" s="42" t="str">
        <f>IF([1]Juveniles!AS8&gt;0,[1]Juveniles!AS8,"")</f>
        <v/>
      </c>
      <c r="H23" s="42" t="str">
        <f>IF([1]Juveniles!AS9&gt;0,[1]Juveniles!AS9,"")</f>
        <v/>
      </c>
      <c r="I23" s="42" t="str">
        <f>IF([1]Juveniles!AS10&gt;0,[1]Juveniles!AS10,"")</f>
        <v/>
      </c>
      <c r="J23" s="42" t="str">
        <f>IF([1]Juveniles!AS11&gt;0,[1]Juveniles!AS11,"")</f>
        <v/>
      </c>
      <c r="K23" s="42" t="str">
        <f>IF([1]Juveniles!AS15&gt;0,[1]Juveniles!AS15,"")</f>
        <v/>
      </c>
      <c r="L23" s="42" t="str">
        <f>IF([1]Juveniles!AS16&gt;0,[1]Juveniles!AS16,"")</f>
        <v/>
      </c>
      <c r="M23" s="42" t="str">
        <f>IF([1]Juveniles!AS17&gt;0,[1]Juveniles!AS17,"")</f>
        <v/>
      </c>
      <c r="N23" s="42" t="str">
        <f>IF([1]Juveniles!AS19&gt;0,[1]Juveniles!AS19,"")</f>
        <v/>
      </c>
      <c r="O23" s="42" t="str">
        <f>IF([1]Juveniles!AS20&gt;0,[1]Juveniles!AS20,"")</f>
        <v/>
      </c>
      <c r="P23" s="42" t="str">
        <f>IF([1]Juveniles!AS21&gt;0,[1]Juveniles!AS21,"")</f>
        <v/>
      </c>
      <c r="Q23" s="42" t="str">
        <f>IF([1]Juveniles!AS24&gt;0,[1]Juveniles!AS24,"")</f>
        <v/>
      </c>
      <c r="R23" s="42" t="str">
        <f>IF([1]Juveniles!AS25&gt;0,[1]Juveniles!AS25,"")</f>
        <v/>
      </c>
      <c r="S23" s="42" t="str">
        <f>IF([1]Juveniles!AS26&gt;0,[1]Juveniles!AS26,"")</f>
        <v/>
      </c>
      <c r="T23" s="42" t="str">
        <f>IF([1]Juveniles!AS28&gt;0,[1]Juveniles!AS28,"")</f>
        <v/>
      </c>
      <c r="U23" s="42" t="str">
        <f>IF([1]Juveniles!AS29&gt;0,[1]Juveniles!AS29,"")</f>
        <v/>
      </c>
      <c r="V23" s="42" t="str">
        <f>IF([1]Juveniles!AS30&gt;0,[1]Juveniles!AS30,"")</f>
        <v/>
      </c>
      <c r="W23" s="42" t="str">
        <f>IF([1]Juveniles!AS33&gt;0,[1]Juveniles!AS33,"")</f>
        <v/>
      </c>
      <c r="X23" s="42" t="str">
        <f>IF([1]Juveniles!AS34&gt;0,[1]Juveniles!AS34,"")</f>
        <v/>
      </c>
      <c r="Y23" s="42" t="str">
        <f>IF([1]Juveniles!AS35&gt;0,[1]Juveniles!AS35,"")</f>
        <v/>
      </c>
      <c r="Z23" s="42" t="str">
        <f>IF([1]Juveniles!AS37&gt;0,[1]Juveniles!AS37,"")</f>
        <v/>
      </c>
      <c r="AA23" s="42" t="str">
        <f>IF([1]Juveniles!AS38&gt;0,[1]Juveniles!AS38,"")</f>
        <v/>
      </c>
      <c r="AB23" s="42" t="str">
        <f>IF([1]Juveniles!AS39&gt;0,[1]Juveniles!AS39,"")</f>
        <v/>
      </c>
      <c r="AC23" s="42" t="str">
        <f>IF([1]Juveniles!AS42&gt;0,[1]Juveniles!AS42,"")</f>
        <v/>
      </c>
      <c r="AD23" s="42" t="str">
        <f>IF([1]Juveniles!AS43&gt;0,[1]Juveniles!AS43,"")</f>
        <v/>
      </c>
      <c r="AE23" s="42" t="str">
        <f>IF([1]Juveniles!AS44&gt;0,[1]Juveniles!AS44,"")</f>
        <v/>
      </c>
      <c r="AF23" s="42" t="str">
        <f>IF([1]Juveniles!AS46&gt;0,[1]Juveniles!AS46,"")</f>
        <v/>
      </c>
      <c r="AG23" s="42" t="str">
        <f>IF([1]Juveniles!AS47&gt;0,[1]Juveniles!AS47,"")</f>
        <v/>
      </c>
      <c r="AH23" s="42" t="str">
        <f>IF([1]Juveniles!AS48&gt;0,[1]Juveniles!AS48,"")</f>
        <v/>
      </c>
    </row>
    <row r="24" spans="1:34" s="29" customFormat="1" ht="25.5">
      <c r="A24" s="34" t="str">
        <f>'[1]female stats (μm)'!A$2</f>
        <v>Genus species</v>
      </c>
      <c r="B24" s="51" t="str">
        <f>'[1]female stats (μm)'!B$2</f>
        <v>Country.sample</v>
      </c>
      <c r="C24" s="36">
        <f>[1]Juveniles!AT1</f>
        <v>23</v>
      </c>
      <c r="D24" s="41" t="str">
        <f>IF([1]Juveniles!AU3&gt;0,[1]Juveniles!AU3,"")</f>
        <v/>
      </c>
      <c r="E24" s="42" t="str">
        <f>IF([1]Juveniles!AU4&gt;0,[1]Juveniles!AU4,"")</f>
        <v/>
      </c>
      <c r="F24" s="42" t="str">
        <f>IF([1]Juveniles!AU5&gt;0,[1]Juveniles!AU5,"")</f>
        <v/>
      </c>
      <c r="G24" s="42" t="str">
        <f>IF([1]Juveniles!AU8&gt;0,[1]Juveniles!AU8,"")</f>
        <v/>
      </c>
      <c r="H24" s="42" t="str">
        <f>IF([1]Juveniles!AU9&gt;0,[1]Juveniles!AU9,"")</f>
        <v/>
      </c>
      <c r="I24" s="42" t="str">
        <f>IF([1]Juveniles!AU10&gt;0,[1]Juveniles!AU10,"")</f>
        <v/>
      </c>
      <c r="J24" s="42" t="str">
        <f>IF([1]Juveniles!AU11&gt;0,[1]Juveniles!AU11,"")</f>
        <v/>
      </c>
      <c r="K24" s="42" t="str">
        <f>IF([1]Juveniles!AU15&gt;0,[1]Juveniles!AU15,"")</f>
        <v/>
      </c>
      <c r="L24" s="42" t="str">
        <f>IF([1]Juveniles!AU16&gt;0,[1]Juveniles!AU16,"")</f>
        <v/>
      </c>
      <c r="M24" s="42" t="str">
        <f>IF([1]Juveniles!AU17&gt;0,[1]Juveniles!AU17,"")</f>
        <v/>
      </c>
      <c r="N24" s="42" t="str">
        <f>IF([1]Juveniles!AU19&gt;0,[1]Juveniles!AU19,"")</f>
        <v/>
      </c>
      <c r="O24" s="42" t="str">
        <f>IF([1]Juveniles!AU20&gt;0,[1]Juveniles!AU20,"")</f>
        <v/>
      </c>
      <c r="P24" s="42" t="str">
        <f>IF([1]Juveniles!AU21&gt;0,[1]Juveniles!AU21,"")</f>
        <v/>
      </c>
      <c r="Q24" s="42" t="str">
        <f>IF([1]Juveniles!AU24&gt;0,[1]Juveniles!AU24,"")</f>
        <v/>
      </c>
      <c r="R24" s="42" t="str">
        <f>IF([1]Juveniles!AU25&gt;0,[1]Juveniles!AU25,"")</f>
        <v/>
      </c>
      <c r="S24" s="42" t="str">
        <f>IF([1]Juveniles!AU26&gt;0,[1]Juveniles!AU26,"")</f>
        <v/>
      </c>
      <c r="T24" s="42" t="str">
        <f>IF([1]Juveniles!AU28&gt;0,[1]Juveniles!AU28,"")</f>
        <v/>
      </c>
      <c r="U24" s="42" t="str">
        <f>IF([1]Juveniles!AU29&gt;0,[1]Juveniles!AU29,"")</f>
        <v/>
      </c>
      <c r="V24" s="42" t="str">
        <f>IF([1]Juveniles!AU30&gt;0,[1]Juveniles!AU30,"")</f>
        <v/>
      </c>
      <c r="W24" s="42" t="str">
        <f>IF([1]Juveniles!AU33&gt;0,[1]Juveniles!AU33,"")</f>
        <v/>
      </c>
      <c r="X24" s="42" t="str">
        <f>IF([1]Juveniles!AU34&gt;0,[1]Juveniles!AU34,"")</f>
        <v/>
      </c>
      <c r="Y24" s="42" t="str">
        <f>IF([1]Juveniles!AU35&gt;0,[1]Juveniles!AU35,"")</f>
        <v/>
      </c>
      <c r="Z24" s="42" t="str">
        <f>IF([1]Juveniles!AU37&gt;0,[1]Juveniles!AU37,"")</f>
        <v/>
      </c>
      <c r="AA24" s="42" t="str">
        <f>IF([1]Juveniles!AU38&gt;0,[1]Juveniles!AU38,"")</f>
        <v/>
      </c>
      <c r="AB24" s="42" t="str">
        <f>IF([1]Juveniles!AU39&gt;0,[1]Juveniles!AU39,"")</f>
        <v/>
      </c>
      <c r="AC24" s="42" t="str">
        <f>IF([1]Juveniles!AU42&gt;0,[1]Juveniles!AU42,"")</f>
        <v/>
      </c>
      <c r="AD24" s="42" t="str">
        <f>IF([1]Juveniles!AU43&gt;0,[1]Juveniles!AU43,"")</f>
        <v/>
      </c>
      <c r="AE24" s="42" t="str">
        <f>IF([1]Juveniles!AU44&gt;0,[1]Juveniles!AU44,"")</f>
        <v/>
      </c>
      <c r="AF24" s="42" t="str">
        <f>IF([1]Juveniles!AU46&gt;0,[1]Juveniles!AU46,"")</f>
        <v/>
      </c>
      <c r="AG24" s="42" t="str">
        <f>IF([1]Juveniles!AU47&gt;0,[1]Juveniles!AU47,"")</f>
        <v/>
      </c>
      <c r="AH24" s="42" t="str">
        <f>IF([1]Juveniles!AU48&gt;0,[1]Juveniles!AU48,"")</f>
        <v/>
      </c>
    </row>
    <row r="25" spans="1:34" s="29" customFormat="1" ht="25.5">
      <c r="A25" s="34" t="str">
        <f>'[1]female stats (μm)'!A$2</f>
        <v>Genus species</v>
      </c>
      <c r="B25" s="51" t="str">
        <f>'[1]female stats (μm)'!B$2</f>
        <v>Country.sample</v>
      </c>
      <c r="C25" s="36">
        <f>[1]Juveniles!AV1</f>
        <v>24</v>
      </c>
      <c r="D25" s="41" t="str">
        <f>IF([1]Juveniles!AW3&gt;0,[1]Juveniles!AW3,"")</f>
        <v/>
      </c>
      <c r="E25" s="42" t="str">
        <f>IF([1]Juveniles!AW4&gt;0,[1]Juveniles!AW4,"")</f>
        <v/>
      </c>
      <c r="F25" s="42" t="str">
        <f>IF([1]Juveniles!AW5&gt;0,[1]Juveniles!AW5,"")</f>
        <v/>
      </c>
      <c r="G25" s="42" t="str">
        <f>IF([1]Juveniles!AW8&gt;0,[1]Juveniles!AW8,"")</f>
        <v/>
      </c>
      <c r="H25" s="42" t="str">
        <f>IF([1]Juveniles!AW9&gt;0,[1]Juveniles!AW9,"")</f>
        <v/>
      </c>
      <c r="I25" s="42" t="str">
        <f>IF([1]Juveniles!AW10&gt;0,[1]Juveniles!AW10,"")</f>
        <v/>
      </c>
      <c r="J25" s="42" t="str">
        <f>IF([1]Juveniles!AW11&gt;0,[1]Juveniles!AW11,"")</f>
        <v/>
      </c>
      <c r="K25" s="42" t="str">
        <f>IF([1]Juveniles!AW15&gt;0,[1]Juveniles!AW15,"")</f>
        <v/>
      </c>
      <c r="L25" s="42" t="str">
        <f>IF([1]Juveniles!AW16&gt;0,[1]Juveniles!AW16,"")</f>
        <v/>
      </c>
      <c r="M25" s="42" t="str">
        <f>IF([1]Juveniles!AW17&gt;0,[1]Juveniles!AW17,"")</f>
        <v/>
      </c>
      <c r="N25" s="42" t="str">
        <f>IF([1]Juveniles!AW19&gt;0,[1]Juveniles!AW19,"")</f>
        <v/>
      </c>
      <c r="O25" s="42" t="str">
        <f>IF([1]Juveniles!AW20&gt;0,[1]Juveniles!AW20,"")</f>
        <v/>
      </c>
      <c r="P25" s="42" t="str">
        <f>IF([1]Juveniles!AW21&gt;0,[1]Juveniles!AW21,"")</f>
        <v/>
      </c>
      <c r="Q25" s="42" t="str">
        <f>IF([1]Juveniles!AW24&gt;0,[1]Juveniles!AW24,"")</f>
        <v/>
      </c>
      <c r="R25" s="42" t="str">
        <f>IF([1]Juveniles!AW25&gt;0,[1]Juveniles!AW25,"")</f>
        <v/>
      </c>
      <c r="S25" s="42" t="str">
        <f>IF([1]Juveniles!AW26&gt;0,[1]Juveniles!AW26,"")</f>
        <v/>
      </c>
      <c r="T25" s="42" t="str">
        <f>IF([1]Juveniles!AW28&gt;0,[1]Juveniles!AW28,"")</f>
        <v/>
      </c>
      <c r="U25" s="42" t="str">
        <f>IF([1]Juveniles!AW29&gt;0,[1]Juveniles!AW29,"")</f>
        <v/>
      </c>
      <c r="V25" s="42" t="str">
        <f>IF([1]Juveniles!AW30&gt;0,[1]Juveniles!AW30,"")</f>
        <v/>
      </c>
      <c r="W25" s="42" t="str">
        <f>IF([1]Juveniles!AW33&gt;0,[1]Juveniles!AW33,"")</f>
        <v/>
      </c>
      <c r="X25" s="42" t="str">
        <f>IF([1]Juveniles!AW34&gt;0,[1]Juveniles!AW34,"")</f>
        <v/>
      </c>
      <c r="Y25" s="42" t="str">
        <f>IF([1]Juveniles!AW35&gt;0,[1]Juveniles!AW35,"")</f>
        <v/>
      </c>
      <c r="Z25" s="42" t="str">
        <f>IF([1]Juveniles!AW37&gt;0,[1]Juveniles!AW37,"")</f>
        <v/>
      </c>
      <c r="AA25" s="42" t="str">
        <f>IF([1]Juveniles!AW38&gt;0,[1]Juveniles!AW38,"")</f>
        <v/>
      </c>
      <c r="AB25" s="42" t="str">
        <f>IF([1]Juveniles!AW39&gt;0,[1]Juveniles!AW39,"")</f>
        <v/>
      </c>
      <c r="AC25" s="42" t="str">
        <f>IF([1]Juveniles!AW42&gt;0,[1]Juveniles!AW42,"")</f>
        <v/>
      </c>
      <c r="AD25" s="42" t="str">
        <f>IF([1]Juveniles!AW43&gt;0,[1]Juveniles!AW43,"")</f>
        <v/>
      </c>
      <c r="AE25" s="42" t="str">
        <f>IF([1]Juveniles!AW44&gt;0,[1]Juveniles!AW44,"")</f>
        <v/>
      </c>
      <c r="AF25" s="42" t="str">
        <f>IF([1]Juveniles!AW46&gt;0,[1]Juveniles!AW46,"")</f>
        <v/>
      </c>
      <c r="AG25" s="42" t="str">
        <f>IF([1]Juveniles!AW47&gt;0,[1]Juveniles!AW47,"")</f>
        <v/>
      </c>
      <c r="AH25" s="42" t="str">
        <f>IF([1]Juveniles!AW48&gt;0,[1]Juveniles!AW48,"")</f>
        <v/>
      </c>
    </row>
    <row r="26" spans="1:34" s="29" customFormat="1" ht="25.5">
      <c r="A26" s="34" t="str">
        <f>'[1]female stats (μm)'!A$2</f>
        <v>Genus species</v>
      </c>
      <c r="B26" s="51" t="str">
        <f>'[1]female stats (μm)'!B$2</f>
        <v>Country.sample</v>
      </c>
      <c r="C26" s="36">
        <f>[1]Juveniles!AX1</f>
        <v>25</v>
      </c>
      <c r="D26" s="41" t="str">
        <f>IF([1]Juveniles!AY3&gt;0,[1]Juveniles!AY3,"")</f>
        <v/>
      </c>
      <c r="E26" s="42" t="str">
        <f>IF([1]Juveniles!AY4&gt;0,[1]Juveniles!AY4,"")</f>
        <v/>
      </c>
      <c r="F26" s="42" t="str">
        <f>IF([1]Juveniles!AY5&gt;0,[1]Juveniles!AY5,"")</f>
        <v/>
      </c>
      <c r="G26" s="42" t="str">
        <f>IF([1]Juveniles!AY8&gt;0,[1]Juveniles!AY8,"")</f>
        <v/>
      </c>
      <c r="H26" s="42" t="str">
        <f>IF([1]Juveniles!AY9&gt;0,[1]Juveniles!AY9,"")</f>
        <v/>
      </c>
      <c r="I26" s="42" t="str">
        <f>IF([1]Juveniles!AY10&gt;0,[1]Juveniles!AY10,"")</f>
        <v/>
      </c>
      <c r="J26" s="42" t="str">
        <f>IF([1]Juveniles!AY11&gt;0,[1]Juveniles!AY11,"")</f>
        <v/>
      </c>
      <c r="K26" s="42" t="str">
        <f>IF([1]Juveniles!AY15&gt;0,[1]Juveniles!AY15,"")</f>
        <v/>
      </c>
      <c r="L26" s="42" t="str">
        <f>IF([1]Juveniles!AY16&gt;0,[1]Juveniles!AY16,"")</f>
        <v/>
      </c>
      <c r="M26" s="42" t="str">
        <f>IF([1]Juveniles!AY17&gt;0,[1]Juveniles!AY17,"")</f>
        <v/>
      </c>
      <c r="N26" s="42" t="str">
        <f>IF([1]Juveniles!AY19&gt;0,[1]Juveniles!AY19,"")</f>
        <v/>
      </c>
      <c r="O26" s="42" t="str">
        <f>IF([1]Juveniles!AY20&gt;0,[1]Juveniles!AY20,"")</f>
        <v/>
      </c>
      <c r="P26" s="42" t="str">
        <f>IF([1]Juveniles!AY21&gt;0,[1]Juveniles!AY21,"")</f>
        <v/>
      </c>
      <c r="Q26" s="42" t="str">
        <f>IF([1]Juveniles!AY24&gt;0,[1]Juveniles!AY24,"")</f>
        <v/>
      </c>
      <c r="R26" s="42" t="str">
        <f>IF([1]Juveniles!AY25&gt;0,[1]Juveniles!AY25,"")</f>
        <v/>
      </c>
      <c r="S26" s="42" t="str">
        <f>IF([1]Juveniles!AY26&gt;0,[1]Juveniles!AY26,"")</f>
        <v/>
      </c>
      <c r="T26" s="42" t="str">
        <f>IF([1]Juveniles!AY28&gt;0,[1]Juveniles!AY28,"")</f>
        <v/>
      </c>
      <c r="U26" s="42" t="str">
        <f>IF([1]Juveniles!AY29&gt;0,[1]Juveniles!AY29,"")</f>
        <v/>
      </c>
      <c r="V26" s="42" t="str">
        <f>IF([1]Juveniles!AY30&gt;0,[1]Juveniles!AY30,"")</f>
        <v/>
      </c>
      <c r="W26" s="42" t="str">
        <f>IF([1]Juveniles!AY33&gt;0,[1]Juveniles!AY33,"")</f>
        <v/>
      </c>
      <c r="X26" s="42" t="str">
        <f>IF([1]Juveniles!AY34&gt;0,[1]Juveniles!AY34,"")</f>
        <v/>
      </c>
      <c r="Y26" s="42" t="str">
        <f>IF([1]Juveniles!AY35&gt;0,[1]Juveniles!AY35,"")</f>
        <v/>
      </c>
      <c r="Z26" s="42" t="str">
        <f>IF([1]Juveniles!AY37&gt;0,[1]Juveniles!AY37,"")</f>
        <v/>
      </c>
      <c r="AA26" s="42" t="str">
        <f>IF([1]Juveniles!AY38&gt;0,[1]Juveniles!AY38,"")</f>
        <v/>
      </c>
      <c r="AB26" s="42" t="str">
        <f>IF([1]Juveniles!AY39&gt;0,[1]Juveniles!AY39,"")</f>
        <v/>
      </c>
      <c r="AC26" s="42" t="str">
        <f>IF([1]Juveniles!AY42&gt;0,[1]Juveniles!AY42,"")</f>
        <v/>
      </c>
      <c r="AD26" s="42" t="str">
        <f>IF([1]Juveniles!AY43&gt;0,[1]Juveniles!AY43,"")</f>
        <v/>
      </c>
      <c r="AE26" s="42" t="str">
        <f>IF([1]Juveniles!AY44&gt;0,[1]Juveniles!AY44,"")</f>
        <v/>
      </c>
      <c r="AF26" s="42" t="str">
        <f>IF([1]Juveniles!AY46&gt;0,[1]Juveniles!AY46,"")</f>
        <v/>
      </c>
      <c r="AG26" s="42" t="str">
        <f>IF([1]Juveniles!AY47&gt;0,[1]Juveniles!AY47,"")</f>
        <v/>
      </c>
      <c r="AH26" s="42" t="str">
        <f>IF([1]Juveniles!AY48&gt;0,[1]Juveniles!AY48,"")</f>
        <v/>
      </c>
    </row>
    <row r="27" spans="1:34" s="29" customFormat="1" ht="25.5">
      <c r="A27" s="34" t="str">
        <f>'[1]female stats (μm)'!A$2</f>
        <v>Genus species</v>
      </c>
      <c r="B27" s="51" t="str">
        <f>'[1]female stats (μm)'!B$2</f>
        <v>Country.sample</v>
      </c>
      <c r="C27" s="36">
        <f>[1]Juveniles!AZ1</f>
        <v>26</v>
      </c>
      <c r="D27" s="41" t="str">
        <f>IF([1]Juveniles!BA3&gt;0,[1]Juveniles!BA3,"")</f>
        <v/>
      </c>
      <c r="E27" s="42" t="str">
        <f>IF([1]Juveniles!BA4&gt;0,[1]Juveniles!BA4,"")</f>
        <v/>
      </c>
      <c r="F27" s="42" t="str">
        <f>IF([1]Juveniles!BA5&gt;0,[1]Juveniles!BA5,"")</f>
        <v/>
      </c>
      <c r="G27" s="42" t="str">
        <f>IF([1]Juveniles!BA8&gt;0,[1]Juveniles!BA8,"")</f>
        <v/>
      </c>
      <c r="H27" s="42" t="str">
        <f>IF([1]Juveniles!BA9&gt;0,[1]Juveniles!BA9,"")</f>
        <v/>
      </c>
      <c r="I27" s="42" t="str">
        <f>IF([1]Juveniles!BA10&gt;0,[1]Juveniles!BA10,"")</f>
        <v/>
      </c>
      <c r="J27" s="42" t="str">
        <f>IF([1]Juveniles!BA11&gt;0,[1]Juveniles!BA11,"")</f>
        <v/>
      </c>
      <c r="K27" s="42" t="str">
        <f>IF([1]Juveniles!BA15&gt;0,[1]Juveniles!BA15,"")</f>
        <v/>
      </c>
      <c r="L27" s="42" t="str">
        <f>IF([1]Juveniles!BA16&gt;0,[1]Juveniles!BA16,"")</f>
        <v/>
      </c>
      <c r="M27" s="42" t="str">
        <f>IF([1]Juveniles!BA17&gt;0,[1]Juveniles!BA17,"")</f>
        <v/>
      </c>
      <c r="N27" s="42" t="str">
        <f>IF([1]Juveniles!BA19&gt;0,[1]Juveniles!BA19,"")</f>
        <v/>
      </c>
      <c r="O27" s="42" t="str">
        <f>IF([1]Juveniles!BA20&gt;0,[1]Juveniles!BA20,"")</f>
        <v/>
      </c>
      <c r="P27" s="42" t="str">
        <f>IF([1]Juveniles!BA21&gt;0,[1]Juveniles!BA21,"")</f>
        <v/>
      </c>
      <c r="Q27" s="42" t="str">
        <f>IF([1]Juveniles!BA24&gt;0,[1]Juveniles!BA24,"")</f>
        <v/>
      </c>
      <c r="R27" s="42" t="str">
        <f>IF([1]Juveniles!BA25&gt;0,[1]Juveniles!BA25,"")</f>
        <v/>
      </c>
      <c r="S27" s="42" t="str">
        <f>IF([1]Juveniles!BA26&gt;0,[1]Juveniles!BA26,"")</f>
        <v/>
      </c>
      <c r="T27" s="42" t="str">
        <f>IF([1]Juveniles!BA28&gt;0,[1]Juveniles!BA28,"")</f>
        <v/>
      </c>
      <c r="U27" s="42" t="str">
        <f>IF([1]Juveniles!BA29&gt;0,[1]Juveniles!BA29,"")</f>
        <v/>
      </c>
      <c r="V27" s="42" t="str">
        <f>IF([1]Juveniles!BA30&gt;0,[1]Juveniles!BA30,"")</f>
        <v/>
      </c>
      <c r="W27" s="42" t="str">
        <f>IF([1]Juveniles!BA33&gt;0,[1]Juveniles!BA33,"")</f>
        <v/>
      </c>
      <c r="X27" s="42" t="str">
        <f>IF([1]Juveniles!BA34&gt;0,[1]Juveniles!BA34,"")</f>
        <v/>
      </c>
      <c r="Y27" s="42" t="str">
        <f>IF([1]Juveniles!BA35&gt;0,[1]Juveniles!BA35,"")</f>
        <v/>
      </c>
      <c r="Z27" s="42" t="str">
        <f>IF([1]Juveniles!BA37&gt;0,[1]Juveniles!BA37,"")</f>
        <v/>
      </c>
      <c r="AA27" s="42" t="str">
        <f>IF([1]Juveniles!BA38&gt;0,[1]Juveniles!BA38,"")</f>
        <v/>
      </c>
      <c r="AB27" s="42" t="str">
        <f>IF([1]Juveniles!BA39&gt;0,[1]Juveniles!BA39,"")</f>
        <v/>
      </c>
      <c r="AC27" s="42" t="str">
        <f>IF([1]Juveniles!BA42&gt;0,[1]Juveniles!BA42,"")</f>
        <v/>
      </c>
      <c r="AD27" s="42" t="str">
        <f>IF([1]Juveniles!BA43&gt;0,[1]Juveniles!BA43,"")</f>
        <v/>
      </c>
      <c r="AE27" s="42" t="str">
        <f>IF([1]Juveniles!BA44&gt;0,[1]Juveniles!BA44,"")</f>
        <v/>
      </c>
      <c r="AF27" s="42" t="str">
        <f>IF([1]Juveniles!BA46&gt;0,[1]Juveniles!BA46,"")</f>
        <v/>
      </c>
      <c r="AG27" s="42" t="str">
        <f>IF([1]Juveniles!BA47&gt;0,[1]Juveniles!BA47,"")</f>
        <v/>
      </c>
      <c r="AH27" s="42" t="str">
        <f>IF([1]Juveniles!BA48&gt;0,[1]Juveniles!BA48,"")</f>
        <v/>
      </c>
    </row>
    <row r="28" spans="1:34" s="29" customFormat="1" ht="25.5">
      <c r="A28" s="34" t="str">
        <f>'[1]female stats (μm)'!A$2</f>
        <v>Genus species</v>
      </c>
      <c r="B28" s="51" t="str">
        <f>'[1]female stats (μm)'!B$2</f>
        <v>Country.sample</v>
      </c>
      <c r="C28" s="36">
        <f>[1]Juveniles!BB1</f>
        <v>27</v>
      </c>
      <c r="D28" s="41" t="str">
        <f>IF([1]Juveniles!BC3&gt;0,[1]Juveniles!BC3,"")</f>
        <v/>
      </c>
      <c r="E28" s="42" t="str">
        <f>IF([1]Juveniles!BC4&gt;0,[1]Juveniles!BC4,"")</f>
        <v/>
      </c>
      <c r="F28" s="42" t="str">
        <f>IF([1]Juveniles!BC5&gt;0,[1]Juveniles!BC5,"")</f>
        <v/>
      </c>
      <c r="G28" s="42" t="str">
        <f>IF([1]Juveniles!BC8&gt;0,[1]Juveniles!BC8,"")</f>
        <v/>
      </c>
      <c r="H28" s="42" t="str">
        <f>IF([1]Juveniles!BC9&gt;0,[1]Juveniles!BC9,"")</f>
        <v/>
      </c>
      <c r="I28" s="42" t="str">
        <f>IF([1]Juveniles!BC10&gt;0,[1]Juveniles!BC10,"")</f>
        <v/>
      </c>
      <c r="J28" s="42" t="str">
        <f>IF([1]Juveniles!BC11&gt;0,[1]Juveniles!BC11,"")</f>
        <v/>
      </c>
      <c r="K28" s="42" t="str">
        <f>IF([1]Juveniles!BC15&gt;0,[1]Juveniles!BC15,"")</f>
        <v/>
      </c>
      <c r="L28" s="42" t="str">
        <f>IF([1]Juveniles!BC16&gt;0,[1]Juveniles!BC16,"")</f>
        <v/>
      </c>
      <c r="M28" s="42" t="str">
        <f>IF([1]Juveniles!BC17&gt;0,[1]Juveniles!BC17,"")</f>
        <v/>
      </c>
      <c r="N28" s="42" t="str">
        <f>IF([1]Juveniles!BC19&gt;0,[1]Juveniles!BC19,"")</f>
        <v/>
      </c>
      <c r="O28" s="42" t="str">
        <f>IF([1]Juveniles!BC20&gt;0,[1]Juveniles!BC20,"")</f>
        <v/>
      </c>
      <c r="P28" s="42" t="str">
        <f>IF([1]Juveniles!BC21&gt;0,[1]Juveniles!BC21,"")</f>
        <v/>
      </c>
      <c r="Q28" s="42" t="str">
        <f>IF([1]Juveniles!BC24&gt;0,[1]Juveniles!BC24,"")</f>
        <v/>
      </c>
      <c r="R28" s="42" t="str">
        <f>IF([1]Juveniles!BC25&gt;0,[1]Juveniles!BC25,"")</f>
        <v/>
      </c>
      <c r="S28" s="42" t="str">
        <f>IF([1]Juveniles!BC26&gt;0,[1]Juveniles!BC26,"")</f>
        <v/>
      </c>
      <c r="T28" s="42" t="str">
        <f>IF([1]Juveniles!BC28&gt;0,[1]Juveniles!BC28,"")</f>
        <v/>
      </c>
      <c r="U28" s="42" t="str">
        <f>IF([1]Juveniles!BC29&gt;0,[1]Juveniles!BC29,"")</f>
        <v/>
      </c>
      <c r="V28" s="42" t="str">
        <f>IF([1]Juveniles!BC30&gt;0,[1]Juveniles!BC30,"")</f>
        <v/>
      </c>
      <c r="W28" s="42" t="str">
        <f>IF([1]Juveniles!BC33&gt;0,[1]Juveniles!BC33,"")</f>
        <v/>
      </c>
      <c r="X28" s="42" t="str">
        <f>IF([1]Juveniles!BC34&gt;0,[1]Juveniles!BC34,"")</f>
        <v/>
      </c>
      <c r="Y28" s="42" t="str">
        <f>IF([1]Juveniles!BC35&gt;0,[1]Juveniles!BC35,"")</f>
        <v/>
      </c>
      <c r="Z28" s="42" t="str">
        <f>IF([1]Juveniles!BC37&gt;0,[1]Juveniles!BC37,"")</f>
        <v/>
      </c>
      <c r="AA28" s="42" t="str">
        <f>IF([1]Juveniles!BC38&gt;0,[1]Juveniles!BC38,"")</f>
        <v/>
      </c>
      <c r="AB28" s="42" t="str">
        <f>IF([1]Juveniles!BC39&gt;0,[1]Juveniles!BC39,"")</f>
        <v/>
      </c>
      <c r="AC28" s="42" t="str">
        <f>IF([1]Juveniles!BC42&gt;0,[1]Juveniles!BC42,"")</f>
        <v/>
      </c>
      <c r="AD28" s="42" t="str">
        <f>IF([1]Juveniles!BC43&gt;0,[1]Juveniles!BC43,"")</f>
        <v/>
      </c>
      <c r="AE28" s="42" t="str">
        <f>IF([1]Juveniles!BC44&gt;0,[1]Juveniles!BC44,"")</f>
        <v/>
      </c>
      <c r="AF28" s="42" t="str">
        <f>IF([1]Juveniles!BC46&gt;0,[1]Juveniles!BC46,"")</f>
        <v/>
      </c>
      <c r="AG28" s="42" t="str">
        <f>IF([1]Juveniles!BC47&gt;0,[1]Juveniles!BC47,"")</f>
        <v/>
      </c>
      <c r="AH28" s="42" t="str">
        <f>IF([1]Juveniles!BC48&gt;0,[1]Juveniles!BC48,"")</f>
        <v/>
      </c>
    </row>
    <row r="29" spans="1:34" s="29" customFormat="1" ht="25.5">
      <c r="A29" s="34" t="str">
        <f>'[1]female stats (μm)'!A$2</f>
        <v>Genus species</v>
      </c>
      <c r="B29" s="51" t="str">
        <f>'[1]female stats (μm)'!B$2</f>
        <v>Country.sample</v>
      </c>
      <c r="C29" s="36">
        <f>[1]Juveniles!BD1</f>
        <v>28</v>
      </c>
      <c r="D29" s="41" t="str">
        <f>IF([1]Juveniles!BE3&gt;0,[1]Juveniles!BE3,"")</f>
        <v/>
      </c>
      <c r="E29" s="42" t="str">
        <f>IF([1]Juveniles!BE4&gt;0,[1]Juveniles!BE4,"")</f>
        <v/>
      </c>
      <c r="F29" s="42" t="str">
        <f>IF([1]Juveniles!BE5&gt;0,[1]Juveniles!BE5,"")</f>
        <v/>
      </c>
      <c r="G29" s="42" t="str">
        <f>IF([1]Juveniles!BE8&gt;0,[1]Juveniles!BE8,"")</f>
        <v/>
      </c>
      <c r="H29" s="42" t="str">
        <f>IF([1]Juveniles!BE9&gt;0,[1]Juveniles!BE9,"")</f>
        <v/>
      </c>
      <c r="I29" s="42" t="str">
        <f>IF([1]Juveniles!BE10&gt;0,[1]Juveniles!BE10,"")</f>
        <v/>
      </c>
      <c r="J29" s="42" t="str">
        <f>IF([1]Juveniles!BE11&gt;0,[1]Juveniles!BE11,"")</f>
        <v/>
      </c>
      <c r="K29" s="42" t="str">
        <f>IF([1]Juveniles!BE15&gt;0,[1]Juveniles!BE15,"")</f>
        <v/>
      </c>
      <c r="L29" s="42" t="str">
        <f>IF([1]Juveniles!BE16&gt;0,[1]Juveniles!BE16,"")</f>
        <v/>
      </c>
      <c r="M29" s="42" t="str">
        <f>IF([1]Juveniles!BE17&gt;0,[1]Juveniles!BE17,"")</f>
        <v/>
      </c>
      <c r="N29" s="42" t="str">
        <f>IF([1]Juveniles!BE19&gt;0,[1]Juveniles!BE19,"")</f>
        <v/>
      </c>
      <c r="O29" s="42" t="str">
        <f>IF([1]Juveniles!BE20&gt;0,[1]Juveniles!BE20,"")</f>
        <v/>
      </c>
      <c r="P29" s="42" t="str">
        <f>IF([1]Juveniles!BE21&gt;0,[1]Juveniles!BE21,"")</f>
        <v/>
      </c>
      <c r="Q29" s="42" t="str">
        <f>IF([1]Juveniles!BE24&gt;0,[1]Juveniles!BE24,"")</f>
        <v/>
      </c>
      <c r="R29" s="42" t="str">
        <f>IF([1]Juveniles!BE25&gt;0,[1]Juveniles!BE25,"")</f>
        <v/>
      </c>
      <c r="S29" s="42" t="str">
        <f>IF([1]Juveniles!BE26&gt;0,[1]Juveniles!BE26,"")</f>
        <v/>
      </c>
      <c r="T29" s="42" t="str">
        <f>IF([1]Juveniles!BE28&gt;0,[1]Juveniles!BE28,"")</f>
        <v/>
      </c>
      <c r="U29" s="42" t="str">
        <f>IF([1]Juveniles!BE29&gt;0,[1]Juveniles!BE29,"")</f>
        <v/>
      </c>
      <c r="V29" s="42" t="str">
        <f>IF([1]Juveniles!BE30&gt;0,[1]Juveniles!BE30,"")</f>
        <v/>
      </c>
      <c r="W29" s="42" t="str">
        <f>IF([1]Juveniles!BE33&gt;0,[1]Juveniles!BE33,"")</f>
        <v/>
      </c>
      <c r="X29" s="42" t="str">
        <f>IF([1]Juveniles!BE34&gt;0,[1]Juveniles!BE34,"")</f>
        <v/>
      </c>
      <c r="Y29" s="42" t="str">
        <f>IF([1]Juveniles!BE35&gt;0,[1]Juveniles!BE35,"")</f>
        <v/>
      </c>
      <c r="Z29" s="42" t="str">
        <f>IF([1]Juveniles!BE37&gt;0,[1]Juveniles!BE37,"")</f>
        <v/>
      </c>
      <c r="AA29" s="42" t="str">
        <f>IF([1]Juveniles!BE38&gt;0,[1]Juveniles!BE38,"")</f>
        <v/>
      </c>
      <c r="AB29" s="42" t="str">
        <f>IF([1]Juveniles!BE39&gt;0,[1]Juveniles!BE39,"")</f>
        <v/>
      </c>
      <c r="AC29" s="42" t="str">
        <f>IF([1]Juveniles!BE42&gt;0,[1]Juveniles!BE42,"")</f>
        <v/>
      </c>
      <c r="AD29" s="42" t="str">
        <f>IF([1]Juveniles!BE43&gt;0,[1]Juveniles!BE43,"")</f>
        <v/>
      </c>
      <c r="AE29" s="42" t="str">
        <f>IF([1]Juveniles!BE44&gt;0,[1]Juveniles!BE44,"")</f>
        <v/>
      </c>
      <c r="AF29" s="42" t="str">
        <f>IF([1]Juveniles!BE46&gt;0,[1]Juveniles!BE46,"")</f>
        <v/>
      </c>
      <c r="AG29" s="42" t="str">
        <f>IF([1]Juveniles!BE47&gt;0,[1]Juveniles!BE47,"")</f>
        <v/>
      </c>
      <c r="AH29" s="42" t="str">
        <f>IF([1]Juveniles!BE48&gt;0,[1]Juveniles!BE48,"")</f>
        <v/>
      </c>
    </row>
    <row r="30" spans="1:34" s="29" customFormat="1" ht="25.5">
      <c r="A30" s="34" t="str">
        <f>'[1]female stats (μm)'!A$2</f>
        <v>Genus species</v>
      </c>
      <c r="B30" s="51" t="str">
        <f>'[1]female stats (μm)'!B$2</f>
        <v>Country.sample</v>
      </c>
      <c r="C30" s="36">
        <f>[1]Juveniles!BF1</f>
        <v>29</v>
      </c>
      <c r="D30" s="41" t="str">
        <f>IF([1]Juveniles!BG3&gt;0,[1]Juveniles!BG3,"")</f>
        <v/>
      </c>
      <c r="E30" s="42" t="str">
        <f>IF([1]Juveniles!BG4&gt;0,[1]Juveniles!BG4,"")</f>
        <v/>
      </c>
      <c r="F30" s="42" t="str">
        <f>IF([1]Juveniles!BG5&gt;0,[1]Juveniles!BG5,"")</f>
        <v/>
      </c>
      <c r="G30" s="42" t="str">
        <f>IF([1]Juveniles!BG8&gt;0,[1]Juveniles!BG8,"")</f>
        <v/>
      </c>
      <c r="H30" s="42" t="str">
        <f>IF([1]Juveniles!BG9&gt;0,[1]Juveniles!BG9,"")</f>
        <v/>
      </c>
      <c r="I30" s="42" t="str">
        <f>IF([1]Juveniles!BG10&gt;0,[1]Juveniles!BG10,"")</f>
        <v/>
      </c>
      <c r="J30" s="42" t="str">
        <f>IF([1]Juveniles!BG11&gt;0,[1]Juveniles!BG11,"")</f>
        <v/>
      </c>
      <c r="K30" s="42" t="str">
        <f>IF([1]Juveniles!BG15&gt;0,[1]Juveniles!BG15,"")</f>
        <v/>
      </c>
      <c r="L30" s="42" t="str">
        <f>IF([1]Juveniles!BG16&gt;0,[1]Juveniles!BG16,"")</f>
        <v/>
      </c>
      <c r="M30" s="42" t="str">
        <f>IF([1]Juveniles!BG17&gt;0,[1]Juveniles!BG17,"")</f>
        <v/>
      </c>
      <c r="N30" s="42" t="str">
        <f>IF([1]Juveniles!BG19&gt;0,[1]Juveniles!BG19,"")</f>
        <v/>
      </c>
      <c r="O30" s="42" t="str">
        <f>IF([1]Juveniles!BG20&gt;0,[1]Juveniles!BG20,"")</f>
        <v/>
      </c>
      <c r="P30" s="42" t="str">
        <f>IF([1]Juveniles!BG21&gt;0,[1]Juveniles!BG21,"")</f>
        <v/>
      </c>
      <c r="Q30" s="42" t="str">
        <f>IF([1]Juveniles!BG24&gt;0,[1]Juveniles!BG24,"")</f>
        <v/>
      </c>
      <c r="R30" s="42" t="str">
        <f>IF([1]Juveniles!BG25&gt;0,[1]Juveniles!BG25,"")</f>
        <v/>
      </c>
      <c r="S30" s="42" t="str">
        <f>IF([1]Juveniles!BG26&gt;0,[1]Juveniles!BG26,"")</f>
        <v/>
      </c>
      <c r="T30" s="42" t="str">
        <f>IF([1]Juveniles!BG28&gt;0,[1]Juveniles!BG28,"")</f>
        <v/>
      </c>
      <c r="U30" s="42" t="str">
        <f>IF([1]Juveniles!BG29&gt;0,[1]Juveniles!BG29,"")</f>
        <v/>
      </c>
      <c r="V30" s="42" t="str">
        <f>IF([1]Juveniles!BG30&gt;0,[1]Juveniles!BG30,"")</f>
        <v/>
      </c>
      <c r="W30" s="42" t="str">
        <f>IF([1]Juveniles!BG33&gt;0,[1]Juveniles!BG33,"")</f>
        <v/>
      </c>
      <c r="X30" s="42" t="str">
        <f>IF([1]Juveniles!BG34&gt;0,[1]Juveniles!BG34,"")</f>
        <v/>
      </c>
      <c r="Y30" s="42" t="str">
        <f>IF([1]Juveniles!BG35&gt;0,[1]Juveniles!BG35,"")</f>
        <v/>
      </c>
      <c r="Z30" s="42" t="str">
        <f>IF([1]Juveniles!BG37&gt;0,[1]Juveniles!BG37,"")</f>
        <v/>
      </c>
      <c r="AA30" s="42" t="str">
        <f>IF([1]Juveniles!BG38&gt;0,[1]Juveniles!BG38,"")</f>
        <v/>
      </c>
      <c r="AB30" s="42" t="str">
        <f>IF([1]Juveniles!BG39&gt;0,[1]Juveniles!BG39,"")</f>
        <v/>
      </c>
      <c r="AC30" s="42" t="str">
        <f>IF([1]Juveniles!BG42&gt;0,[1]Juveniles!BG42,"")</f>
        <v/>
      </c>
      <c r="AD30" s="42" t="str">
        <f>IF([1]Juveniles!BG43&gt;0,[1]Juveniles!BG43,"")</f>
        <v/>
      </c>
      <c r="AE30" s="42" t="str">
        <f>IF([1]Juveniles!BG44&gt;0,[1]Juveniles!BG44,"")</f>
        <v/>
      </c>
      <c r="AF30" s="42" t="str">
        <f>IF([1]Juveniles!BG46&gt;0,[1]Juveniles!BG46,"")</f>
        <v/>
      </c>
      <c r="AG30" s="42" t="str">
        <f>IF([1]Juveniles!BG47&gt;0,[1]Juveniles!BG47,"")</f>
        <v/>
      </c>
      <c r="AH30" s="42" t="str">
        <f>IF([1]Juveniles!BG48&gt;0,[1]Juveniles!BG48,"")</f>
        <v/>
      </c>
    </row>
    <row r="31" spans="1:34" s="29" customFormat="1" ht="25.5">
      <c r="A31" s="34" t="str">
        <f>'[1]female stats (μm)'!A$2</f>
        <v>Genus species</v>
      </c>
      <c r="B31" s="51" t="str">
        <f>'[1]female stats (μm)'!B$2</f>
        <v>Country.sample</v>
      </c>
      <c r="C31" s="36">
        <f>[1]Juveniles!BH1</f>
        <v>30</v>
      </c>
      <c r="D31" s="41" t="str">
        <f>IF([1]Juveniles!BI3&gt;0,[1]Juveniles!BI3,"")</f>
        <v/>
      </c>
      <c r="E31" s="42" t="str">
        <f>IF([1]Juveniles!BI4&gt;0,[1]Juveniles!BI4,"")</f>
        <v/>
      </c>
      <c r="F31" s="42" t="str">
        <f>IF([1]Juveniles!BI5&gt;0,[1]Juveniles!BI5,"")</f>
        <v/>
      </c>
      <c r="G31" s="42" t="str">
        <f>IF([1]Juveniles!BI8&gt;0,[1]Juveniles!BI8,"")</f>
        <v/>
      </c>
      <c r="H31" s="42" t="str">
        <f>IF([1]Juveniles!BI9&gt;0,[1]Juveniles!BI9,"")</f>
        <v/>
      </c>
      <c r="I31" s="42" t="str">
        <f>IF([1]Juveniles!BI10&gt;0,[1]Juveniles!BI10,"")</f>
        <v/>
      </c>
      <c r="J31" s="42" t="str">
        <f>IF([1]Juveniles!BI11&gt;0,[1]Juveniles!BI11,"")</f>
        <v/>
      </c>
      <c r="K31" s="42" t="str">
        <f>IF([1]Juveniles!BI15&gt;0,[1]Juveniles!BI15,"")</f>
        <v/>
      </c>
      <c r="L31" s="42" t="str">
        <f>IF([1]Juveniles!BI16&gt;0,[1]Juveniles!BI16,"")</f>
        <v/>
      </c>
      <c r="M31" s="42" t="str">
        <f>IF([1]Juveniles!BI17&gt;0,[1]Juveniles!BI17,"")</f>
        <v/>
      </c>
      <c r="N31" s="42" t="str">
        <f>IF([1]Juveniles!BI19&gt;0,[1]Juveniles!BI19,"")</f>
        <v/>
      </c>
      <c r="O31" s="42" t="str">
        <f>IF([1]Juveniles!BI20&gt;0,[1]Juveniles!BI20,"")</f>
        <v/>
      </c>
      <c r="P31" s="42" t="str">
        <f>IF([1]Juveniles!BI21&gt;0,[1]Juveniles!BI21,"")</f>
        <v/>
      </c>
      <c r="Q31" s="42" t="str">
        <f>IF([1]Juveniles!BI24&gt;0,[1]Juveniles!BI24,"")</f>
        <v/>
      </c>
      <c r="R31" s="42" t="str">
        <f>IF([1]Juveniles!BI25&gt;0,[1]Juveniles!BI25,"")</f>
        <v/>
      </c>
      <c r="S31" s="42" t="str">
        <f>IF([1]Juveniles!BI26&gt;0,[1]Juveniles!BI26,"")</f>
        <v/>
      </c>
      <c r="T31" s="42" t="str">
        <f>IF([1]Juveniles!BI28&gt;0,[1]Juveniles!BI28,"")</f>
        <v/>
      </c>
      <c r="U31" s="42" t="str">
        <f>IF([1]Juveniles!BI29&gt;0,[1]Juveniles!BI29,"")</f>
        <v/>
      </c>
      <c r="V31" s="42" t="str">
        <f>IF([1]Juveniles!BI30&gt;0,[1]Juveniles!BI30,"")</f>
        <v/>
      </c>
      <c r="W31" s="42" t="str">
        <f>IF([1]Juveniles!BI33&gt;0,[1]Juveniles!BI33,"")</f>
        <v/>
      </c>
      <c r="X31" s="42" t="str">
        <f>IF([1]Juveniles!BI34&gt;0,[1]Juveniles!BI34,"")</f>
        <v/>
      </c>
      <c r="Y31" s="42" t="str">
        <f>IF([1]Juveniles!BI35&gt;0,[1]Juveniles!BI35,"")</f>
        <v/>
      </c>
      <c r="Z31" s="42" t="str">
        <f>IF([1]Juveniles!BI37&gt;0,[1]Juveniles!BI37,"")</f>
        <v/>
      </c>
      <c r="AA31" s="42" t="str">
        <f>IF([1]Juveniles!BI38&gt;0,[1]Juveniles!BI38,"")</f>
        <v/>
      </c>
      <c r="AB31" s="42" t="str">
        <f>IF([1]Juveniles!BI39&gt;0,[1]Juveniles!BI39,"")</f>
        <v/>
      </c>
      <c r="AC31" s="42" t="str">
        <f>IF([1]Juveniles!BI42&gt;0,[1]Juveniles!BI42,"")</f>
        <v/>
      </c>
      <c r="AD31" s="42" t="str">
        <f>IF([1]Juveniles!BI43&gt;0,[1]Juveniles!BI43,"")</f>
        <v/>
      </c>
      <c r="AE31" s="42" t="str">
        <f>IF([1]Juveniles!BI44&gt;0,[1]Juveniles!BI44,"")</f>
        <v/>
      </c>
      <c r="AF31" s="42" t="str">
        <f>IF([1]Juveniles!BI46&gt;0,[1]Juveniles!BI46,"")</f>
        <v/>
      </c>
      <c r="AG31" s="42" t="str">
        <f>IF([1]Juveniles!BI47&gt;0,[1]Juveniles!BI47,"")</f>
        <v/>
      </c>
      <c r="AH31" s="42" t="str">
        <f>IF([1]Juveniles!BI48&gt;0,[1]Juveniles!BI48,"")</f>
        <v/>
      </c>
    </row>
  </sheetData>
  <phoneticPr fontId="24"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49243-FA41-4EB1-B9B4-AB9B1837CD72}">
  <sheetPr>
    <tabColor rgb="FFB2B2B2"/>
  </sheetPr>
  <dimension ref="A1:AS31"/>
  <sheetViews>
    <sheetView workbookViewId="0">
      <selection sqref="A1:XFD31"/>
    </sheetView>
  </sheetViews>
  <sheetFormatPr defaultRowHeight="12.75"/>
  <sheetData>
    <row r="1" spans="1:45" s="29" customFormat="1" ht="81">
      <c r="A1" s="34" t="s">
        <v>54</v>
      </c>
      <c r="B1" s="53" t="s">
        <v>55</v>
      </c>
      <c r="C1" s="35" t="s">
        <v>44</v>
      </c>
      <c r="D1" s="49" t="s">
        <v>10</v>
      </c>
      <c r="E1" s="49" t="s">
        <v>11</v>
      </c>
      <c r="F1" s="49" t="s">
        <v>12</v>
      </c>
      <c r="G1" s="50" t="s">
        <v>37</v>
      </c>
      <c r="H1" s="50" t="s">
        <v>38</v>
      </c>
      <c r="I1" s="50" t="s">
        <v>89</v>
      </c>
      <c r="J1" s="50" t="s">
        <v>40</v>
      </c>
      <c r="K1" s="50" t="s">
        <v>41</v>
      </c>
      <c r="L1" s="50" t="s">
        <v>42</v>
      </c>
      <c r="M1" s="50" t="s">
        <v>43</v>
      </c>
      <c r="N1" s="50" t="s">
        <v>56</v>
      </c>
      <c r="O1" s="50" t="s">
        <v>57</v>
      </c>
      <c r="P1" s="50" t="s">
        <v>58</v>
      </c>
      <c r="Q1" s="50" t="s">
        <v>90</v>
      </c>
      <c r="R1" s="50" t="s">
        <v>59</v>
      </c>
      <c r="S1" s="50" t="s">
        <v>60</v>
      </c>
      <c r="T1" s="50" t="s">
        <v>61</v>
      </c>
      <c r="U1" s="50" t="s">
        <v>93</v>
      </c>
      <c r="V1" s="50" t="s">
        <v>62</v>
      </c>
      <c r="W1" s="50" t="s">
        <v>63</v>
      </c>
      <c r="X1" s="50" t="s">
        <v>64</v>
      </c>
      <c r="Y1" s="50" t="s">
        <v>92</v>
      </c>
      <c r="Z1" s="50" t="s">
        <v>65</v>
      </c>
      <c r="AA1" s="50" t="s">
        <v>66</v>
      </c>
      <c r="AB1" s="50" t="s">
        <v>67</v>
      </c>
      <c r="AC1" s="50" t="s">
        <v>94</v>
      </c>
      <c r="AD1" s="50" t="s">
        <v>68</v>
      </c>
      <c r="AE1" s="50" t="s">
        <v>69</v>
      </c>
      <c r="AF1" s="50" t="s">
        <v>70</v>
      </c>
      <c r="AG1" s="50" t="s">
        <v>91</v>
      </c>
      <c r="AH1" s="50" t="s">
        <v>71</v>
      </c>
      <c r="AI1" s="50" t="s">
        <v>72</v>
      </c>
      <c r="AJ1" s="50" t="s">
        <v>73</v>
      </c>
      <c r="AK1" s="50" t="s">
        <v>95</v>
      </c>
      <c r="AL1" s="50" t="s">
        <v>74</v>
      </c>
      <c r="AM1" s="50" t="s">
        <v>75</v>
      </c>
      <c r="AN1" s="50" t="s">
        <v>76</v>
      </c>
      <c r="AO1" s="50" t="s">
        <v>96</v>
      </c>
      <c r="AP1" s="50" t="s">
        <v>77</v>
      </c>
      <c r="AQ1" s="50" t="s">
        <v>78</v>
      </c>
      <c r="AR1" s="50" t="s">
        <v>79</v>
      </c>
      <c r="AS1" s="50" t="s">
        <v>97</v>
      </c>
    </row>
    <row r="2" spans="1:45" s="29" customFormat="1" ht="25.5">
      <c r="A2" s="79" t="str">
        <f>'[1]general info'!D2</f>
        <v>Genus species</v>
      </c>
      <c r="B2" s="80" t="str">
        <f>'[1]general info'!D3</f>
        <v>Country.sample</v>
      </c>
      <c r="C2" s="36" t="str">
        <f>[1]Hatchlings!B1</f>
        <v>1 (HOL)</v>
      </c>
      <c r="D2" s="37">
        <f>IF([1]Hatchlings!B3&gt;0,[1]Hatchlings!B3,"")</f>
        <v>370.08</v>
      </c>
      <c r="E2" s="37">
        <f>IF([1]Hatchlings!B4&gt;0,[1]Hatchlings!B4,"")</f>
        <v>5.67</v>
      </c>
      <c r="F2" s="38">
        <f>IF([1]Hatchlings!B5&gt;0,[1]Hatchlings!B5,"")</f>
        <v>5.98</v>
      </c>
      <c r="G2" s="38">
        <f>IF([1]Hatchlings!B7&gt;0,[1]Hatchlings!B7,"")</f>
        <v>31.48</v>
      </c>
      <c r="H2" s="38">
        <f>IF([1]Hatchlings!B8&gt;0,[1]Hatchlings!B8,"")</f>
        <v>22.38</v>
      </c>
      <c r="I2" s="38">
        <f>IF([1]Hatchlings!B9&gt;0,[1]Hatchlings!B9,"")</f>
        <v>15.19</v>
      </c>
      <c r="J2" s="38">
        <f>IF([1]Hatchlings!B10&gt;0,[1]Hatchlings!B10,"")</f>
        <v>14.49</v>
      </c>
      <c r="K2" s="38">
        <f>IF([1]Hatchlings!B11&gt;0,[1]Hatchlings!B11,"")</f>
        <v>14.1</v>
      </c>
      <c r="L2" s="40">
        <f>IF([1]Hatchlings!B12&gt;0,[1]Hatchlings!B12,"")</f>
        <v>0.46029224904701399</v>
      </c>
      <c r="M2" s="40">
        <f>IF([1]Hatchlings!B13&gt;0,[1]Hatchlings!B13,"")</f>
        <v>0.92824226464779458</v>
      </c>
      <c r="N2" s="38">
        <f>IF([1]Hatchlings!B15&gt;0,[1]Hatchlings!B15,"")</f>
        <v>16.190000000000001</v>
      </c>
      <c r="O2" s="38">
        <f>IF([1]Hatchlings!B16&gt;0,[1]Hatchlings!B16,"")</f>
        <v>10.73</v>
      </c>
      <c r="P2" s="38">
        <f>IF([1]Hatchlings!B17&gt;0,[1]Hatchlings!B17,"")</f>
        <v>5.28</v>
      </c>
      <c r="Q2" s="38">
        <f>IF([1]Hatchlings!B18&gt;0,[1]Hatchlings!B18,"")</f>
        <v>0.66275478690549716</v>
      </c>
      <c r="R2" s="38">
        <f>IF([1]Hatchlings!B19&gt;0,[1]Hatchlings!B19,"")</f>
        <v>14.97</v>
      </c>
      <c r="S2" s="38">
        <f>IF([1]Hatchlings!B20&gt;0,[1]Hatchlings!B20,"")</f>
        <v>11.87</v>
      </c>
      <c r="T2" s="38">
        <f>IF([1]Hatchlings!B21&gt;0,[1]Hatchlings!B21,"")</f>
        <v>4.58</v>
      </c>
      <c r="U2" s="38">
        <f>IF([1]Hatchlings!B22&gt;0,[1]Hatchlings!B22,"")</f>
        <v>0.79291917167668657</v>
      </c>
      <c r="V2" s="38">
        <f>IF([1]Hatchlings!B24&gt;0,[1]Hatchlings!B24,"")</f>
        <v>16.739999999999998</v>
      </c>
      <c r="W2" s="38">
        <f>IF([1]Hatchlings!B25&gt;0,[1]Hatchlings!B25,"")</f>
        <v>11.47</v>
      </c>
      <c r="X2" s="38">
        <f>IF([1]Hatchlings!B26&gt;0,[1]Hatchlings!B26,"")</f>
        <v>6.97</v>
      </c>
      <c r="Y2" s="38">
        <f>IF([1]Hatchlings!B27&gt;0,[1]Hatchlings!B27,"")</f>
        <v>0.68518518518518534</v>
      </c>
      <c r="Z2" s="38">
        <f>IF([1]Hatchlings!B28&gt;0,[1]Hatchlings!B28,"")</f>
        <v>15.65</v>
      </c>
      <c r="AA2" s="38">
        <f>IF([1]Hatchlings!B29&gt;0,[1]Hatchlings!B29,"")</f>
        <v>10.68</v>
      </c>
      <c r="AB2" s="38" t="str">
        <f>IF([1]Hatchlings!B30&gt;0,[1]Hatchlings!B30,"")</f>
        <v/>
      </c>
      <c r="AC2" s="38">
        <f>IF([1]Hatchlings!B31&gt;0,[1]Hatchlings!B31,"")</f>
        <v>0.68242811501597445</v>
      </c>
      <c r="AD2" s="38">
        <f>IF([1]Hatchlings!B33&gt;0,[1]Hatchlings!B33,"")</f>
        <v>17.579999999999998</v>
      </c>
      <c r="AE2" s="38">
        <f>IF([1]Hatchlings!B34&gt;0,[1]Hatchlings!B34,"")</f>
        <v>11.57</v>
      </c>
      <c r="AF2" s="38">
        <f>IF([1]Hatchlings!B35&gt;0,[1]Hatchlings!B35,"")</f>
        <v>5.97</v>
      </c>
      <c r="AG2" s="38">
        <f>IF([1]Hatchlings!B36&gt;0,[1]Hatchlings!B36,"")</f>
        <v>0.6581342434584756</v>
      </c>
      <c r="AH2" s="38">
        <f>IF([1]Hatchlings!B37&gt;0,[1]Hatchlings!B37,"")</f>
        <v>17.04</v>
      </c>
      <c r="AI2" s="38">
        <f>IF([1]Hatchlings!B38&gt;0,[1]Hatchlings!B38,"")</f>
        <v>10.73</v>
      </c>
      <c r="AJ2" s="38">
        <f>IF([1]Hatchlings!B39&gt;0,[1]Hatchlings!B39,"")</f>
        <v>6.16</v>
      </c>
      <c r="AK2" s="38">
        <f>IF([1]Hatchlings!B40&gt;0,[1]Hatchlings!B40,"")</f>
        <v>0.62969483568075124</v>
      </c>
      <c r="AL2" s="38">
        <f>IF([1]Hatchlings!B42&gt;0,[1]Hatchlings!B42,"")</f>
        <v>19.02</v>
      </c>
      <c r="AM2" s="38">
        <f>IF([1]Hatchlings!B43&gt;0,[1]Hatchlings!B43,"")</f>
        <v>12.73</v>
      </c>
      <c r="AN2" s="38">
        <f>IF([1]Hatchlings!B44&gt;0,[1]Hatchlings!B44,"")</f>
        <v>6.55</v>
      </c>
      <c r="AO2" s="38">
        <f>IF([1]Hatchlings!B45&gt;0,[1]Hatchlings!B45,"")</f>
        <v>0.66929547844374349</v>
      </c>
      <c r="AP2" s="38">
        <f>IF([1]Hatchlings!B46&gt;0,[1]Hatchlings!B46,"")</f>
        <v>20.350000000000001</v>
      </c>
      <c r="AQ2" s="38">
        <f>IF([1]Hatchlings!B47&gt;0,[1]Hatchlings!B47,"")</f>
        <v>13.23</v>
      </c>
      <c r="AR2" s="38">
        <f>IF([1]Hatchlings!B48&gt;0,[1]Hatchlings!B48,"")</f>
        <v>6.65</v>
      </c>
      <c r="AS2" s="68">
        <f>IF([1]Hatchlings!B49&gt;0,[1]Hatchlings!B49,"")</f>
        <v>0.65012285012285009</v>
      </c>
    </row>
    <row r="3" spans="1:45" s="29" customFormat="1" ht="25.5">
      <c r="A3" s="34" t="str">
        <f>A$2</f>
        <v>Genus species</v>
      </c>
      <c r="B3" s="51" t="str">
        <f>B$2</f>
        <v>Country.sample</v>
      </c>
      <c r="C3" s="36">
        <f>[1]Hatchlings!D1</f>
        <v>2</v>
      </c>
      <c r="D3" s="37">
        <f>IF([1]Hatchlings!D3&gt;0,[1]Hatchlings!D3,"")</f>
        <v>380.49</v>
      </c>
      <c r="E3" s="37">
        <f>IF([1]Hatchlings!D4&gt;0,[1]Hatchlings!D4,"")</f>
        <v>6.26</v>
      </c>
      <c r="F3" s="39">
        <f>IF([1]Hatchlings!D5&gt;0,[1]Hatchlings!D5,"")</f>
        <v>5.79</v>
      </c>
      <c r="G3" s="38">
        <f>IF([1]Hatchlings!D7&gt;0,[1]Hatchlings!D7,"")</f>
        <v>31.48</v>
      </c>
      <c r="H3" s="38">
        <f>IF([1]Hatchlings!D8&gt;0,[1]Hatchlings!D8,"")</f>
        <v>22.14</v>
      </c>
      <c r="I3" s="38">
        <f>IF([1]Hatchlings!D9&gt;0,[1]Hatchlings!D9,"")</f>
        <v>15.96</v>
      </c>
      <c r="J3" s="38">
        <f>IF([1]Hatchlings!D10&gt;0,[1]Hatchlings!D10,"")</f>
        <v>14.41</v>
      </c>
      <c r="K3" s="38">
        <f>IF([1]Hatchlings!D11&gt;0,[1]Hatchlings!D11,"")</f>
        <v>14.27</v>
      </c>
      <c r="L3" s="40">
        <f>IF([1]Hatchlings!D12&gt;0,[1]Hatchlings!D12,"")</f>
        <v>0.45775095298602286</v>
      </c>
      <c r="M3" s="40">
        <f>IF([1]Hatchlings!D13&gt;0,[1]Hatchlings!D13,"")</f>
        <v>0.89411027568922297</v>
      </c>
      <c r="N3" s="38">
        <f>IF([1]Hatchlings!D15&gt;0,[1]Hatchlings!D15,"")</f>
        <v>16.57</v>
      </c>
      <c r="O3" s="38">
        <f>IF([1]Hatchlings!D16&gt;0,[1]Hatchlings!D16,"")</f>
        <v>11.91</v>
      </c>
      <c r="P3" s="38">
        <f>IF([1]Hatchlings!D17&gt;0,[1]Hatchlings!D17,"")</f>
        <v>5.52</v>
      </c>
      <c r="Q3" s="38">
        <f>IF([1]Hatchlings!D18&gt;0,[1]Hatchlings!D18,"")</f>
        <v>0.71876885938442969</v>
      </c>
      <c r="R3" s="38">
        <f>IF([1]Hatchlings!D19&gt;0,[1]Hatchlings!D19,"")</f>
        <v>15.75</v>
      </c>
      <c r="S3" s="38">
        <f>IF([1]Hatchlings!D20&gt;0,[1]Hatchlings!D20,"")</f>
        <v>10.93</v>
      </c>
      <c r="T3" s="38">
        <f>IF([1]Hatchlings!D21&gt;0,[1]Hatchlings!D21,"")</f>
        <v>5.65</v>
      </c>
      <c r="U3" s="38">
        <f>IF([1]Hatchlings!D22&gt;0,[1]Hatchlings!D22,"")</f>
        <v>0.6939682539682539</v>
      </c>
      <c r="V3" s="38">
        <f>IF([1]Hatchlings!D24&gt;0,[1]Hatchlings!D24,"")</f>
        <v>17.149999999999999</v>
      </c>
      <c r="W3" s="38">
        <f>IF([1]Hatchlings!D25&gt;0,[1]Hatchlings!D25,"")</f>
        <v>10.82</v>
      </c>
      <c r="X3" s="38">
        <f>IF([1]Hatchlings!D26&gt;0,[1]Hatchlings!D26,"")</f>
        <v>5.34</v>
      </c>
      <c r="Y3" s="38">
        <f>IF([1]Hatchlings!D27&gt;0,[1]Hatchlings!D27,"")</f>
        <v>0.63090379008746367</v>
      </c>
      <c r="Z3" s="38">
        <f>IF([1]Hatchlings!D28&gt;0,[1]Hatchlings!D28,"")</f>
        <v>16.420000000000002</v>
      </c>
      <c r="AA3" s="38">
        <f>IF([1]Hatchlings!D29&gt;0,[1]Hatchlings!D29,"")</f>
        <v>11.18</v>
      </c>
      <c r="AB3" s="38">
        <f>IF([1]Hatchlings!D30&gt;0,[1]Hatchlings!D30,"")</f>
        <v>5.81</v>
      </c>
      <c r="AC3" s="38">
        <f>IF([1]Hatchlings!D31&gt;0,[1]Hatchlings!D31,"")</f>
        <v>0.6808769792935444</v>
      </c>
      <c r="AD3" s="38">
        <f>IF([1]Hatchlings!D33&gt;0,[1]Hatchlings!D33,"")</f>
        <v>16.510000000000002</v>
      </c>
      <c r="AE3" s="38">
        <f>IF([1]Hatchlings!D34&gt;0,[1]Hatchlings!D34,"")</f>
        <v>12.29</v>
      </c>
      <c r="AF3" s="38">
        <f>IF([1]Hatchlings!D35&gt;0,[1]Hatchlings!D35,"")</f>
        <v>4.46</v>
      </c>
      <c r="AG3" s="38">
        <f>IF([1]Hatchlings!D36&gt;0,[1]Hatchlings!D36,"")</f>
        <v>0.7443973349485159</v>
      </c>
      <c r="AH3" s="38">
        <f>IF([1]Hatchlings!D37&gt;0,[1]Hatchlings!D37,"")</f>
        <v>15.74</v>
      </c>
      <c r="AI3" s="38">
        <f>IF([1]Hatchlings!D38&gt;0,[1]Hatchlings!D38,"")</f>
        <v>10.59</v>
      </c>
      <c r="AJ3" s="38">
        <f>IF([1]Hatchlings!D39&gt;0,[1]Hatchlings!D39,"")</f>
        <v>7.09</v>
      </c>
      <c r="AK3" s="38">
        <f>IF([1]Hatchlings!D40&gt;0,[1]Hatchlings!D40,"")</f>
        <v>0.6728081321473951</v>
      </c>
      <c r="AL3" s="38">
        <f>IF([1]Hatchlings!D42&gt;0,[1]Hatchlings!D42,"")</f>
        <v>18.73</v>
      </c>
      <c r="AM3" s="38">
        <f>IF([1]Hatchlings!D43&gt;0,[1]Hatchlings!D43,"")</f>
        <v>12.5</v>
      </c>
      <c r="AN3" s="38">
        <f>IF([1]Hatchlings!D44&gt;0,[1]Hatchlings!D44,"")</f>
        <v>6.35</v>
      </c>
      <c r="AO3" s="38">
        <f>IF([1]Hatchlings!D45&gt;0,[1]Hatchlings!D45,"")</f>
        <v>0.66737853710624662</v>
      </c>
      <c r="AP3" s="38">
        <f>IF([1]Hatchlings!D46&gt;0,[1]Hatchlings!D46,"")</f>
        <v>20.62</v>
      </c>
      <c r="AQ3" s="38">
        <f>IF([1]Hatchlings!D47&gt;0,[1]Hatchlings!D47,"")</f>
        <v>13.35</v>
      </c>
      <c r="AR3" s="38">
        <f>IF([1]Hatchlings!D48&gt;0,[1]Hatchlings!D48,"")</f>
        <v>5.71</v>
      </c>
      <c r="AS3" s="68">
        <f>IF([1]Hatchlings!D49&gt;0,[1]Hatchlings!D49,"")</f>
        <v>0.64742967992240541</v>
      </c>
    </row>
    <row r="4" spans="1:45" s="29" customFormat="1" ht="25.5">
      <c r="A4" s="34" t="str">
        <f t="shared" ref="A4:B19" si="0">A$2</f>
        <v>Genus species</v>
      </c>
      <c r="B4" s="51" t="str">
        <f t="shared" si="0"/>
        <v>Country.sample</v>
      </c>
      <c r="C4" s="36">
        <f>[1]Hatchlings!F1</f>
        <v>3</v>
      </c>
      <c r="D4" s="37">
        <f>IF([1]Hatchlings!F3&gt;0,[1]Hatchlings!F3,"")</f>
        <v>362.54</v>
      </c>
      <c r="E4" s="37" t="str">
        <f>IF([1]Hatchlings!F4&gt;0,[1]Hatchlings!F4,"")</f>
        <v/>
      </c>
      <c r="F4" s="38" t="str">
        <f>IF([1]Hatchlings!F5&gt;0,[1]Hatchlings!F5,"")</f>
        <v/>
      </c>
      <c r="G4" s="38">
        <f>IF([1]Hatchlings!F7&gt;0,[1]Hatchlings!F7,"")</f>
        <v>31.84</v>
      </c>
      <c r="H4" s="38">
        <f>IF([1]Hatchlings!F8&gt;0,[1]Hatchlings!F8,"")</f>
        <v>22.88</v>
      </c>
      <c r="I4" s="38">
        <f>IF([1]Hatchlings!F9&gt;0,[1]Hatchlings!F9,"")</f>
        <v>14.39</v>
      </c>
      <c r="J4" s="38">
        <f>IF([1]Hatchlings!F10&gt;0,[1]Hatchlings!F10,"")</f>
        <v>13.04</v>
      </c>
      <c r="K4" s="38">
        <f>IF([1]Hatchlings!F11&gt;0,[1]Hatchlings!F11,"")</f>
        <v>12.66</v>
      </c>
      <c r="L4" s="40">
        <f>IF([1]Hatchlings!F12&gt;0,[1]Hatchlings!F12,"")</f>
        <v>0.40954773869346733</v>
      </c>
      <c r="M4" s="40">
        <f>IF([1]Hatchlings!F13&gt;0,[1]Hatchlings!F13,"")</f>
        <v>0.87977762334954823</v>
      </c>
      <c r="N4" s="38">
        <f>IF([1]Hatchlings!F15&gt;0,[1]Hatchlings!F15,"")</f>
        <v>15.66</v>
      </c>
      <c r="O4" s="38">
        <f>IF([1]Hatchlings!F16&gt;0,[1]Hatchlings!F16,"")</f>
        <v>11.12</v>
      </c>
      <c r="P4" s="38">
        <f>IF([1]Hatchlings!F17&gt;0,[1]Hatchlings!F17,"")</f>
        <v>5.34</v>
      </c>
      <c r="Q4" s="38">
        <f>IF([1]Hatchlings!F18&gt;0,[1]Hatchlings!F18,"")</f>
        <v>0.71008939974457208</v>
      </c>
      <c r="R4" s="38" t="str">
        <f>IF([1]Hatchlings!F19&gt;0,[1]Hatchlings!F19,"")</f>
        <v/>
      </c>
      <c r="S4" s="38">
        <f>IF([1]Hatchlings!F20&gt;0,[1]Hatchlings!F20,"")</f>
        <v>11.24</v>
      </c>
      <c r="T4" s="38">
        <f>IF([1]Hatchlings!F21&gt;0,[1]Hatchlings!F21,"")</f>
        <v>4.3600000000000003</v>
      </c>
      <c r="U4" s="38" t="str">
        <f>IF([1]Hatchlings!F22&gt;0,[1]Hatchlings!F22,"")</f>
        <v/>
      </c>
      <c r="V4" s="38">
        <f>IF([1]Hatchlings!F24&gt;0,[1]Hatchlings!F24,"")</f>
        <v>17.149999999999999</v>
      </c>
      <c r="W4" s="38">
        <f>IF([1]Hatchlings!F25&gt;0,[1]Hatchlings!F25,"")</f>
        <v>11.21</v>
      </c>
      <c r="X4" s="38">
        <f>IF([1]Hatchlings!F26&gt;0,[1]Hatchlings!F26,"")</f>
        <v>4.92</v>
      </c>
      <c r="Y4" s="38">
        <f>IF([1]Hatchlings!F27&gt;0,[1]Hatchlings!F27,"")</f>
        <v>0.65364431486880481</v>
      </c>
      <c r="Z4" s="38">
        <f>IF([1]Hatchlings!F28&gt;0,[1]Hatchlings!F28,"")</f>
        <v>15.81</v>
      </c>
      <c r="AA4" s="38" t="str">
        <f>IF([1]Hatchlings!F29&gt;0,[1]Hatchlings!F29,"")</f>
        <v/>
      </c>
      <c r="AB4" s="38" t="str">
        <f>IF([1]Hatchlings!F30&gt;0,[1]Hatchlings!F30,"")</f>
        <v/>
      </c>
      <c r="AC4" s="38" t="str">
        <f>IF([1]Hatchlings!F31&gt;0,[1]Hatchlings!F31,"")</f>
        <v/>
      </c>
      <c r="AD4" s="38">
        <f>IF([1]Hatchlings!F33&gt;0,[1]Hatchlings!F33,"")</f>
        <v>15.43</v>
      </c>
      <c r="AE4" s="38">
        <f>IF([1]Hatchlings!F34&gt;0,[1]Hatchlings!F34,"")</f>
        <v>11.6</v>
      </c>
      <c r="AF4" s="38">
        <f>IF([1]Hatchlings!F35&gt;0,[1]Hatchlings!F35,"")</f>
        <v>5.63</v>
      </c>
      <c r="AG4" s="38">
        <f>IF([1]Hatchlings!F36&gt;0,[1]Hatchlings!F36,"")</f>
        <v>0.75178224238496438</v>
      </c>
      <c r="AH4" s="38">
        <f>IF([1]Hatchlings!F37&gt;0,[1]Hatchlings!F37,"")</f>
        <v>15.69</v>
      </c>
      <c r="AI4" s="38">
        <f>IF([1]Hatchlings!F38&gt;0,[1]Hatchlings!F38,"")</f>
        <v>11.84</v>
      </c>
      <c r="AJ4" s="38">
        <f>IF([1]Hatchlings!F39&gt;0,[1]Hatchlings!F39,"")</f>
        <v>4.6900000000000004</v>
      </c>
      <c r="AK4" s="38">
        <f>IF([1]Hatchlings!F40&gt;0,[1]Hatchlings!F40,"")</f>
        <v>0.7546207775653283</v>
      </c>
      <c r="AL4" s="38">
        <f>IF([1]Hatchlings!F42&gt;0,[1]Hatchlings!F42,"")</f>
        <v>18.239999999999998</v>
      </c>
      <c r="AM4" s="38" t="str">
        <f>IF([1]Hatchlings!F43&gt;0,[1]Hatchlings!F43,"")</f>
        <v/>
      </c>
      <c r="AN4" s="38" t="str">
        <f>IF([1]Hatchlings!F44&gt;0,[1]Hatchlings!F44,"")</f>
        <v/>
      </c>
      <c r="AO4" s="38" t="str">
        <f>IF([1]Hatchlings!F45&gt;0,[1]Hatchlings!F45,"")</f>
        <v/>
      </c>
      <c r="AP4" s="38">
        <f>IF([1]Hatchlings!F46&gt;0,[1]Hatchlings!F46,"")</f>
        <v>20.420000000000002</v>
      </c>
      <c r="AQ4" s="38">
        <f>IF([1]Hatchlings!F47&gt;0,[1]Hatchlings!F47,"")</f>
        <v>13.11</v>
      </c>
      <c r="AR4" s="38">
        <f>IF([1]Hatchlings!F48&gt;0,[1]Hatchlings!F48,"")</f>
        <v>5.98</v>
      </c>
      <c r="AS4" s="68">
        <f>IF([1]Hatchlings!F49&gt;0,[1]Hatchlings!F49,"")</f>
        <v>0.64201762977473054</v>
      </c>
    </row>
    <row r="5" spans="1:45" s="29" customFormat="1" ht="25.5">
      <c r="A5" s="34" t="str">
        <f t="shared" si="0"/>
        <v>Genus species</v>
      </c>
      <c r="B5" s="51" t="str">
        <f t="shared" si="0"/>
        <v>Country.sample</v>
      </c>
      <c r="C5" s="36">
        <f>[1]Hatchlings!H1</f>
        <v>4</v>
      </c>
      <c r="D5" s="37">
        <f>IF([1]Hatchlings!H3&gt;0,[1]Hatchlings!H3,"")</f>
        <v>362.9</v>
      </c>
      <c r="E5" s="37" t="str">
        <f>IF([1]Hatchlings!H4&gt;0,[1]Hatchlings!H4,"")</f>
        <v/>
      </c>
      <c r="F5" s="38">
        <f>IF([1]Hatchlings!H5&gt;0,[1]Hatchlings!H5,"")</f>
        <v>7.19</v>
      </c>
      <c r="G5" s="38">
        <f>IF([1]Hatchlings!H7&gt;0,[1]Hatchlings!H7,"")</f>
        <v>32.96</v>
      </c>
      <c r="H5" s="38">
        <f>IF([1]Hatchlings!H8&gt;0,[1]Hatchlings!H8,"")</f>
        <v>22.76</v>
      </c>
      <c r="I5" s="38">
        <f>IF([1]Hatchlings!H9&gt;0,[1]Hatchlings!H9,"")</f>
        <v>13.76</v>
      </c>
      <c r="J5" s="38">
        <f>IF([1]Hatchlings!H10&gt;0,[1]Hatchlings!H10,"")</f>
        <v>13.04</v>
      </c>
      <c r="K5" s="38">
        <f>IF([1]Hatchlings!H11&gt;0,[1]Hatchlings!H11,"")</f>
        <v>12.82</v>
      </c>
      <c r="L5" s="40">
        <f>IF([1]Hatchlings!H12&gt;0,[1]Hatchlings!H12,"")</f>
        <v>0.39563106796116504</v>
      </c>
      <c r="M5" s="40">
        <f>IF([1]Hatchlings!H13&gt;0,[1]Hatchlings!H13,"")</f>
        <v>0.9316860465116279</v>
      </c>
      <c r="N5" s="38">
        <f>IF([1]Hatchlings!H15&gt;0,[1]Hatchlings!H15,"")</f>
        <v>15.98</v>
      </c>
      <c r="O5" s="38">
        <f>IF([1]Hatchlings!H16&gt;0,[1]Hatchlings!H16,"")</f>
        <v>12.52</v>
      </c>
      <c r="P5" s="38" t="str">
        <f>IF([1]Hatchlings!H17&gt;0,[1]Hatchlings!H17,"")</f>
        <v/>
      </c>
      <c r="Q5" s="38">
        <f>IF([1]Hatchlings!H18&gt;0,[1]Hatchlings!H18,"")</f>
        <v>0.7834793491864831</v>
      </c>
      <c r="R5" s="38">
        <f>IF([1]Hatchlings!H19&gt;0,[1]Hatchlings!H19,"")</f>
        <v>15.55</v>
      </c>
      <c r="S5" s="38">
        <f>IF([1]Hatchlings!H20&gt;0,[1]Hatchlings!H20,"")</f>
        <v>11.66</v>
      </c>
      <c r="T5" s="38">
        <f>IF([1]Hatchlings!H21&gt;0,[1]Hatchlings!H21,"")</f>
        <v>4.07</v>
      </c>
      <c r="U5" s="38">
        <f>IF([1]Hatchlings!H22&gt;0,[1]Hatchlings!H22,"")</f>
        <v>0.74983922829581995</v>
      </c>
      <c r="V5" s="38">
        <f>IF([1]Hatchlings!H24&gt;0,[1]Hatchlings!H24,"")</f>
        <v>17.54</v>
      </c>
      <c r="W5" s="38">
        <f>IF([1]Hatchlings!H25&gt;0,[1]Hatchlings!H25,"")</f>
        <v>12.06</v>
      </c>
      <c r="X5" s="38" t="str">
        <f>IF([1]Hatchlings!H26&gt;0,[1]Hatchlings!H26,"")</f>
        <v/>
      </c>
      <c r="Y5" s="38">
        <f>IF([1]Hatchlings!H27&gt;0,[1]Hatchlings!H27,"")</f>
        <v>0.68757126567844928</v>
      </c>
      <c r="Z5" s="38">
        <f>IF([1]Hatchlings!H28&gt;0,[1]Hatchlings!H28,"")</f>
        <v>16.21</v>
      </c>
      <c r="AA5" s="38">
        <f>IF([1]Hatchlings!H29&gt;0,[1]Hatchlings!H29,"")</f>
        <v>12.09</v>
      </c>
      <c r="AB5" s="38" t="str">
        <f>IF([1]Hatchlings!H30&gt;0,[1]Hatchlings!H30,"")</f>
        <v/>
      </c>
      <c r="AC5" s="38">
        <f>IF([1]Hatchlings!H31&gt;0,[1]Hatchlings!H31,"")</f>
        <v>0.74583590376310915</v>
      </c>
      <c r="AD5" s="38">
        <f>IF([1]Hatchlings!H33&gt;0,[1]Hatchlings!H33,"")</f>
        <v>17.920000000000002</v>
      </c>
      <c r="AE5" s="38">
        <f>IF([1]Hatchlings!H34&gt;0,[1]Hatchlings!H34,"")</f>
        <v>10.97</v>
      </c>
      <c r="AF5" s="38">
        <f>IF([1]Hatchlings!H35&gt;0,[1]Hatchlings!H35,"")</f>
        <v>4.07</v>
      </c>
      <c r="AG5" s="38">
        <f>IF([1]Hatchlings!H36&gt;0,[1]Hatchlings!H36,"")</f>
        <v>0.6121651785714286</v>
      </c>
      <c r="AH5" s="38">
        <f>IF([1]Hatchlings!H37&gt;0,[1]Hatchlings!H37,"")</f>
        <v>16.239999999999998</v>
      </c>
      <c r="AI5" s="38">
        <f>IF([1]Hatchlings!H38&gt;0,[1]Hatchlings!H38,"")</f>
        <v>10.97</v>
      </c>
      <c r="AJ5" s="38">
        <f>IF([1]Hatchlings!H39&gt;0,[1]Hatchlings!H39,"")</f>
        <v>4.74</v>
      </c>
      <c r="AK5" s="38">
        <f>IF([1]Hatchlings!H40&gt;0,[1]Hatchlings!H40,"")</f>
        <v>0.6754926108374385</v>
      </c>
      <c r="AL5" s="38">
        <f>IF([1]Hatchlings!H42&gt;0,[1]Hatchlings!H42,"")</f>
        <v>19.29</v>
      </c>
      <c r="AM5" s="38">
        <f>IF([1]Hatchlings!H43&gt;0,[1]Hatchlings!H43,"")</f>
        <v>12.1</v>
      </c>
      <c r="AN5" s="38">
        <f>IF([1]Hatchlings!H44&gt;0,[1]Hatchlings!H44,"")</f>
        <v>5.6</v>
      </c>
      <c r="AO5" s="38">
        <f>IF([1]Hatchlings!H45&gt;0,[1]Hatchlings!H45,"")</f>
        <v>0.6272680145152929</v>
      </c>
      <c r="AP5" s="38">
        <f>IF([1]Hatchlings!H46&gt;0,[1]Hatchlings!H46,"")</f>
        <v>20.010000000000002</v>
      </c>
      <c r="AQ5" s="38">
        <f>IF([1]Hatchlings!H47&gt;0,[1]Hatchlings!H47,"")</f>
        <v>13</v>
      </c>
      <c r="AR5" s="38">
        <f>IF([1]Hatchlings!H48&gt;0,[1]Hatchlings!H48,"")</f>
        <v>5.87</v>
      </c>
      <c r="AS5" s="68">
        <f>IF([1]Hatchlings!H49&gt;0,[1]Hatchlings!H49,"")</f>
        <v>0.64967516241879053</v>
      </c>
    </row>
    <row r="6" spans="1:45" s="29" customFormat="1" ht="25.5">
      <c r="A6" s="34" t="str">
        <f t="shared" si="0"/>
        <v>Genus species</v>
      </c>
      <c r="B6" s="51" t="str">
        <f t="shared" si="0"/>
        <v>Country.sample</v>
      </c>
      <c r="C6" s="36">
        <f>[1]Hatchlings!J1</f>
        <v>5</v>
      </c>
      <c r="D6" s="37">
        <f>IF([1]Hatchlings!J3&gt;0,[1]Hatchlings!J3,"")</f>
        <v>363.55</v>
      </c>
      <c r="E6" s="37" t="str">
        <f>IF([1]Hatchlings!J4&gt;0,[1]Hatchlings!J4,"")</f>
        <v/>
      </c>
      <c r="F6" s="38">
        <f>IF([1]Hatchlings!J5&gt;0,[1]Hatchlings!J5,"")</f>
        <v>5.0599999999999996</v>
      </c>
      <c r="G6" s="38">
        <f>IF([1]Hatchlings!J7&gt;0,[1]Hatchlings!J7,"")</f>
        <v>32.4</v>
      </c>
      <c r="H6" s="38">
        <f>IF([1]Hatchlings!J8&gt;0,[1]Hatchlings!J8,"")</f>
        <v>22.92</v>
      </c>
      <c r="I6" s="38">
        <f>IF([1]Hatchlings!J9&gt;0,[1]Hatchlings!J9,"")</f>
        <v>14.4</v>
      </c>
      <c r="J6" s="38">
        <f>IF([1]Hatchlings!J10&gt;0,[1]Hatchlings!J10,"")</f>
        <v>13.52</v>
      </c>
      <c r="K6" s="38">
        <f>IF([1]Hatchlings!J11&gt;0,[1]Hatchlings!J11,"")</f>
        <v>12.81</v>
      </c>
      <c r="L6" s="40">
        <f>IF([1]Hatchlings!J12&gt;0,[1]Hatchlings!J12,"")</f>
        <v>0.41728395061728396</v>
      </c>
      <c r="M6" s="40">
        <f>IF([1]Hatchlings!J13&gt;0,[1]Hatchlings!J13,"")</f>
        <v>0.88958333333333339</v>
      </c>
      <c r="N6" s="38">
        <f>IF([1]Hatchlings!J15&gt;0,[1]Hatchlings!J15,"")</f>
        <v>15.19</v>
      </c>
      <c r="O6" s="38">
        <f>IF([1]Hatchlings!J16&gt;0,[1]Hatchlings!J16,"")</f>
        <v>11.68</v>
      </c>
      <c r="P6" s="38">
        <f>IF([1]Hatchlings!J17&gt;0,[1]Hatchlings!J17,"")</f>
        <v>4.76</v>
      </c>
      <c r="Q6" s="38">
        <f>IF([1]Hatchlings!J18&gt;0,[1]Hatchlings!J18,"")</f>
        <v>0.76892692560895326</v>
      </c>
      <c r="R6" s="38">
        <f>IF([1]Hatchlings!J19&gt;0,[1]Hatchlings!J19,"")</f>
        <v>16.829999999999998</v>
      </c>
      <c r="S6" s="38">
        <f>IF([1]Hatchlings!J20&gt;0,[1]Hatchlings!J20,"")</f>
        <v>11.16</v>
      </c>
      <c r="T6" s="38">
        <f>IF([1]Hatchlings!J21&gt;0,[1]Hatchlings!J21,"")</f>
        <v>5.22</v>
      </c>
      <c r="U6" s="38">
        <f>IF([1]Hatchlings!J22&gt;0,[1]Hatchlings!J22,"")</f>
        <v>0.66310160427807496</v>
      </c>
      <c r="V6" s="38" t="str">
        <f>IF([1]Hatchlings!J24&gt;0,[1]Hatchlings!J24,"")</f>
        <v/>
      </c>
      <c r="W6" s="38">
        <f>IF([1]Hatchlings!J25&gt;0,[1]Hatchlings!J25,"")</f>
        <v>10.36</v>
      </c>
      <c r="X6" s="38">
        <f>IF([1]Hatchlings!J26&gt;0,[1]Hatchlings!J26,"")</f>
        <v>5.71</v>
      </c>
      <c r="Y6" s="38" t="str">
        <f>IF([1]Hatchlings!J27&gt;0,[1]Hatchlings!J27,"")</f>
        <v/>
      </c>
      <c r="Z6" s="38">
        <f>IF([1]Hatchlings!J28&gt;0,[1]Hatchlings!J28,"")</f>
        <v>16.100000000000001</v>
      </c>
      <c r="AA6" s="38">
        <f>IF([1]Hatchlings!J29&gt;0,[1]Hatchlings!J29,"")</f>
        <v>10.88</v>
      </c>
      <c r="AB6" s="38">
        <f>IF([1]Hatchlings!J30&gt;0,[1]Hatchlings!J30,"")</f>
        <v>5.34</v>
      </c>
      <c r="AC6" s="38">
        <f>IF([1]Hatchlings!J31&gt;0,[1]Hatchlings!J31,"")</f>
        <v>0.67577639751552798</v>
      </c>
      <c r="AD6" s="38">
        <f>IF([1]Hatchlings!J33&gt;0,[1]Hatchlings!J33,"")</f>
        <v>16.420000000000002</v>
      </c>
      <c r="AE6" s="38">
        <f>IF([1]Hatchlings!J34&gt;0,[1]Hatchlings!J34,"")</f>
        <v>11.71</v>
      </c>
      <c r="AF6" s="38">
        <f>IF([1]Hatchlings!J35&gt;0,[1]Hatchlings!J35,"")</f>
        <v>4.41</v>
      </c>
      <c r="AG6" s="38">
        <f>IF([1]Hatchlings!J36&gt;0,[1]Hatchlings!J36,"")</f>
        <v>0.71315468940316684</v>
      </c>
      <c r="AH6" s="38">
        <f>IF([1]Hatchlings!J37&gt;0,[1]Hatchlings!J37,"")</f>
        <v>16.649999999999999</v>
      </c>
      <c r="AI6" s="38">
        <f>IF([1]Hatchlings!J38&gt;0,[1]Hatchlings!J38,"")</f>
        <v>10.58</v>
      </c>
      <c r="AJ6" s="38">
        <f>IF([1]Hatchlings!J39&gt;0,[1]Hatchlings!J39,"")</f>
        <v>5.13</v>
      </c>
      <c r="AK6" s="38">
        <f>IF([1]Hatchlings!J40&gt;0,[1]Hatchlings!J40,"")</f>
        <v>0.63543543543543546</v>
      </c>
      <c r="AL6" s="38">
        <f>IF([1]Hatchlings!J42&gt;0,[1]Hatchlings!J42,"")</f>
        <v>18.57</v>
      </c>
      <c r="AM6" s="38">
        <f>IF([1]Hatchlings!J43&gt;0,[1]Hatchlings!J43,"")</f>
        <v>11.6</v>
      </c>
      <c r="AN6" s="38">
        <f>IF([1]Hatchlings!J44&gt;0,[1]Hatchlings!J44,"")</f>
        <v>5.03</v>
      </c>
      <c r="AO6" s="38">
        <f>IF([1]Hatchlings!J45&gt;0,[1]Hatchlings!J45,"")</f>
        <v>0.62466343564889604</v>
      </c>
      <c r="AP6" s="38">
        <f>IF([1]Hatchlings!J46&gt;0,[1]Hatchlings!J46,"")</f>
        <v>19.64</v>
      </c>
      <c r="AQ6" s="38">
        <f>IF([1]Hatchlings!J47&gt;0,[1]Hatchlings!J47,"")</f>
        <v>13.02</v>
      </c>
      <c r="AR6" s="38">
        <f>IF([1]Hatchlings!J48&gt;0,[1]Hatchlings!J48,"")</f>
        <v>6.35</v>
      </c>
      <c r="AS6" s="68">
        <f>IF([1]Hatchlings!J49&gt;0,[1]Hatchlings!J49,"")</f>
        <v>0.66293279022403251</v>
      </c>
    </row>
    <row r="7" spans="1:45" s="29" customFormat="1" ht="25.5">
      <c r="A7" s="34" t="str">
        <f t="shared" si="0"/>
        <v>Genus species</v>
      </c>
      <c r="B7" s="51" t="str">
        <f t="shared" si="0"/>
        <v>Country.sample</v>
      </c>
      <c r="C7" s="36">
        <f>[1]Hatchlings!L1</f>
        <v>6</v>
      </c>
      <c r="D7" s="37">
        <f>IF([1]Hatchlings!L3&gt;0,[1]Hatchlings!L3,"")</f>
        <v>373.67</v>
      </c>
      <c r="E7" s="37" t="str">
        <f>IF([1]Hatchlings!L4&gt;0,[1]Hatchlings!L4,"")</f>
        <v/>
      </c>
      <c r="F7" s="38">
        <f>IF([1]Hatchlings!L5&gt;0,[1]Hatchlings!L5,"")</f>
        <v>5.7</v>
      </c>
      <c r="G7" s="38">
        <f>IF([1]Hatchlings!L7&gt;0,[1]Hatchlings!L7,"")</f>
        <v>32.31</v>
      </c>
      <c r="H7" s="38">
        <f>IF([1]Hatchlings!L8&gt;0,[1]Hatchlings!L8,"")</f>
        <v>23.69</v>
      </c>
      <c r="I7" s="38">
        <f>IF([1]Hatchlings!L9&gt;0,[1]Hatchlings!L9,"")</f>
        <v>15.32</v>
      </c>
      <c r="J7" s="38">
        <f>IF([1]Hatchlings!L10&gt;0,[1]Hatchlings!L10,"")</f>
        <v>13.39</v>
      </c>
      <c r="K7" s="38">
        <f>IF([1]Hatchlings!L11&gt;0,[1]Hatchlings!L11,"")</f>
        <v>13.88</v>
      </c>
      <c r="L7" s="40">
        <f>IF([1]Hatchlings!L12&gt;0,[1]Hatchlings!L12,"")</f>
        <v>0.41442277932528626</v>
      </c>
      <c r="M7" s="40">
        <f>IF([1]Hatchlings!L13&gt;0,[1]Hatchlings!L13,"")</f>
        <v>0.90600522193211497</v>
      </c>
      <c r="N7" s="38">
        <f>IF([1]Hatchlings!L15&gt;0,[1]Hatchlings!L15,"")</f>
        <v>14.42</v>
      </c>
      <c r="O7" s="38">
        <f>IF([1]Hatchlings!L16&gt;0,[1]Hatchlings!L16,"")</f>
        <v>11.22</v>
      </c>
      <c r="P7" s="38">
        <f>IF([1]Hatchlings!L17&gt;0,[1]Hatchlings!L17,"")</f>
        <v>4.13</v>
      </c>
      <c r="Q7" s="38">
        <f>IF([1]Hatchlings!L18&gt;0,[1]Hatchlings!L18,"")</f>
        <v>0.77808599167822479</v>
      </c>
      <c r="R7" s="38">
        <f>IF([1]Hatchlings!L19&gt;0,[1]Hatchlings!L19,"")</f>
        <v>14.87</v>
      </c>
      <c r="S7" s="38">
        <f>IF([1]Hatchlings!L20&gt;0,[1]Hatchlings!L20,"")</f>
        <v>11.25</v>
      </c>
      <c r="T7" s="38">
        <f>IF([1]Hatchlings!L21&gt;0,[1]Hatchlings!L21,"")</f>
        <v>5.45</v>
      </c>
      <c r="U7" s="38">
        <f>IF([1]Hatchlings!L22&gt;0,[1]Hatchlings!L22,"")</f>
        <v>0.75655682582380634</v>
      </c>
      <c r="V7" s="38">
        <f>IF([1]Hatchlings!L24&gt;0,[1]Hatchlings!L24,"")</f>
        <v>15.95</v>
      </c>
      <c r="W7" s="38">
        <f>IF([1]Hatchlings!L25&gt;0,[1]Hatchlings!L25,"")</f>
        <v>12.22</v>
      </c>
      <c r="X7" s="38">
        <f>IF([1]Hatchlings!L26&gt;0,[1]Hatchlings!L26,"")</f>
        <v>5.45</v>
      </c>
      <c r="Y7" s="38">
        <f>IF([1]Hatchlings!L27&gt;0,[1]Hatchlings!L27,"")</f>
        <v>0.76614420062695932</v>
      </c>
      <c r="Z7" s="38">
        <f>IF([1]Hatchlings!L28&gt;0,[1]Hatchlings!L28,"")</f>
        <v>14.85</v>
      </c>
      <c r="AA7" s="38" t="str">
        <f>IF([1]Hatchlings!L29&gt;0,[1]Hatchlings!L29,"")</f>
        <v/>
      </c>
      <c r="AB7" s="38" t="str">
        <f>IF([1]Hatchlings!L30&gt;0,[1]Hatchlings!L30,"")</f>
        <v/>
      </c>
      <c r="AC7" s="38" t="str">
        <f>IF([1]Hatchlings!L31&gt;0,[1]Hatchlings!L31,"")</f>
        <v/>
      </c>
      <c r="AD7" s="38">
        <f>IF([1]Hatchlings!L33&gt;0,[1]Hatchlings!L33,"")</f>
        <v>17.32</v>
      </c>
      <c r="AE7" s="38">
        <f>IF([1]Hatchlings!L34&gt;0,[1]Hatchlings!L34,"")</f>
        <v>13.02</v>
      </c>
      <c r="AF7" s="38">
        <f>IF([1]Hatchlings!L35&gt;0,[1]Hatchlings!L35,"")</f>
        <v>4.55</v>
      </c>
      <c r="AG7" s="38">
        <f>IF([1]Hatchlings!L36&gt;0,[1]Hatchlings!L36,"")</f>
        <v>0.75173210161662818</v>
      </c>
      <c r="AH7" s="38">
        <f>IF([1]Hatchlings!L37&gt;0,[1]Hatchlings!L37,"")</f>
        <v>15.82</v>
      </c>
      <c r="AI7" s="38">
        <f>IF([1]Hatchlings!L38&gt;0,[1]Hatchlings!L38,"")</f>
        <v>11.59</v>
      </c>
      <c r="AJ7" s="38">
        <f>IF([1]Hatchlings!L39&gt;0,[1]Hatchlings!L39,"")</f>
        <v>4.8899999999999997</v>
      </c>
      <c r="AK7" s="38">
        <f>IF([1]Hatchlings!L40&gt;0,[1]Hatchlings!L40,"")</f>
        <v>0.73261694058154236</v>
      </c>
      <c r="AL7" s="38">
        <f>IF([1]Hatchlings!L42&gt;0,[1]Hatchlings!L42,"")</f>
        <v>18.46</v>
      </c>
      <c r="AM7" s="38">
        <f>IF([1]Hatchlings!L43&gt;0,[1]Hatchlings!L43,"")</f>
        <v>12.8</v>
      </c>
      <c r="AN7" s="38">
        <f>IF([1]Hatchlings!L44&gt;0,[1]Hatchlings!L44,"")</f>
        <v>5.35</v>
      </c>
      <c r="AO7" s="38">
        <f>IF([1]Hatchlings!L45&gt;0,[1]Hatchlings!L45,"")</f>
        <v>0.69339111592632718</v>
      </c>
      <c r="AP7" s="38">
        <f>IF([1]Hatchlings!L46&gt;0,[1]Hatchlings!L46,"")</f>
        <v>20.22</v>
      </c>
      <c r="AQ7" s="38">
        <f>IF([1]Hatchlings!L47&gt;0,[1]Hatchlings!L47,"")</f>
        <v>13.03</v>
      </c>
      <c r="AR7" s="38">
        <f>IF([1]Hatchlings!L48&gt;0,[1]Hatchlings!L48,"")</f>
        <v>5.41</v>
      </c>
      <c r="AS7" s="68">
        <f>IF([1]Hatchlings!L49&gt;0,[1]Hatchlings!L49,"")</f>
        <v>0.64441147378832841</v>
      </c>
    </row>
    <row r="8" spans="1:45" s="29" customFormat="1" ht="25.5">
      <c r="A8" s="34" t="str">
        <f t="shared" si="0"/>
        <v>Genus species</v>
      </c>
      <c r="B8" s="51" t="str">
        <f t="shared" si="0"/>
        <v>Country.sample</v>
      </c>
      <c r="C8" s="36">
        <f>[1]Hatchlings!N1</f>
        <v>7</v>
      </c>
      <c r="D8" s="37">
        <f>IF([1]Hatchlings!N3&gt;0,[1]Hatchlings!N3,"")</f>
        <v>383.51</v>
      </c>
      <c r="E8" s="37" t="str">
        <f>IF([1]Hatchlings!N4&gt;0,[1]Hatchlings!N4,"")</f>
        <v/>
      </c>
      <c r="F8" s="38">
        <f>IF([1]Hatchlings!N5&gt;0,[1]Hatchlings!N5,"")</f>
        <v>5.82</v>
      </c>
      <c r="G8" s="38">
        <f>IF([1]Hatchlings!N7&gt;0,[1]Hatchlings!N7,"")</f>
        <v>34.1</v>
      </c>
      <c r="H8" s="38">
        <f>IF([1]Hatchlings!N8&gt;0,[1]Hatchlings!N8,"")</f>
        <v>23.47</v>
      </c>
      <c r="I8" s="38">
        <f>IF([1]Hatchlings!N9&gt;0,[1]Hatchlings!N9,"")</f>
        <v>14.53</v>
      </c>
      <c r="J8" s="38">
        <f>IF([1]Hatchlings!N10&gt;0,[1]Hatchlings!N10,"")</f>
        <v>13.32</v>
      </c>
      <c r="K8" s="38">
        <f>IF([1]Hatchlings!N11&gt;0,[1]Hatchlings!N11,"")</f>
        <v>12.29</v>
      </c>
      <c r="L8" s="40">
        <f>IF([1]Hatchlings!N12&gt;0,[1]Hatchlings!N12,"")</f>
        <v>0.39061583577712611</v>
      </c>
      <c r="M8" s="40">
        <f>IF([1]Hatchlings!N13&gt;0,[1]Hatchlings!N13,"")</f>
        <v>0.84583620096352374</v>
      </c>
      <c r="N8" s="38" t="str">
        <f>IF([1]Hatchlings!N15&gt;0,[1]Hatchlings!N15,"")</f>
        <v/>
      </c>
      <c r="O8" s="38">
        <f>IF([1]Hatchlings!N16&gt;0,[1]Hatchlings!N16,"")</f>
        <v>11.65</v>
      </c>
      <c r="P8" s="38">
        <f>IF([1]Hatchlings!N17&gt;0,[1]Hatchlings!N17,"")</f>
        <v>5.68</v>
      </c>
      <c r="Q8" s="38" t="str">
        <f>IF([1]Hatchlings!N18&gt;0,[1]Hatchlings!N18,"")</f>
        <v/>
      </c>
      <c r="R8" s="38" t="str">
        <f>IF([1]Hatchlings!N19&gt;0,[1]Hatchlings!N19,"")</f>
        <v/>
      </c>
      <c r="S8" s="38">
        <f>IF([1]Hatchlings!N20&gt;0,[1]Hatchlings!N20,"")</f>
        <v>11.88</v>
      </c>
      <c r="T8" s="38" t="str">
        <f>IF([1]Hatchlings!N21&gt;0,[1]Hatchlings!N21,"")</f>
        <v/>
      </c>
      <c r="U8" s="38" t="str">
        <f>IF([1]Hatchlings!N22&gt;0,[1]Hatchlings!N22,"")</f>
        <v/>
      </c>
      <c r="V8" s="38">
        <f>IF([1]Hatchlings!N24&gt;0,[1]Hatchlings!N24,"")</f>
        <v>16.47</v>
      </c>
      <c r="W8" s="38">
        <f>IF([1]Hatchlings!N25&gt;0,[1]Hatchlings!N25,"")</f>
        <v>11.4</v>
      </c>
      <c r="X8" s="38">
        <f>IF([1]Hatchlings!N26&gt;0,[1]Hatchlings!N26,"")</f>
        <v>5.29</v>
      </c>
      <c r="Y8" s="38">
        <f>IF([1]Hatchlings!N27&gt;0,[1]Hatchlings!N27,"")</f>
        <v>0.69216757741347912</v>
      </c>
      <c r="Z8" s="38" t="str">
        <f>IF([1]Hatchlings!N28&gt;0,[1]Hatchlings!N28,"")</f>
        <v/>
      </c>
      <c r="AA8" s="38">
        <f>IF([1]Hatchlings!N29&gt;0,[1]Hatchlings!N29,"")</f>
        <v>10.73</v>
      </c>
      <c r="AB8" s="38">
        <f>IF([1]Hatchlings!N30&gt;0,[1]Hatchlings!N30,"")</f>
        <v>5.29</v>
      </c>
      <c r="AC8" s="38" t="str">
        <f>IF([1]Hatchlings!N31&gt;0,[1]Hatchlings!N31,"")</f>
        <v/>
      </c>
      <c r="AD8" s="38">
        <f>IF([1]Hatchlings!N33&gt;0,[1]Hatchlings!N33,"")</f>
        <v>16.899999999999999</v>
      </c>
      <c r="AE8" s="38">
        <f>IF([1]Hatchlings!N34&gt;0,[1]Hatchlings!N34,"")</f>
        <v>12.57</v>
      </c>
      <c r="AF8" s="38">
        <f>IF([1]Hatchlings!N35&gt;0,[1]Hatchlings!N35,"")</f>
        <v>5.55</v>
      </c>
      <c r="AG8" s="38">
        <f>IF([1]Hatchlings!N36&gt;0,[1]Hatchlings!N36,"")</f>
        <v>0.7437869822485208</v>
      </c>
      <c r="AH8" s="38">
        <f>IF([1]Hatchlings!N37&gt;0,[1]Hatchlings!N37,"")</f>
        <v>15.22</v>
      </c>
      <c r="AI8" s="38">
        <f>IF([1]Hatchlings!N38&gt;0,[1]Hatchlings!N38,"")</f>
        <v>11.79</v>
      </c>
      <c r="AJ8" s="38">
        <f>IF([1]Hatchlings!N39&gt;0,[1]Hatchlings!N39,"")</f>
        <v>5.21</v>
      </c>
      <c r="AK8" s="38">
        <f>IF([1]Hatchlings!N40&gt;0,[1]Hatchlings!N40,"")</f>
        <v>0.77463863337713523</v>
      </c>
      <c r="AL8" s="38">
        <f>IF([1]Hatchlings!N42&gt;0,[1]Hatchlings!N42,"")</f>
        <v>18.86</v>
      </c>
      <c r="AM8" s="38">
        <f>IF([1]Hatchlings!N43&gt;0,[1]Hatchlings!N43,"")</f>
        <v>12.54</v>
      </c>
      <c r="AN8" s="38">
        <f>IF([1]Hatchlings!N44&gt;0,[1]Hatchlings!N44,"")</f>
        <v>5.0999999999999996</v>
      </c>
      <c r="AO8" s="38">
        <f>IF([1]Hatchlings!N45&gt;0,[1]Hatchlings!N45,"")</f>
        <v>0.664899257688229</v>
      </c>
      <c r="AP8" s="38">
        <f>IF([1]Hatchlings!N46&gt;0,[1]Hatchlings!N46,"")</f>
        <v>20.29</v>
      </c>
      <c r="AQ8" s="38">
        <f>IF([1]Hatchlings!N47&gt;0,[1]Hatchlings!N47,"")</f>
        <v>12.25</v>
      </c>
      <c r="AR8" s="38">
        <f>IF([1]Hatchlings!N48&gt;0,[1]Hatchlings!N48,"")</f>
        <v>5.69</v>
      </c>
      <c r="AS8" s="68">
        <f>IF([1]Hatchlings!N49&gt;0,[1]Hatchlings!N49,"")</f>
        <v>0.60374568753080338</v>
      </c>
    </row>
    <row r="9" spans="1:45" s="29" customFormat="1" ht="25.5">
      <c r="A9" s="34" t="str">
        <f t="shared" si="0"/>
        <v>Genus species</v>
      </c>
      <c r="B9" s="51" t="str">
        <f t="shared" si="0"/>
        <v>Country.sample</v>
      </c>
      <c r="C9" s="36">
        <f>[1]Hatchlings!P1</f>
        <v>8</v>
      </c>
      <c r="D9" s="37">
        <f>IF([1]Hatchlings!P3&gt;0,[1]Hatchlings!P3,"")</f>
        <v>342.09</v>
      </c>
      <c r="E9" s="37" t="str">
        <f>IF([1]Hatchlings!P4&gt;0,[1]Hatchlings!P4,"")</f>
        <v/>
      </c>
      <c r="F9" s="38" t="str">
        <f>IF([1]Hatchlings!P5&gt;0,[1]Hatchlings!P5,"")</f>
        <v/>
      </c>
      <c r="G9" s="38">
        <f>IF([1]Hatchlings!P7&gt;0,[1]Hatchlings!P7,"")</f>
        <v>34.74</v>
      </c>
      <c r="H9" s="38" t="str">
        <f>IF([1]Hatchlings!P8&gt;0,[1]Hatchlings!P8,"")</f>
        <v/>
      </c>
      <c r="I9" s="38">
        <f>IF([1]Hatchlings!P9&gt;0,[1]Hatchlings!P9,"")</f>
        <v>14.88</v>
      </c>
      <c r="J9" s="38">
        <f>IF([1]Hatchlings!P10&gt;0,[1]Hatchlings!P10,"")</f>
        <v>13.66</v>
      </c>
      <c r="K9" s="38">
        <f>IF([1]Hatchlings!P11&gt;0,[1]Hatchlings!P11,"")</f>
        <v>12.47</v>
      </c>
      <c r="L9" s="40">
        <f>IF([1]Hatchlings!P12&gt;0,[1]Hatchlings!P12,"")</f>
        <v>0.39320667818077143</v>
      </c>
      <c r="M9" s="40">
        <f>IF([1]Hatchlings!P13&gt;0,[1]Hatchlings!P13,"")</f>
        <v>0.83803763440860213</v>
      </c>
      <c r="N9" s="38">
        <f>IF([1]Hatchlings!P15&gt;0,[1]Hatchlings!P15,"")</f>
        <v>15.13</v>
      </c>
      <c r="O9" s="38">
        <f>IF([1]Hatchlings!P16&gt;0,[1]Hatchlings!P16,"")</f>
        <v>11.52</v>
      </c>
      <c r="P9" s="38">
        <f>IF([1]Hatchlings!P17&gt;0,[1]Hatchlings!P17,"")</f>
        <v>5.33</v>
      </c>
      <c r="Q9" s="38">
        <f>IF([1]Hatchlings!P18&gt;0,[1]Hatchlings!P18,"")</f>
        <v>0.76140118968935877</v>
      </c>
      <c r="R9" s="38">
        <f>IF([1]Hatchlings!P19&gt;0,[1]Hatchlings!P19,"")</f>
        <v>15.12</v>
      </c>
      <c r="S9" s="38">
        <f>IF([1]Hatchlings!P20&gt;0,[1]Hatchlings!P20,"")</f>
        <v>11.25</v>
      </c>
      <c r="T9" s="38">
        <f>IF([1]Hatchlings!P21&gt;0,[1]Hatchlings!P21,"")</f>
        <v>4.45</v>
      </c>
      <c r="U9" s="38">
        <f>IF([1]Hatchlings!P22&gt;0,[1]Hatchlings!P22,"")</f>
        <v>0.74404761904761907</v>
      </c>
      <c r="V9" s="38">
        <f>IF([1]Hatchlings!P24&gt;0,[1]Hatchlings!P24,"")</f>
        <v>17.77</v>
      </c>
      <c r="W9" s="38">
        <f>IF([1]Hatchlings!P25&gt;0,[1]Hatchlings!P25,"")</f>
        <v>11.79</v>
      </c>
      <c r="X9" s="38">
        <f>IF([1]Hatchlings!P26&gt;0,[1]Hatchlings!P26,"")</f>
        <v>5.29</v>
      </c>
      <c r="Y9" s="38">
        <f>IF([1]Hatchlings!P27&gt;0,[1]Hatchlings!P27,"")</f>
        <v>0.66347777152504217</v>
      </c>
      <c r="Z9" s="38">
        <f>IF([1]Hatchlings!P28&gt;0,[1]Hatchlings!P28,"")</f>
        <v>15.89</v>
      </c>
      <c r="AA9" s="38">
        <f>IF([1]Hatchlings!P29&gt;0,[1]Hatchlings!P29,"")</f>
        <v>11.6</v>
      </c>
      <c r="AB9" s="38">
        <f>IF([1]Hatchlings!P30&gt;0,[1]Hatchlings!P30,"")</f>
        <v>5.47</v>
      </c>
      <c r="AC9" s="38">
        <f>IF([1]Hatchlings!P31&gt;0,[1]Hatchlings!P31,"")</f>
        <v>0.73001887979861546</v>
      </c>
      <c r="AD9" s="38">
        <f>IF([1]Hatchlings!P33&gt;0,[1]Hatchlings!P33,"")</f>
        <v>16.600000000000001</v>
      </c>
      <c r="AE9" s="38">
        <f>IF([1]Hatchlings!P34&gt;0,[1]Hatchlings!P34,"")</f>
        <v>12.31</v>
      </c>
      <c r="AF9" s="38" t="str">
        <f>IF([1]Hatchlings!P35&gt;0,[1]Hatchlings!P35,"")</f>
        <v/>
      </c>
      <c r="AG9" s="38">
        <f>IF([1]Hatchlings!P36&gt;0,[1]Hatchlings!P36,"")</f>
        <v>0.74156626506024093</v>
      </c>
      <c r="AH9" s="38">
        <f>IF([1]Hatchlings!P37&gt;0,[1]Hatchlings!P37,"")</f>
        <v>16.38</v>
      </c>
      <c r="AI9" s="38">
        <f>IF([1]Hatchlings!P38&gt;0,[1]Hatchlings!P38,"")</f>
        <v>11.74</v>
      </c>
      <c r="AJ9" s="38" t="str">
        <f>IF([1]Hatchlings!P39&gt;0,[1]Hatchlings!P39,"")</f>
        <v/>
      </c>
      <c r="AK9" s="38">
        <f>IF([1]Hatchlings!P40&gt;0,[1]Hatchlings!P40,"")</f>
        <v>0.71672771672771673</v>
      </c>
      <c r="AL9" s="38">
        <f>IF([1]Hatchlings!P42&gt;0,[1]Hatchlings!P42,"")</f>
        <v>18.71</v>
      </c>
      <c r="AM9" s="38">
        <f>IF([1]Hatchlings!P43&gt;0,[1]Hatchlings!P43,"")</f>
        <v>12.61</v>
      </c>
      <c r="AN9" s="38">
        <f>IF([1]Hatchlings!P44&gt;0,[1]Hatchlings!P44,"")</f>
        <v>5.38</v>
      </c>
      <c r="AO9" s="38">
        <f>IF([1]Hatchlings!P45&gt;0,[1]Hatchlings!P45,"")</f>
        <v>0.67397113842864775</v>
      </c>
      <c r="AP9" s="38">
        <f>IF([1]Hatchlings!P46&gt;0,[1]Hatchlings!P46,"")</f>
        <v>21.2</v>
      </c>
      <c r="AQ9" s="38">
        <f>IF([1]Hatchlings!P47&gt;0,[1]Hatchlings!P47,"")</f>
        <v>13.23</v>
      </c>
      <c r="AR9" s="38">
        <f>IF([1]Hatchlings!P48&gt;0,[1]Hatchlings!P48,"")</f>
        <v>5.23</v>
      </c>
      <c r="AS9" s="68">
        <f>IF([1]Hatchlings!P49&gt;0,[1]Hatchlings!P49,"")</f>
        <v>0.62405660377358496</v>
      </c>
    </row>
    <row r="10" spans="1:45" s="29" customFormat="1" ht="25.5">
      <c r="A10" s="34" t="str">
        <f t="shared" si="0"/>
        <v>Genus species</v>
      </c>
      <c r="B10" s="51" t="str">
        <f t="shared" si="0"/>
        <v>Country.sample</v>
      </c>
      <c r="C10" s="36">
        <f>[1]Hatchlings!R1</f>
        <v>9</v>
      </c>
      <c r="D10" s="37">
        <f>IF([1]Hatchlings!R3&gt;0,[1]Hatchlings!R3,"")</f>
        <v>337.35</v>
      </c>
      <c r="E10" s="37">
        <f>IF([1]Hatchlings!R4&gt;0,[1]Hatchlings!R4,"")</f>
        <v>5.25</v>
      </c>
      <c r="F10" s="38">
        <f>IF([1]Hatchlings!R5&gt;0,[1]Hatchlings!R5,"")</f>
        <v>4.59</v>
      </c>
      <c r="G10" s="38">
        <f>IF([1]Hatchlings!R7&gt;0,[1]Hatchlings!R7,"")</f>
        <v>34</v>
      </c>
      <c r="H10" s="38">
        <f>IF([1]Hatchlings!R8&gt;0,[1]Hatchlings!R8,"")</f>
        <v>23.19</v>
      </c>
      <c r="I10" s="38">
        <f>IF([1]Hatchlings!R9&gt;0,[1]Hatchlings!R9,"")</f>
        <v>15.73</v>
      </c>
      <c r="J10" s="38">
        <f>IF([1]Hatchlings!R10&gt;0,[1]Hatchlings!R10,"")</f>
        <v>14.35</v>
      </c>
      <c r="K10" s="38">
        <f>IF([1]Hatchlings!R11&gt;0,[1]Hatchlings!R11,"")</f>
        <v>13.41</v>
      </c>
      <c r="L10" s="40">
        <f>IF([1]Hatchlings!R12&gt;0,[1]Hatchlings!R12,"")</f>
        <v>0.42205882352941176</v>
      </c>
      <c r="M10" s="40">
        <f>IF([1]Hatchlings!R13&gt;0,[1]Hatchlings!R13,"")</f>
        <v>0.852511125238398</v>
      </c>
      <c r="N10" s="38">
        <f>IF([1]Hatchlings!R15&gt;0,[1]Hatchlings!R15,"")</f>
        <v>16.829999999999998</v>
      </c>
      <c r="O10" s="38">
        <f>IF([1]Hatchlings!R16&gt;0,[1]Hatchlings!R16,"")</f>
        <v>10.92</v>
      </c>
      <c r="P10" s="38">
        <f>IF([1]Hatchlings!R17&gt;0,[1]Hatchlings!R17,"")</f>
        <v>4.72</v>
      </c>
      <c r="Q10" s="38">
        <f>IF([1]Hatchlings!R18&gt;0,[1]Hatchlings!R18,"")</f>
        <v>0.64884135472370774</v>
      </c>
      <c r="R10" s="38">
        <f>IF([1]Hatchlings!R19&gt;0,[1]Hatchlings!R19,"")</f>
        <v>15.39</v>
      </c>
      <c r="S10" s="38">
        <f>IF([1]Hatchlings!R20&gt;0,[1]Hatchlings!R20,"")</f>
        <v>10.96</v>
      </c>
      <c r="T10" s="38">
        <f>IF([1]Hatchlings!R21&gt;0,[1]Hatchlings!R21,"")</f>
        <v>4.5</v>
      </c>
      <c r="U10" s="38">
        <f>IF([1]Hatchlings!R22&gt;0,[1]Hatchlings!R22,"")</f>
        <v>0.71215074723846661</v>
      </c>
      <c r="V10" s="38">
        <f>IF([1]Hatchlings!R24&gt;0,[1]Hatchlings!R24,"")</f>
        <v>16.71</v>
      </c>
      <c r="W10" s="38">
        <f>IF([1]Hatchlings!R25&gt;0,[1]Hatchlings!R25,"")</f>
        <v>11.83</v>
      </c>
      <c r="X10" s="38">
        <f>IF([1]Hatchlings!R26&gt;0,[1]Hatchlings!R26,"")</f>
        <v>4.8600000000000003</v>
      </c>
      <c r="Y10" s="38">
        <f>IF([1]Hatchlings!R27&gt;0,[1]Hatchlings!R27,"")</f>
        <v>0.70795930580490718</v>
      </c>
      <c r="Z10" s="38">
        <f>IF([1]Hatchlings!R28&gt;0,[1]Hatchlings!R28,"")</f>
        <v>15.58</v>
      </c>
      <c r="AA10" s="38">
        <f>IF([1]Hatchlings!R29&gt;0,[1]Hatchlings!R29,"")</f>
        <v>11.23</v>
      </c>
      <c r="AB10" s="38">
        <f>IF([1]Hatchlings!R30&gt;0,[1]Hatchlings!R30,"")</f>
        <v>5.43</v>
      </c>
      <c r="AC10" s="38">
        <f>IF([1]Hatchlings!R31&gt;0,[1]Hatchlings!R31,"")</f>
        <v>0.72079589216944806</v>
      </c>
      <c r="AD10" s="38">
        <f>IF([1]Hatchlings!R33&gt;0,[1]Hatchlings!R33,"")</f>
        <v>16.61</v>
      </c>
      <c r="AE10" s="38">
        <f>IF([1]Hatchlings!R34&gt;0,[1]Hatchlings!R34,"")</f>
        <v>11.75</v>
      </c>
      <c r="AF10" s="38">
        <f>IF([1]Hatchlings!R35&gt;0,[1]Hatchlings!R35,"")</f>
        <v>5.66</v>
      </c>
      <c r="AG10" s="38">
        <f>IF([1]Hatchlings!R36&gt;0,[1]Hatchlings!R36,"")</f>
        <v>0.70740517760385313</v>
      </c>
      <c r="AH10" s="38">
        <f>IF([1]Hatchlings!R37&gt;0,[1]Hatchlings!R37,"")</f>
        <v>16.98</v>
      </c>
      <c r="AI10" s="38">
        <f>IF([1]Hatchlings!R38&gt;0,[1]Hatchlings!R38,"")</f>
        <v>10.97</v>
      </c>
      <c r="AJ10" s="38">
        <f>IF([1]Hatchlings!R39&gt;0,[1]Hatchlings!R39,"")</f>
        <v>5.8</v>
      </c>
      <c r="AK10" s="38">
        <f>IF([1]Hatchlings!R40&gt;0,[1]Hatchlings!R40,"")</f>
        <v>0.64605418138987047</v>
      </c>
      <c r="AL10" s="38">
        <f>IF([1]Hatchlings!R42&gt;0,[1]Hatchlings!R42,"")</f>
        <v>19.350000000000001</v>
      </c>
      <c r="AM10" s="38">
        <f>IF([1]Hatchlings!R43&gt;0,[1]Hatchlings!R43,"")</f>
        <v>12.12</v>
      </c>
      <c r="AN10" s="38" t="str">
        <f>IF([1]Hatchlings!R44&gt;0,[1]Hatchlings!R44,"")</f>
        <v/>
      </c>
      <c r="AO10" s="38">
        <f>IF([1]Hatchlings!R45&gt;0,[1]Hatchlings!R45,"")</f>
        <v>0.62635658914728676</v>
      </c>
      <c r="AP10" s="38">
        <f>IF([1]Hatchlings!R46&gt;0,[1]Hatchlings!R46,"")</f>
        <v>19.86</v>
      </c>
      <c r="AQ10" s="38">
        <f>IF([1]Hatchlings!R47&gt;0,[1]Hatchlings!R47,"")</f>
        <v>11.96</v>
      </c>
      <c r="AR10" s="38">
        <f>IF([1]Hatchlings!R48&gt;0,[1]Hatchlings!R48,"")</f>
        <v>5.28</v>
      </c>
      <c r="AS10" s="68">
        <f>IF([1]Hatchlings!R49&gt;0,[1]Hatchlings!R49,"")</f>
        <v>0.60221550855991945</v>
      </c>
    </row>
    <row r="11" spans="1:45" s="29" customFormat="1" ht="25.5">
      <c r="A11" s="34" t="str">
        <f t="shared" si="0"/>
        <v>Genus species</v>
      </c>
      <c r="B11" s="51" t="str">
        <f t="shared" si="0"/>
        <v>Country.sample</v>
      </c>
      <c r="C11" s="36">
        <f>[1]Hatchlings!T1</f>
        <v>10</v>
      </c>
      <c r="D11" s="37">
        <f>IF([1]Hatchlings!T3&gt;0,[1]Hatchlings!T3,"")</f>
        <v>354.22</v>
      </c>
      <c r="E11" s="37" t="str">
        <f>IF([1]Hatchlings!T4&gt;0,[1]Hatchlings!T4,"")</f>
        <v/>
      </c>
      <c r="F11" s="38" t="str">
        <f>IF([1]Hatchlings!T5&gt;0,[1]Hatchlings!T5,"")</f>
        <v/>
      </c>
      <c r="G11" s="38">
        <f>IF([1]Hatchlings!T7&gt;0,[1]Hatchlings!T7,"")</f>
        <v>31.76</v>
      </c>
      <c r="H11" s="38">
        <f>IF([1]Hatchlings!T8&gt;0,[1]Hatchlings!T8,"")</f>
        <v>22.51</v>
      </c>
      <c r="I11" s="38">
        <f>IF([1]Hatchlings!T9&gt;0,[1]Hatchlings!T9,"")</f>
        <v>14.39</v>
      </c>
      <c r="J11" s="38">
        <f>IF([1]Hatchlings!T10&gt;0,[1]Hatchlings!T10,"")</f>
        <v>14.05</v>
      </c>
      <c r="K11" s="38">
        <f>IF([1]Hatchlings!T11&gt;0,[1]Hatchlings!T11,"")</f>
        <v>12.97</v>
      </c>
      <c r="L11" s="40">
        <f>IF([1]Hatchlings!T12&gt;0,[1]Hatchlings!T12,"")</f>
        <v>0.44238035264483627</v>
      </c>
      <c r="M11" s="40">
        <f>IF([1]Hatchlings!T13&gt;0,[1]Hatchlings!T13,"")</f>
        <v>0.90132036136205695</v>
      </c>
      <c r="N11" s="38" t="str">
        <f>IF([1]Hatchlings!T15&gt;0,[1]Hatchlings!T15,"")</f>
        <v/>
      </c>
      <c r="O11" s="38">
        <f>IF([1]Hatchlings!T16&gt;0,[1]Hatchlings!T16,"")</f>
        <v>11.31</v>
      </c>
      <c r="P11" s="38" t="str">
        <f>IF([1]Hatchlings!T17&gt;0,[1]Hatchlings!T17,"")</f>
        <v/>
      </c>
      <c r="Q11" s="38" t="str">
        <f>IF([1]Hatchlings!T18&gt;0,[1]Hatchlings!T18,"")</f>
        <v/>
      </c>
      <c r="R11" s="38">
        <f>IF([1]Hatchlings!T19&gt;0,[1]Hatchlings!T19,"")</f>
        <v>14.8</v>
      </c>
      <c r="S11" s="38">
        <f>IF([1]Hatchlings!T20&gt;0,[1]Hatchlings!T20,"")</f>
        <v>10.8</v>
      </c>
      <c r="T11" s="38" t="str">
        <f>IF([1]Hatchlings!T21&gt;0,[1]Hatchlings!T21,"")</f>
        <v/>
      </c>
      <c r="U11" s="38">
        <f>IF([1]Hatchlings!T22&gt;0,[1]Hatchlings!T22,"")</f>
        <v>0.72972972972972971</v>
      </c>
      <c r="V11" s="38">
        <f>IF([1]Hatchlings!T24&gt;0,[1]Hatchlings!T24,"")</f>
        <v>16.18</v>
      </c>
      <c r="W11" s="38">
        <f>IF([1]Hatchlings!T25&gt;0,[1]Hatchlings!T25,"")</f>
        <v>10.8</v>
      </c>
      <c r="X11" s="38">
        <f>IF([1]Hatchlings!T26&gt;0,[1]Hatchlings!T26,"")</f>
        <v>5.12</v>
      </c>
      <c r="Y11" s="38">
        <f>IF([1]Hatchlings!T27&gt;0,[1]Hatchlings!T27,"")</f>
        <v>0.66749072929542652</v>
      </c>
      <c r="Z11" s="38">
        <f>IF([1]Hatchlings!T28&gt;0,[1]Hatchlings!T28,"")</f>
        <v>15.83</v>
      </c>
      <c r="AA11" s="38">
        <f>IF([1]Hatchlings!T29&gt;0,[1]Hatchlings!T29,"")</f>
        <v>11.68</v>
      </c>
      <c r="AB11" s="38" t="str">
        <f>IF([1]Hatchlings!T30&gt;0,[1]Hatchlings!T30,"")</f>
        <v/>
      </c>
      <c r="AC11" s="38">
        <f>IF([1]Hatchlings!T31&gt;0,[1]Hatchlings!T31,"")</f>
        <v>0.73783954516740369</v>
      </c>
      <c r="AD11" s="38">
        <f>IF([1]Hatchlings!T33&gt;0,[1]Hatchlings!T33,"")</f>
        <v>16.95</v>
      </c>
      <c r="AE11" s="38">
        <f>IF([1]Hatchlings!T34&gt;0,[1]Hatchlings!T34,"")</f>
        <v>10.4</v>
      </c>
      <c r="AF11" s="38">
        <f>IF([1]Hatchlings!T35&gt;0,[1]Hatchlings!T35,"")</f>
        <v>5.67</v>
      </c>
      <c r="AG11" s="38">
        <f>IF([1]Hatchlings!T36&gt;0,[1]Hatchlings!T36,"")</f>
        <v>0.6135693215339233</v>
      </c>
      <c r="AH11" s="38">
        <f>IF([1]Hatchlings!T37&gt;0,[1]Hatchlings!T37,"")</f>
        <v>15.9</v>
      </c>
      <c r="AI11" s="38">
        <f>IF([1]Hatchlings!T38&gt;0,[1]Hatchlings!T38,"")</f>
        <v>11.75</v>
      </c>
      <c r="AJ11" s="38">
        <f>IF([1]Hatchlings!T39&gt;0,[1]Hatchlings!T39,"")</f>
        <v>5.23</v>
      </c>
      <c r="AK11" s="38">
        <f>IF([1]Hatchlings!T40&gt;0,[1]Hatchlings!T40,"")</f>
        <v>0.73899371069182385</v>
      </c>
      <c r="AL11" s="38">
        <f>IF([1]Hatchlings!T42&gt;0,[1]Hatchlings!T42,"")</f>
        <v>17.809999999999999</v>
      </c>
      <c r="AM11" s="38">
        <f>IF([1]Hatchlings!T43&gt;0,[1]Hatchlings!T43,"")</f>
        <v>12.54</v>
      </c>
      <c r="AN11" s="38">
        <f>IF([1]Hatchlings!T44&gt;0,[1]Hatchlings!T44,"")</f>
        <v>5.08</v>
      </c>
      <c r="AO11" s="38">
        <f>IF([1]Hatchlings!T45&gt;0,[1]Hatchlings!T45,"")</f>
        <v>0.70409882088714204</v>
      </c>
      <c r="AP11" s="38">
        <f>IF([1]Hatchlings!T46&gt;0,[1]Hatchlings!T46,"")</f>
        <v>19.13</v>
      </c>
      <c r="AQ11" s="38">
        <f>IF([1]Hatchlings!T47&gt;0,[1]Hatchlings!T47,"")</f>
        <v>12.34</v>
      </c>
      <c r="AR11" s="38">
        <f>IF([1]Hatchlings!T48&gt;0,[1]Hatchlings!T48,"")</f>
        <v>6.33</v>
      </c>
      <c r="AS11" s="68">
        <f>IF([1]Hatchlings!T49&gt;0,[1]Hatchlings!T49,"")</f>
        <v>0.64506011500261373</v>
      </c>
    </row>
    <row r="12" spans="1:45" s="29" customFormat="1" ht="25.5">
      <c r="A12" s="34" t="str">
        <f t="shared" si="0"/>
        <v>Genus species</v>
      </c>
      <c r="B12" s="51" t="str">
        <f t="shared" si="0"/>
        <v>Country.sample</v>
      </c>
      <c r="C12" s="36">
        <f>[1]Hatchlings!V1</f>
        <v>11</v>
      </c>
      <c r="D12" s="37">
        <f>IF([1]Hatchlings!V3&gt;0,[1]Hatchlings!V3,"")</f>
        <v>346.91</v>
      </c>
      <c r="E12" s="37">
        <f>IF([1]Hatchlings!V4&gt;0,[1]Hatchlings!V4,"")</f>
        <v>5.44</v>
      </c>
      <c r="F12" s="38">
        <f>IF([1]Hatchlings!V5&gt;0,[1]Hatchlings!V5,"")</f>
        <v>6.15</v>
      </c>
      <c r="G12" s="38">
        <f>IF([1]Hatchlings!V7&gt;0,[1]Hatchlings!V7,"")</f>
        <v>33.729999999999997</v>
      </c>
      <c r="H12" s="38">
        <f>IF([1]Hatchlings!V8&gt;0,[1]Hatchlings!V8,"")</f>
        <v>24.03</v>
      </c>
      <c r="I12" s="38">
        <f>IF([1]Hatchlings!V9&gt;0,[1]Hatchlings!V9,"")</f>
        <v>16.149999999999999</v>
      </c>
      <c r="J12" s="38">
        <f>IF([1]Hatchlings!V10&gt;0,[1]Hatchlings!V10,"")</f>
        <v>14.69</v>
      </c>
      <c r="K12" s="38">
        <f>IF([1]Hatchlings!V11&gt;0,[1]Hatchlings!V11,"")</f>
        <v>14.24</v>
      </c>
      <c r="L12" s="40">
        <f>IF([1]Hatchlings!V12&gt;0,[1]Hatchlings!V12,"")</f>
        <v>0.43551734361102878</v>
      </c>
      <c r="M12" s="40">
        <f>IF([1]Hatchlings!V13&gt;0,[1]Hatchlings!V13,"")</f>
        <v>0.88173374613003108</v>
      </c>
      <c r="N12" s="38">
        <f>IF([1]Hatchlings!V15&gt;0,[1]Hatchlings!V15,"")</f>
        <v>16.36</v>
      </c>
      <c r="O12" s="38">
        <f>IF([1]Hatchlings!V16&gt;0,[1]Hatchlings!V16,"")</f>
        <v>11.97</v>
      </c>
      <c r="P12" s="38">
        <f>IF([1]Hatchlings!V17&gt;0,[1]Hatchlings!V17,"")</f>
        <v>4.1100000000000003</v>
      </c>
      <c r="Q12" s="38">
        <f>IF([1]Hatchlings!V18&gt;0,[1]Hatchlings!V18,"")</f>
        <v>0.73166259168704162</v>
      </c>
      <c r="R12" s="38">
        <f>IF([1]Hatchlings!V19&gt;0,[1]Hatchlings!V19,"")</f>
        <v>15.26</v>
      </c>
      <c r="S12" s="38">
        <f>IF([1]Hatchlings!V20&gt;0,[1]Hatchlings!V20,"")</f>
        <v>10.66</v>
      </c>
      <c r="T12" s="38">
        <f>IF([1]Hatchlings!V21&gt;0,[1]Hatchlings!V21,"")</f>
        <v>4.49</v>
      </c>
      <c r="U12" s="38">
        <f>IF([1]Hatchlings!V22&gt;0,[1]Hatchlings!V22,"")</f>
        <v>0.69855832241153348</v>
      </c>
      <c r="V12" s="38">
        <f>IF([1]Hatchlings!V24&gt;0,[1]Hatchlings!V24,"")</f>
        <v>16.61</v>
      </c>
      <c r="W12" s="38">
        <f>IF([1]Hatchlings!V25&gt;0,[1]Hatchlings!V25,"")</f>
        <v>11.94</v>
      </c>
      <c r="X12" s="38" t="str">
        <f>IF([1]Hatchlings!V26&gt;0,[1]Hatchlings!V26,"")</f>
        <v/>
      </c>
      <c r="Y12" s="38">
        <f>IF([1]Hatchlings!V27&gt;0,[1]Hatchlings!V27,"")</f>
        <v>0.71884406983744731</v>
      </c>
      <c r="Z12" s="38">
        <f>IF([1]Hatchlings!V28&gt;0,[1]Hatchlings!V28,"")</f>
        <v>15.12</v>
      </c>
      <c r="AA12" s="38">
        <f>IF([1]Hatchlings!V29&gt;0,[1]Hatchlings!V29,"")</f>
        <v>11.44</v>
      </c>
      <c r="AB12" s="38">
        <f>IF([1]Hatchlings!V30&gt;0,[1]Hatchlings!V30,"")</f>
        <v>4.0999999999999996</v>
      </c>
      <c r="AC12" s="38">
        <f>IF([1]Hatchlings!V31&gt;0,[1]Hatchlings!V31,"")</f>
        <v>0.75661375661375663</v>
      </c>
      <c r="AD12" s="38">
        <f>IF([1]Hatchlings!V33&gt;0,[1]Hatchlings!V33,"")</f>
        <v>15.59</v>
      </c>
      <c r="AE12" s="38">
        <f>IF([1]Hatchlings!V34&gt;0,[1]Hatchlings!V34,"")</f>
        <v>11.76</v>
      </c>
      <c r="AF12" s="38">
        <f>IF([1]Hatchlings!V35&gt;0,[1]Hatchlings!V35,"")</f>
        <v>4.58</v>
      </c>
      <c r="AG12" s="38">
        <f>IF([1]Hatchlings!V36&gt;0,[1]Hatchlings!V36,"")</f>
        <v>0.75432969852469534</v>
      </c>
      <c r="AH12" s="38">
        <f>IF([1]Hatchlings!V37&gt;0,[1]Hatchlings!V37,"")</f>
        <v>15.37</v>
      </c>
      <c r="AI12" s="38">
        <f>IF([1]Hatchlings!V38&gt;0,[1]Hatchlings!V38,"")</f>
        <v>12.37</v>
      </c>
      <c r="AJ12" s="38" t="str">
        <f>IF([1]Hatchlings!V39&gt;0,[1]Hatchlings!V39,"")</f>
        <v/>
      </c>
      <c r="AK12" s="38">
        <f>IF([1]Hatchlings!V40&gt;0,[1]Hatchlings!V40,"")</f>
        <v>0.80481457384515287</v>
      </c>
      <c r="AL12" s="38">
        <f>IF([1]Hatchlings!V42&gt;0,[1]Hatchlings!V42,"")</f>
        <v>18.600000000000001</v>
      </c>
      <c r="AM12" s="38">
        <f>IF([1]Hatchlings!V43&gt;0,[1]Hatchlings!V43,"")</f>
        <v>12.81</v>
      </c>
      <c r="AN12" s="38" t="str">
        <f>IF([1]Hatchlings!V44&gt;0,[1]Hatchlings!V44,"")</f>
        <v/>
      </c>
      <c r="AO12" s="38">
        <f>IF([1]Hatchlings!V45&gt;0,[1]Hatchlings!V45,"")</f>
        <v>0.68870967741935485</v>
      </c>
      <c r="AP12" s="38">
        <f>IF([1]Hatchlings!V46&gt;0,[1]Hatchlings!V46,"")</f>
        <v>18.170000000000002</v>
      </c>
      <c r="AQ12" s="38">
        <f>IF([1]Hatchlings!V47&gt;0,[1]Hatchlings!V47,"")</f>
        <v>12.02</v>
      </c>
      <c r="AR12" s="38">
        <f>IF([1]Hatchlings!V48&gt;0,[1]Hatchlings!V48,"")</f>
        <v>4.9800000000000004</v>
      </c>
      <c r="AS12" s="68">
        <f>IF([1]Hatchlings!V49&gt;0,[1]Hatchlings!V49,"")</f>
        <v>0.66152999449642258</v>
      </c>
    </row>
    <row r="13" spans="1:45" s="29" customFormat="1" ht="25.5">
      <c r="A13" s="34" t="str">
        <f t="shared" si="0"/>
        <v>Genus species</v>
      </c>
      <c r="B13" s="51" t="str">
        <f t="shared" si="0"/>
        <v>Country.sample</v>
      </c>
      <c r="C13" s="36">
        <f>[1]Hatchlings!X1</f>
        <v>12</v>
      </c>
      <c r="D13" s="37" t="str">
        <f>IF([1]Hatchlings!X3&gt;0,[1]Hatchlings!X3,"")</f>
        <v/>
      </c>
      <c r="E13" s="37" t="str">
        <f>IF([1]Hatchlings!X4&gt;0,[1]Hatchlings!X4,"")</f>
        <v/>
      </c>
      <c r="F13" s="38" t="str">
        <f>IF([1]Hatchlings!X5&gt;0,[1]Hatchlings!X5,"")</f>
        <v/>
      </c>
      <c r="G13" s="38" t="str">
        <f>IF([1]Hatchlings!X7&gt;0,[1]Hatchlings!X7,"")</f>
        <v/>
      </c>
      <c r="H13" s="38" t="str">
        <f>IF([1]Hatchlings!X8&gt;0,[1]Hatchlings!X8,"")</f>
        <v/>
      </c>
      <c r="I13" s="38" t="str">
        <f>IF([1]Hatchlings!X9&gt;0,[1]Hatchlings!X9,"")</f>
        <v/>
      </c>
      <c r="J13" s="38" t="str">
        <f>IF([1]Hatchlings!X10&gt;0,[1]Hatchlings!X10,"")</f>
        <v/>
      </c>
      <c r="K13" s="38" t="str">
        <f>IF([1]Hatchlings!X11&gt;0,[1]Hatchlings!X11,"")</f>
        <v/>
      </c>
      <c r="L13" s="40" t="str">
        <f>IF([1]Hatchlings!X12&gt;0,[1]Hatchlings!X12,"")</f>
        <v/>
      </c>
      <c r="M13" s="40" t="str">
        <f>IF([1]Hatchlings!X13&gt;0,[1]Hatchlings!X13,"")</f>
        <v/>
      </c>
      <c r="N13" s="38" t="str">
        <f>IF([1]Hatchlings!X15&gt;0,[1]Hatchlings!X15,"")</f>
        <v/>
      </c>
      <c r="O13" s="38" t="str">
        <f>IF([1]Hatchlings!X16&gt;0,[1]Hatchlings!X16,"")</f>
        <v/>
      </c>
      <c r="P13" s="38" t="str">
        <f>IF([1]Hatchlings!X17&gt;0,[1]Hatchlings!X17,"")</f>
        <v/>
      </c>
      <c r="Q13" s="38" t="str">
        <f>IF([1]Hatchlings!X18&gt;0,[1]Hatchlings!X18,"")</f>
        <v/>
      </c>
      <c r="R13" s="38" t="str">
        <f>IF([1]Hatchlings!X19&gt;0,[1]Hatchlings!X19,"")</f>
        <v/>
      </c>
      <c r="S13" s="38" t="str">
        <f>IF([1]Hatchlings!X20&gt;0,[1]Hatchlings!X20,"")</f>
        <v/>
      </c>
      <c r="T13" s="38" t="str">
        <f>IF([1]Hatchlings!X21&gt;0,[1]Hatchlings!X21,"")</f>
        <v/>
      </c>
      <c r="U13" s="38" t="str">
        <f>IF([1]Hatchlings!X22&gt;0,[1]Hatchlings!X22,"")</f>
        <v/>
      </c>
      <c r="V13" s="38" t="str">
        <f>IF([1]Hatchlings!X24&gt;0,[1]Hatchlings!X24,"")</f>
        <v/>
      </c>
      <c r="W13" s="38" t="str">
        <f>IF([1]Hatchlings!X25&gt;0,[1]Hatchlings!X25,"")</f>
        <v/>
      </c>
      <c r="X13" s="38" t="str">
        <f>IF([1]Hatchlings!X26&gt;0,[1]Hatchlings!X26,"")</f>
        <v/>
      </c>
      <c r="Y13" s="38" t="str">
        <f>IF([1]Hatchlings!X27&gt;0,[1]Hatchlings!X27,"")</f>
        <v/>
      </c>
      <c r="Z13" s="38" t="str">
        <f>IF([1]Hatchlings!X28&gt;0,[1]Hatchlings!X28,"")</f>
        <v/>
      </c>
      <c r="AA13" s="38" t="str">
        <f>IF([1]Hatchlings!X29&gt;0,[1]Hatchlings!X29,"")</f>
        <v/>
      </c>
      <c r="AB13" s="38" t="str">
        <f>IF([1]Hatchlings!X30&gt;0,[1]Hatchlings!X30,"")</f>
        <v/>
      </c>
      <c r="AC13" s="38" t="str">
        <f>IF([1]Hatchlings!X31&gt;0,[1]Hatchlings!X31,"")</f>
        <v/>
      </c>
      <c r="AD13" s="38" t="str">
        <f>IF([1]Hatchlings!X33&gt;0,[1]Hatchlings!X33,"")</f>
        <v/>
      </c>
      <c r="AE13" s="38" t="str">
        <f>IF([1]Hatchlings!X34&gt;0,[1]Hatchlings!X34,"")</f>
        <v/>
      </c>
      <c r="AF13" s="38" t="str">
        <f>IF([1]Hatchlings!X35&gt;0,[1]Hatchlings!X35,"")</f>
        <v/>
      </c>
      <c r="AG13" s="38" t="str">
        <f>IF([1]Hatchlings!X36&gt;0,[1]Hatchlings!X36,"")</f>
        <v/>
      </c>
      <c r="AH13" s="38" t="str">
        <f>IF([1]Hatchlings!X37&gt;0,[1]Hatchlings!X37,"")</f>
        <v/>
      </c>
      <c r="AI13" s="38" t="str">
        <f>IF([1]Hatchlings!X38&gt;0,[1]Hatchlings!X38,"")</f>
        <v/>
      </c>
      <c r="AJ13" s="38" t="str">
        <f>IF([1]Hatchlings!X39&gt;0,[1]Hatchlings!X39,"")</f>
        <v/>
      </c>
      <c r="AK13" s="38" t="str">
        <f>IF([1]Hatchlings!X40&gt;0,[1]Hatchlings!X40,"")</f>
        <v/>
      </c>
      <c r="AL13" s="38" t="str">
        <f>IF([1]Hatchlings!X42&gt;0,[1]Hatchlings!X42,"")</f>
        <v/>
      </c>
      <c r="AM13" s="38" t="str">
        <f>IF([1]Hatchlings!X43&gt;0,[1]Hatchlings!X43,"")</f>
        <v/>
      </c>
      <c r="AN13" s="38" t="str">
        <f>IF([1]Hatchlings!X44&gt;0,[1]Hatchlings!X44,"")</f>
        <v/>
      </c>
      <c r="AO13" s="38" t="str">
        <f>IF([1]Hatchlings!X45&gt;0,[1]Hatchlings!X45,"")</f>
        <v/>
      </c>
      <c r="AP13" s="38" t="str">
        <f>IF([1]Hatchlings!X46&gt;0,[1]Hatchlings!X46,"")</f>
        <v/>
      </c>
      <c r="AQ13" s="38" t="str">
        <f>IF([1]Hatchlings!X47&gt;0,[1]Hatchlings!X47,"")</f>
        <v/>
      </c>
      <c r="AR13" s="38" t="str">
        <f>IF([1]Hatchlings!X48&gt;0,[1]Hatchlings!X48,"")</f>
        <v/>
      </c>
      <c r="AS13" s="68" t="str">
        <f>IF([1]Hatchlings!X49&gt;0,[1]Hatchlings!X49,"")</f>
        <v/>
      </c>
    </row>
    <row r="14" spans="1:45" s="29" customFormat="1" ht="25.5">
      <c r="A14" s="34" t="str">
        <f t="shared" si="0"/>
        <v>Genus species</v>
      </c>
      <c r="B14" s="51" t="str">
        <f t="shared" si="0"/>
        <v>Country.sample</v>
      </c>
      <c r="C14" s="36">
        <f>[1]Hatchlings!Z1</f>
        <v>13</v>
      </c>
      <c r="D14" s="37" t="str">
        <f>IF([1]Hatchlings!Z3&gt;0,[1]Hatchlings!Z3,"")</f>
        <v/>
      </c>
      <c r="E14" s="37" t="str">
        <f>IF([1]Hatchlings!Z4&gt;0,[1]Hatchlings!Z4,"")</f>
        <v/>
      </c>
      <c r="F14" s="38" t="str">
        <f>IF([1]Hatchlings!Z5&gt;0,[1]Hatchlings!Z5,"")</f>
        <v/>
      </c>
      <c r="G14" s="38" t="str">
        <f>IF([1]Hatchlings!Z7&gt;0,[1]Hatchlings!Z7,"")</f>
        <v/>
      </c>
      <c r="H14" s="38" t="str">
        <f>IF([1]Hatchlings!Z8&gt;0,[1]Hatchlings!Z8,"")</f>
        <v/>
      </c>
      <c r="I14" s="38" t="str">
        <f>IF([1]Hatchlings!Z9&gt;0,[1]Hatchlings!Z9,"")</f>
        <v/>
      </c>
      <c r="J14" s="38" t="str">
        <f>IF([1]Hatchlings!Z10&gt;0,[1]Hatchlings!Z10,"")</f>
        <v/>
      </c>
      <c r="K14" s="38" t="str">
        <f>IF([1]Hatchlings!Z11&gt;0,[1]Hatchlings!Z11,"")</f>
        <v/>
      </c>
      <c r="L14" s="40" t="str">
        <f>IF([1]Hatchlings!Z12&gt;0,[1]Hatchlings!Z12,"")</f>
        <v/>
      </c>
      <c r="M14" s="40" t="str">
        <f>IF([1]Hatchlings!Z13&gt;0,[1]Hatchlings!Z13,"")</f>
        <v/>
      </c>
      <c r="N14" s="38" t="str">
        <f>IF([1]Hatchlings!Z15&gt;0,[1]Hatchlings!Z15,"")</f>
        <v/>
      </c>
      <c r="O14" s="38" t="str">
        <f>IF([1]Hatchlings!Z16&gt;0,[1]Hatchlings!Z16,"")</f>
        <v/>
      </c>
      <c r="P14" s="38" t="str">
        <f>IF([1]Hatchlings!Z17&gt;0,[1]Hatchlings!Z17,"")</f>
        <v/>
      </c>
      <c r="Q14" s="38" t="str">
        <f>IF([1]Hatchlings!Z18&gt;0,[1]Hatchlings!Z18,"")</f>
        <v/>
      </c>
      <c r="R14" s="38" t="str">
        <f>IF([1]Hatchlings!Z19&gt;0,[1]Hatchlings!Z19,"")</f>
        <v/>
      </c>
      <c r="S14" s="38" t="str">
        <f>IF([1]Hatchlings!Z20&gt;0,[1]Hatchlings!Z20,"")</f>
        <v/>
      </c>
      <c r="T14" s="38" t="str">
        <f>IF([1]Hatchlings!Z21&gt;0,[1]Hatchlings!Z21,"")</f>
        <v/>
      </c>
      <c r="U14" s="38" t="str">
        <f>IF([1]Hatchlings!Z22&gt;0,[1]Hatchlings!Z22,"")</f>
        <v/>
      </c>
      <c r="V14" s="38" t="str">
        <f>IF([1]Hatchlings!Z24&gt;0,[1]Hatchlings!Z24,"")</f>
        <v/>
      </c>
      <c r="W14" s="38" t="str">
        <f>IF([1]Hatchlings!Z25&gt;0,[1]Hatchlings!Z25,"")</f>
        <v/>
      </c>
      <c r="X14" s="38" t="str">
        <f>IF([1]Hatchlings!Z26&gt;0,[1]Hatchlings!Z26,"")</f>
        <v/>
      </c>
      <c r="Y14" s="38" t="str">
        <f>IF([1]Hatchlings!Z27&gt;0,[1]Hatchlings!Z27,"")</f>
        <v/>
      </c>
      <c r="Z14" s="38" t="str">
        <f>IF([1]Hatchlings!Z28&gt;0,[1]Hatchlings!Z28,"")</f>
        <v/>
      </c>
      <c r="AA14" s="38" t="str">
        <f>IF([1]Hatchlings!Z29&gt;0,[1]Hatchlings!Z29,"")</f>
        <v/>
      </c>
      <c r="AB14" s="38" t="str">
        <f>IF([1]Hatchlings!Z30&gt;0,[1]Hatchlings!Z30,"")</f>
        <v/>
      </c>
      <c r="AC14" s="38" t="str">
        <f>IF([1]Hatchlings!Z31&gt;0,[1]Hatchlings!Z31,"")</f>
        <v/>
      </c>
      <c r="AD14" s="38" t="str">
        <f>IF([1]Hatchlings!Z33&gt;0,[1]Hatchlings!Z33,"")</f>
        <v/>
      </c>
      <c r="AE14" s="38" t="str">
        <f>IF([1]Hatchlings!Z34&gt;0,[1]Hatchlings!Z34,"")</f>
        <v/>
      </c>
      <c r="AF14" s="38" t="str">
        <f>IF([1]Hatchlings!Z35&gt;0,[1]Hatchlings!Z35,"")</f>
        <v/>
      </c>
      <c r="AG14" s="38" t="str">
        <f>IF([1]Hatchlings!Z36&gt;0,[1]Hatchlings!Z36,"")</f>
        <v/>
      </c>
      <c r="AH14" s="38" t="str">
        <f>IF([1]Hatchlings!Z37&gt;0,[1]Hatchlings!Z37,"")</f>
        <v/>
      </c>
      <c r="AI14" s="38" t="str">
        <f>IF([1]Hatchlings!Z38&gt;0,[1]Hatchlings!Z38,"")</f>
        <v/>
      </c>
      <c r="AJ14" s="38" t="str">
        <f>IF([1]Hatchlings!Z39&gt;0,[1]Hatchlings!Z39,"")</f>
        <v/>
      </c>
      <c r="AK14" s="38" t="str">
        <f>IF([1]Hatchlings!Z40&gt;0,[1]Hatchlings!Z40,"")</f>
        <v/>
      </c>
      <c r="AL14" s="38" t="str">
        <f>IF([1]Hatchlings!Z42&gt;0,[1]Hatchlings!Z42,"")</f>
        <v/>
      </c>
      <c r="AM14" s="38" t="str">
        <f>IF([1]Hatchlings!Z43&gt;0,[1]Hatchlings!Z43,"")</f>
        <v/>
      </c>
      <c r="AN14" s="38" t="str">
        <f>IF([1]Hatchlings!Z44&gt;0,[1]Hatchlings!Z44,"")</f>
        <v/>
      </c>
      <c r="AO14" s="38" t="str">
        <f>IF([1]Hatchlings!Z45&gt;0,[1]Hatchlings!Z45,"")</f>
        <v/>
      </c>
      <c r="AP14" s="38" t="str">
        <f>IF([1]Hatchlings!Z46&gt;0,[1]Hatchlings!Z46,"")</f>
        <v/>
      </c>
      <c r="AQ14" s="38" t="str">
        <f>IF([1]Hatchlings!Z47&gt;0,[1]Hatchlings!Z47,"")</f>
        <v/>
      </c>
      <c r="AR14" s="38" t="str">
        <f>IF([1]Hatchlings!Z48&gt;0,[1]Hatchlings!Z48,"")</f>
        <v/>
      </c>
      <c r="AS14" s="68" t="str">
        <f>IF([1]Hatchlings!Z49&gt;0,[1]Hatchlings!Z49,"")</f>
        <v/>
      </c>
    </row>
    <row r="15" spans="1:45" s="29" customFormat="1" ht="25.5">
      <c r="A15" s="34" t="str">
        <f t="shared" si="0"/>
        <v>Genus species</v>
      </c>
      <c r="B15" s="51" t="str">
        <f t="shared" si="0"/>
        <v>Country.sample</v>
      </c>
      <c r="C15" s="36">
        <f>[1]Hatchlings!AB1</f>
        <v>14</v>
      </c>
      <c r="D15" s="37" t="str">
        <f>IF([1]Hatchlings!AB3&gt;0,[1]Hatchlings!AB3,"")</f>
        <v/>
      </c>
      <c r="E15" s="37" t="str">
        <f>IF([1]Hatchlings!AB4&gt;0,[1]Hatchlings!AB4,"")</f>
        <v/>
      </c>
      <c r="F15" s="38" t="str">
        <f>IF([1]Hatchlings!AB5&gt;0,[1]Hatchlings!AB5,"")</f>
        <v/>
      </c>
      <c r="G15" s="38" t="str">
        <f>IF([1]Hatchlings!AB7&gt;0,[1]Hatchlings!AB7,"")</f>
        <v/>
      </c>
      <c r="H15" s="38" t="str">
        <f>IF([1]Hatchlings!AB8&gt;0,[1]Hatchlings!AB8,"")</f>
        <v/>
      </c>
      <c r="I15" s="38" t="str">
        <f>IF([1]Hatchlings!AB9&gt;0,[1]Hatchlings!AB9,"")</f>
        <v/>
      </c>
      <c r="J15" s="38" t="str">
        <f>IF([1]Hatchlings!AB10&gt;0,[1]Hatchlings!AB10,"")</f>
        <v/>
      </c>
      <c r="K15" s="38" t="str">
        <f>IF([1]Hatchlings!AB11&gt;0,[1]Hatchlings!AB11,"")</f>
        <v/>
      </c>
      <c r="L15" s="40" t="str">
        <f>IF([1]Hatchlings!AB12&gt;0,[1]Hatchlings!AB12,"")</f>
        <v/>
      </c>
      <c r="M15" s="40" t="str">
        <f>IF([1]Hatchlings!AB13&gt;0,[1]Hatchlings!AB13,"")</f>
        <v/>
      </c>
      <c r="N15" s="38" t="str">
        <f>IF([1]Hatchlings!AB15&gt;0,[1]Hatchlings!AB15,"")</f>
        <v/>
      </c>
      <c r="O15" s="38" t="str">
        <f>IF([1]Hatchlings!AB16&gt;0,[1]Hatchlings!AB16,"")</f>
        <v/>
      </c>
      <c r="P15" s="38" t="str">
        <f>IF([1]Hatchlings!AB17&gt;0,[1]Hatchlings!AB17,"")</f>
        <v/>
      </c>
      <c r="Q15" s="38" t="str">
        <f>IF([1]Hatchlings!AB18&gt;0,[1]Hatchlings!AB18,"")</f>
        <v/>
      </c>
      <c r="R15" s="38" t="str">
        <f>IF([1]Hatchlings!AB19&gt;0,[1]Hatchlings!AB19,"")</f>
        <v/>
      </c>
      <c r="S15" s="38" t="str">
        <f>IF([1]Hatchlings!AB20&gt;0,[1]Hatchlings!AB20,"")</f>
        <v/>
      </c>
      <c r="T15" s="38" t="str">
        <f>IF([1]Hatchlings!AB21&gt;0,[1]Hatchlings!AB21,"")</f>
        <v/>
      </c>
      <c r="U15" s="38" t="str">
        <f>IF([1]Hatchlings!AB22&gt;0,[1]Hatchlings!AB22,"")</f>
        <v/>
      </c>
      <c r="V15" s="38" t="str">
        <f>IF([1]Hatchlings!AB24&gt;0,[1]Hatchlings!AB24,"")</f>
        <v/>
      </c>
      <c r="W15" s="38" t="str">
        <f>IF([1]Hatchlings!AB25&gt;0,[1]Hatchlings!AB25,"")</f>
        <v/>
      </c>
      <c r="X15" s="38" t="str">
        <f>IF([1]Hatchlings!AB26&gt;0,[1]Hatchlings!AB26,"")</f>
        <v/>
      </c>
      <c r="Y15" s="38" t="str">
        <f>IF([1]Hatchlings!AB27&gt;0,[1]Hatchlings!AB27,"")</f>
        <v/>
      </c>
      <c r="Z15" s="38" t="str">
        <f>IF([1]Hatchlings!AB28&gt;0,[1]Hatchlings!AB28,"")</f>
        <v/>
      </c>
      <c r="AA15" s="38" t="str">
        <f>IF([1]Hatchlings!AB29&gt;0,[1]Hatchlings!AB29,"")</f>
        <v/>
      </c>
      <c r="AB15" s="38" t="str">
        <f>IF([1]Hatchlings!AB30&gt;0,[1]Hatchlings!AB30,"")</f>
        <v/>
      </c>
      <c r="AC15" s="38" t="str">
        <f>IF([1]Hatchlings!AB31&gt;0,[1]Hatchlings!AB31,"")</f>
        <v/>
      </c>
      <c r="AD15" s="38" t="str">
        <f>IF([1]Hatchlings!AB33&gt;0,[1]Hatchlings!AB33,"")</f>
        <v/>
      </c>
      <c r="AE15" s="38" t="str">
        <f>IF([1]Hatchlings!AB34&gt;0,[1]Hatchlings!AB34,"")</f>
        <v/>
      </c>
      <c r="AF15" s="38" t="str">
        <f>IF([1]Hatchlings!AB35&gt;0,[1]Hatchlings!AB35,"")</f>
        <v/>
      </c>
      <c r="AG15" s="38" t="str">
        <f>IF([1]Hatchlings!AB36&gt;0,[1]Hatchlings!AB36,"")</f>
        <v/>
      </c>
      <c r="AH15" s="38" t="str">
        <f>IF([1]Hatchlings!AB37&gt;0,[1]Hatchlings!AB37,"")</f>
        <v/>
      </c>
      <c r="AI15" s="38" t="str">
        <f>IF([1]Hatchlings!AB38&gt;0,[1]Hatchlings!AB38,"")</f>
        <v/>
      </c>
      <c r="AJ15" s="38" t="str">
        <f>IF([1]Hatchlings!AB39&gt;0,[1]Hatchlings!AB39,"")</f>
        <v/>
      </c>
      <c r="AK15" s="38" t="str">
        <f>IF([1]Hatchlings!AB40&gt;0,[1]Hatchlings!AB40,"")</f>
        <v/>
      </c>
      <c r="AL15" s="38" t="str">
        <f>IF([1]Hatchlings!AB42&gt;0,[1]Hatchlings!AB42,"")</f>
        <v/>
      </c>
      <c r="AM15" s="38" t="str">
        <f>IF([1]Hatchlings!AB43&gt;0,[1]Hatchlings!AB43,"")</f>
        <v/>
      </c>
      <c r="AN15" s="38" t="str">
        <f>IF([1]Hatchlings!AB44&gt;0,[1]Hatchlings!AB44,"")</f>
        <v/>
      </c>
      <c r="AO15" s="38" t="str">
        <f>IF([1]Hatchlings!AB45&gt;0,[1]Hatchlings!AB45,"")</f>
        <v/>
      </c>
      <c r="AP15" s="38" t="str">
        <f>IF([1]Hatchlings!AB46&gt;0,[1]Hatchlings!AB46,"")</f>
        <v/>
      </c>
      <c r="AQ15" s="38" t="str">
        <f>IF([1]Hatchlings!AB47&gt;0,[1]Hatchlings!AB47,"")</f>
        <v/>
      </c>
      <c r="AR15" s="38" t="str">
        <f>IF([1]Hatchlings!AB48&gt;0,[1]Hatchlings!AB48,"")</f>
        <v/>
      </c>
      <c r="AS15" s="68" t="str">
        <f>IF([1]Hatchlings!AB49&gt;0,[1]Hatchlings!AB49,"")</f>
        <v/>
      </c>
    </row>
    <row r="16" spans="1:45" s="29" customFormat="1" ht="25.5">
      <c r="A16" s="34" t="str">
        <f t="shared" si="0"/>
        <v>Genus species</v>
      </c>
      <c r="B16" s="51" t="str">
        <f t="shared" si="0"/>
        <v>Country.sample</v>
      </c>
      <c r="C16" s="36">
        <f>[1]Hatchlings!AD1</f>
        <v>15</v>
      </c>
      <c r="D16" s="37" t="str">
        <f>IF([1]Hatchlings!AD3&gt;0,[1]Hatchlings!AD3,"")</f>
        <v/>
      </c>
      <c r="E16" s="37" t="str">
        <f>IF([1]Hatchlings!AD4&gt;0,[1]Hatchlings!AD4,"")</f>
        <v/>
      </c>
      <c r="F16" s="38" t="str">
        <f>IF([1]Hatchlings!AD5&gt;0,[1]Hatchlings!AD5,"")</f>
        <v/>
      </c>
      <c r="G16" s="38" t="str">
        <f>IF([1]Hatchlings!AD7&gt;0,[1]Hatchlings!AD7,"")</f>
        <v/>
      </c>
      <c r="H16" s="38" t="str">
        <f>IF([1]Hatchlings!AD8&gt;0,[1]Hatchlings!AD8,"")</f>
        <v/>
      </c>
      <c r="I16" s="38" t="str">
        <f>IF([1]Hatchlings!AD9&gt;0,[1]Hatchlings!AD9,"")</f>
        <v/>
      </c>
      <c r="J16" s="38" t="str">
        <f>IF([1]Hatchlings!AD10&gt;0,[1]Hatchlings!AD10,"")</f>
        <v/>
      </c>
      <c r="K16" s="38" t="str">
        <f>IF([1]Hatchlings!AD11&gt;0,[1]Hatchlings!AD11,"")</f>
        <v/>
      </c>
      <c r="L16" s="40" t="str">
        <f>IF([1]Hatchlings!AD12&gt;0,[1]Hatchlings!AD12,"")</f>
        <v/>
      </c>
      <c r="M16" s="40" t="str">
        <f>IF([1]Hatchlings!AD13&gt;0,[1]Hatchlings!AD13,"")</f>
        <v/>
      </c>
      <c r="N16" s="38" t="str">
        <f>IF([1]Hatchlings!AD15&gt;0,[1]Hatchlings!AD15,"")</f>
        <v/>
      </c>
      <c r="O16" s="38" t="str">
        <f>IF([1]Hatchlings!AD16&gt;0,[1]Hatchlings!AD16,"")</f>
        <v/>
      </c>
      <c r="P16" s="38" t="str">
        <f>IF([1]Hatchlings!AD17&gt;0,[1]Hatchlings!AD17,"")</f>
        <v/>
      </c>
      <c r="Q16" s="38" t="str">
        <f>IF([1]Hatchlings!AD18&gt;0,[1]Hatchlings!AD18,"")</f>
        <v/>
      </c>
      <c r="R16" s="38" t="str">
        <f>IF([1]Hatchlings!AD19&gt;0,[1]Hatchlings!AD19,"")</f>
        <v/>
      </c>
      <c r="S16" s="38" t="str">
        <f>IF([1]Hatchlings!AD20&gt;0,[1]Hatchlings!AD20,"")</f>
        <v/>
      </c>
      <c r="T16" s="38" t="str">
        <f>IF([1]Hatchlings!AD21&gt;0,[1]Hatchlings!AD21,"")</f>
        <v/>
      </c>
      <c r="U16" s="38" t="str">
        <f>IF([1]Hatchlings!AD22&gt;0,[1]Hatchlings!AD22,"")</f>
        <v/>
      </c>
      <c r="V16" s="38" t="str">
        <f>IF([1]Hatchlings!AD24&gt;0,[1]Hatchlings!AD24,"")</f>
        <v/>
      </c>
      <c r="W16" s="38" t="str">
        <f>IF([1]Hatchlings!AD25&gt;0,[1]Hatchlings!AD25,"")</f>
        <v/>
      </c>
      <c r="X16" s="38" t="str">
        <f>IF([1]Hatchlings!AD26&gt;0,[1]Hatchlings!AD26,"")</f>
        <v/>
      </c>
      <c r="Y16" s="38" t="str">
        <f>IF([1]Hatchlings!AD27&gt;0,[1]Hatchlings!AD27,"")</f>
        <v/>
      </c>
      <c r="Z16" s="38" t="str">
        <f>IF([1]Hatchlings!AD28&gt;0,[1]Hatchlings!AD28,"")</f>
        <v/>
      </c>
      <c r="AA16" s="38" t="str">
        <f>IF([1]Hatchlings!AD29&gt;0,[1]Hatchlings!AD29,"")</f>
        <v/>
      </c>
      <c r="AB16" s="38" t="str">
        <f>IF([1]Hatchlings!AD30&gt;0,[1]Hatchlings!AD30,"")</f>
        <v/>
      </c>
      <c r="AC16" s="38" t="str">
        <f>IF([1]Hatchlings!AD31&gt;0,[1]Hatchlings!AD31,"")</f>
        <v/>
      </c>
      <c r="AD16" s="38" t="str">
        <f>IF([1]Hatchlings!AD33&gt;0,[1]Hatchlings!AD33,"")</f>
        <v/>
      </c>
      <c r="AE16" s="38" t="str">
        <f>IF([1]Hatchlings!AD34&gt;0,[1]Hatchlings!AD34,"")</f>
        <v/>
      </c>
      <c r="AF16" s="38" t="str">
        <f>IF([1]Hatchlings!AD35&gt;0,[1]Hatchlings!AD35,"")</f>
        <v/>
      </c>
      <c r="AG16" s="38" t="str">
        <f>IF([1]Hatchlings!AD36&gt;0,[1]Hatchlings!AD36,"")</f>
        <v/>
      </c>
      <c r="AH16" s="38" t="str">
        <f>IF([1]Hatchlings!AD37&gt;0,[1]Hatchlings!AD37,"")</f>
        <v/>
      </c>
      <c r="AI16" s="38" t="str">
        <f>IF([1]Hatchlings!AD38&gt;0,[1]Hatchlings!AD38,"")</f>
        <v/>
      </c>
      <c r="AJ16" s="38" t="str">
        <f>IF([1]Hatchlings!AD39&gt;0,[1]Hatchlings!AD39,"")</f>
        <v/>
      </c>
      <c r="AK16" s="38" t="str">
        <f>IF([1]Hatchlings!AD40&gt;0,[1]Hatchlings!AD40,"")</f>
        <v/>
      </c>
      <c r="AL16" s="38" t="str">
        <f>IF([1]Hatchlings!AD42&gt;0,[1]Hatchlings!AD42,"")</f>
        <v/>
      </c>
      <c r="AM16" s="38" t="str">
        <f>IF([1]Hatchlings!AD43&gt;0,[1]Hatchlings!AD43,"")</f>
        <v/>
      </c>
      <c r="AN16" s="38" t="str">
        <f>IF([1]Hatchlings!AD44&gt;0,[1]Hatchlings!AD44,"")</f>
        <v/>
      </c>
      <c r="AO16" s="38" t="str">
        <f>IF([1]Hatchlings!AD45&gt;0,[1]Hatchlings!AD45,"")</f>
        <v/>
      </c>
      <c r="AP16" s="38" t="str">
        <f>IF([1]Hatchlings!AD46&gt;0,[1]Hatchlings!AD46,"")</f>
        <v/>
      </c>
      <c r="AQ16" s="38" t="str">
        <f>IF([1]Hatchlings!AD47&gt;0,[1]Hatchlings!AD47,"")</f>
        <v/>
      </c>
      <c r="AR16" s="38" t="str">
        <f>IF([1]Hatchlings!AD48&gt;0,[1]Hatchlings!AD48,"")</f>
        <v/>
      </c>
      <c r="AS16" s="68" t="str">
        <f>IF([1]Hatchlings!AD49&gt;0,[1]Hatchlings!AD49,"")</f>
        <v/>
      </c>
    </row>
    <row r="17" spans="1:45" s="29" customFormat="1" ht="25.5">
      <c r="A17" s="34" t="str">
        <f t="shared" si="0"/>
        <v>Genus species</v>
      </c>
      <c r="B17" s="51" t="str">
        <f t="shared" si="0"/>
        <v>Country.sample</v>
      </c>
      <c r="C17" s="36">
        <f>[1]Hatchlings!AF1</f>
        <v>16</v>
      </c>
      <c r="D17" s="37" t="str">
        <f>IF([1]Hatchlings!AF3&gt;0,[1]Hatchlings!AF3,"")</f>
        <v/>
      </c>
      <c r="E17" s="37" t="str">
        <f>IF([1]Hatchlings!AF4&gt;0,[1]Hatchlings!AF4,"")</f>
        <v/>
      </c>
      <c r="F17" s="38" t="str">
        <f>IF([1]Hatchlings!AF5&gt;0,[1]Hatchlings!AF5,"")</f>
        <v/>
      </c>
      <c r="G17" s="38" t="str">
        <f>IF([1]Hatchlings!AF7&gt;0,[1]Hatchlings!AF7,"")</f>
        <v/>
      </c>
      <c r="H17" s="38" t="str">
        <f>IF([1]Hatchlings!AF8&gt;0,[1]Hatchlings!AF8,"")</f>
        <v/>
      </c>
      <c r="I17" s="38" t="str">
        <f>IF([1]Hatchlings!AF9&gt;0,[1]Hatchlings!AF9,"")</f>
        <v/>
      </c>
      <c r="J17" s="38" t="str">
        <f>IF([1]Hatchlings!AF10&gt;0,[1]Hatchlings!AF10,"")</f>
        <v/>
      </c>
      <c r="K17" s="38" t="str">
        <f>IF([1]Hatchlings!AF11&gt;0,[1]Hatchlings!AF11,"")</f>
        <v/>
      </c>
      <c r="L17" s="40" t="str">
        <f>IF([1]Hatchlings!AF12&gt;0,[1]Hatchlings!AF12,"")</f>
        <v/>
      </c>
      <c r="M17" s="40" t="str">
        <f>IF([1]Hatchlings!AF13&gt;0,[1]Hatchlings!AF13,"")</f>
        <v/>
      </c>
      <c r="N17" s="38" t="str">
        <f>IF([1]Hatchlings!AF15&gt;0,[1]Hatchlings!AF15,"")</f>
        <v/>
      </c>
      <c r="O17" s="38" t="str">
        <f>IF([1]Hatchlings!AF16&gt;0,[1]Hatchlings!AF16,"")</f>
        <v/>
      </c>
      <c r="P17" s="38" t="str">
        <f>IF([1]Hatchlings!AF17&gt;0,[1]Hatchlings!AF17,"")</f>
        <v/>
      </c>
      <c r="Q17" s="38" t="str">
        <f>IF([1]Hatchlings!AF18&gt;0,[1]Hatchlings!AF18,"")</f>
        <v/>
      </c>
      <c r="R17" s="38" t="str">
        <f>IF([1]Hatchlings!AF19&gt;0,[1]Hatchlings!AF19,"")</f>
        <v/>
      </c>
      <c r="S17" s="38" t="str">
        <f>IF([1]Hatchlings!AF20&gt;0,[1]Hatchlings!AF20,"")</f>
        <v/>
      </c>
      <c r="T17" s="38" t="str">
        <f>IF([1]Hatchlings!AF21&gt;0,[1]Hatchlings!AF21,"")</f>
        <v/>
      </c>
      <c r="U17" s="38" t="str">
        <f>IF([1]Hatchlings!AF22&gt;0,[1]Hatchlings!AF22,"")</f>
        <v/>
      </c>
      <c r="V17" s="38" t="str">
        <f>IF([1]Hatchlings!AF24&gt;0,[1]Hatchlings!AF24,"")</f>
        <v/>
      </c>
      <c r="W17" s="38" t="str">
        <f>IF([1]Hatchlings!AF25&gt;0,[1]Hatchlings!AF25,"")</f>
        <v/>
      </c>
      <c r="X17" s="38" t="str">
        <f>IF([1]Hatchlings!AF26&gt;0,[1]Hatchlings!AF26,"")</f>
        <v/>
      </c>
      <c r="Y17" s="38" t="str">
        <f>IF([1]Hatchlings!AF27&gt;0,[1]Hatchlings!AF27,"")</f>
        <v/>
      </c>
      <c r="Z17" s="38" t="str">
        <f>IF([1]Hatchlings!AF28&gt;0,[1]Hatchlings!AF28,"")</f>
        <v/>
      </c>
      <c r="AA17" s="38" t="str">
        <f>IF([1]Hatchlings!AF29&gt;0,[1]Hatchlings!AF29,"")</f>
        <v/>
      </c>
      <c r="AB17" s="38" t="str">
        <f>IF([1]Hatchlings!AF30&gt;0,[1]Hatchlings!AF30,"")</f>
        <v/>
      </c>
      <c r="AC17" s="38" t="str">
        <f>IF([1]Hatchlings!AF31&gt;0,[1]Hatchlings!AF31,"")</f>
        <v/>
      </c>
      <c r="AD17" s="38" t="str">
        <f>IF([1]Hatchlings!AF33&gt;0,[1]Hatchlings!AF33,"")</f>
        <v/>
      </c>
      <c r="AE17" s="38" t="str">
        <f>IF([1]Hatchlings!AF34&gt;0,[1]Hatchlings!AF34,"")</f>
        <v/>
      </c>
      <c r="AF17" s="38" t="str">
        <f>IF([1]Hatchlings!AF35&gt;0,[1]Hatchlings!AF35,"")</f>
        <v/>
      </c>
      <c r="AG17" s="38" t="str">
        <f>IF([1]Hatchlings!AF36&gt;0,[1]Hatchlings!AF36,"")</f>
        <v/>
      </c>
      <c r="AH17" s="38" t="str">
        <f>IF([1]Hatchlings!AF37&gt;0,[1]Hatchlings!AF37,"")</f>
        <v/>
      </c>
      <c r="AI17" s="38" t="str">
        <f>IF([1]Hatchlings!AF38&gt;0,[1]Hatchlings!AF38,"")</f>
        <v/>
      </c>
      <c r="AJ17" s="38" t="str">
        <f>IF([1]Hatchlings!AF39&gt;0,[1]Hatchlings!AF39,"")</f>
        <v/>
      </c>
      <c r="AK17" s="38" t="str">
        <f>IF([1]Hatchlings!AF40&gt;0,[1]Hatchlings!AF40,"")</f>
        <v/>
      </c>
      <c r="AL17" s="38" t="str">
        <f>IF([1]Hatchlings!AF42&gt;0,[1]Hatchlings!AF42,"")</f>
        <v/>
      </c>
      <c r="AM17" s="38" t="str">
        <f>IF([1]Hatchlings!AF43&gt;0,[1]Hatchlings!AF43,"")</f>
        <v/>
      </c>
      <c r="AN17" s="38" t="str">
        <f>IF([1]Hatchlings!AF44&gt;0,[1]Hatchlings!AF44,"")</f>
        <v/>
      </c>
      <c r="AO17" s="38" t="str">
        <f>IF([1]Hatchlings!AF45&gt;0,[1]Hatchlings!AF45,"")</f>
        <v/>
      </c>
      <c r="AP17" s="38" t="str">
        <f>IF([1]Hatchlings!AF46&gt;0,[1]Hatchlings!AF46,"")</f>
        <v/>
      </c>
      <c r="AQ17" s="38" t="str">
        <f>IF([1]Hatchlings!AF47&gt;0,[1]Hatchlings!AF47,"")</f>
        <v/>
      </c>
      <c r="AR17" s="38" t="str">
        <f>IF([1]Hatchlings!AF48&gt;0,[1]Hatchlings!AF48,"")</f>
        <v/>
      </c>
      <c r="AS17" s="68" t="str">
        <f>IF([1]Hatchlings!AF49&gt;0,[1]Hatchlings!AF49,"")</f>
        <v/>
      </c>
    </row>
    <row r="18" spans="1:45" s="29" customFormat="1" ht="25.5">
      <c r="A18" s="34" t="str">
        <f t="shared" si="0"/>
        <v>Genus species</v>
      </c>
      <c r="B18" s="51" t="str">
        <f t="shared" si="0"/>
        <v>Country.sample</v>
      </c>
      <c r="C18" s="36">
        <f>[1]Hatchlings!AH1</f>
        <v>17</v>
      </c>
      <c r="D18" s="37" t="str">
        <f>IF([1]Hatchlings!AH3&gt;0,[1]Hatchlings!AH3,"")</f>
        <v/>
      </c>
      <c r="E18" s="37" t="str">
        <f>IF([1]Hatchlings!AH4&gt;0,[1]Hatchlings!AH4,"")</f>
        <v/>
      </c>
      <c r="F18" s="38" t="str">
        <f>IF([1]Hatchlings!AH5&gt;0,[1]Hatchlings!AH5,"")</f>
        <v/>
      </c>
      <c r="G18" s="38" t="str">
        <f>IF([1]Hatchlings!AH7&gt;0,[1]Hatchlings!AH7,"")</f>
        <v/>
      </c>
      <c r="H18" s="38" t="str">
        <f>IF([1]Hatchlings!AH8&gt;0,[1]Hatchlings!AH8,"")</f>
        <v/>
      </c>
      <c r="I18" s="38" t="str">
        <f>IF([1]Hatchlings!AH9&gt;0,[1]Hatchlings!AH9,"")</f>
        <v/>
      </c>
      <c r="J18" s="38" t="str">
        <f>IF([1]Hatchlings!AH10&gt;0,[1]Hatchlings!AH10,"")</f>
        <v/>
      </c>
      <c r="K18" s="38" t="str">
        <f>IF([1]Hatchlings!AH11&gt;0,[1]Hatchlings!AH11,"")</f>
        <v/>
      </c>
      <c r="L18" s="40" t="str">
        <f>IF([1]Hatchlings!AH12&gt;0,[1]Hatchlings!AH12,"")</f>
        <v/>
      </c>
      <c r="M18" s="40" t="str">
        <f>IF([1]Hatchlings!AH13&gt;0,[1]Hatchlings!AH13,"")</f>
        <v/>
      </c>
      <c r="N18" s="38" t="str">
        <f>IF([1]Hatchlings!AH15&gt;0,[1]Hatchlings!AH15,"")</f>
        <v/>
      </c>
      <c r="O18" s="38" t="str">
        <f>IF([1]Hatchlings!AH16&gt;0,[1]Hatchlings!AH16,"")</f>
        <v/>
      </c>
      <c r="P18" s="38" t="str">
        <f>IF([1]Hatchlings!AH17&gt;0,[1]Hatchlings!AH17,"")</f>
        <v/>
      </c>
      <c r="Q18" s="38" t="str">
        <f>IF([1]Hatchlings!AH18&gt;0,[1]Hatchlings!AH18,"")</f>
        <v/>
      </c>
      <c r="R18" s="38" t="str">
        <f>IF([1]Hatchlings!AH19&gt;0,[1]Hatchlings!AH19,"")</f>
        <v/>
      </c>
      <c r="S18" s="38" t="str">
        <f>IF([1]Hatchlings!AH20&gt;0,[1]Hatchlings!AH20,"")</f>
        <v/>
      </c>
      <c r="T18" s="38" t="str">
        <f>IF([1]Hatchlings!AH21&gt;0,[1]Hatchlings!AH21,"")</f>
        <v/>
      </c>
      <c r="U18" s="38" t="str">
        <f>IF([1]Hatchlings!AH22&gt;0,[1]Hatchlings!AH22,"")</f>
        <v/>
      </c>
      <c r="V18" s="38" t="str">
        <f>IF([1]Hatchlings!AH24&gt;0,[1]Hatchlings!AH24,"")</f>
        <v/>
      </c>
      <c r="W18" s="38" t="str">
        <f>IF([1]Hatchlings!AH25&gt;0,[1]Hatchlings!AH25,"")</f>
        <v/>
      </c>
      <c r="X18" s="38" t="str">
        <f>IF([1]Hatchlings!AH26&gt;0,[1]Hatchlings!AH26,"")</f>
        <v/>
      </c>
      <c r="Y18" s="38" t="str">
        <f>IF([1]Hatchlings!AH27&gt;0,[1]Hatchlings!AH27,"")</f>
        <v/>
      </c>
      <c r="Z18" s="38" t="str">
        <f>IF([1]Hatchlings!AH28&gt;0,[1]Hatchlings!AH28,"")</f>
        <v/>
      </c>
      <c r="AA18" s="38" t="str">
        <f>IF([1]Hatchlings!AH29&gt;0,[1]Hatchlings!AH29,"")</f>
        <v/>
      </c>
      <c r="AB18" s="38" t="str">
        <f>IF([1]Hatchlings!AH30&gt;0,[1]Hatchlings!AH30,"")</f>
        <v/>
      </c>
      <c r="AC18" s="38" t="str">
        <f>IF([1]Hatchlings!AH31&gt;0,[1]Hatchlings!AH31,"")</f>
        <v/>
      </c>
      <c r="AD18" s="38" t="str">
        <f>IF([1]Hatchlings!AH33&gt;0,[1]Hatchlings!AH33,"")</f>
        <v/>
      </c>
      <c r="AE18" s="38" t="str">
        <f>IF([1]Hatchlings!AH34&gt;0,[1]Hatchlings!AH34,"")</f>
        <v/>
      </c>
      <c r="AF18" s="38" t="str">
        <f>IF([1]Hatchlings!AH35&gt;0,[1]Hatchlings!AH35,"")</f>
        <v/>
      </c>
      <c r="AG18" s="38" t="str">
        <f>IF([1]Hatchlings!AH36&gt;0,[1]Hatchlings!AH36,"")</f>
        <v/>
      </c>
      <c r="AH18" s="38" t="str">
        <f>IF([1]Hatchlings!AH37&gt;0,[1]Hatchlings!AH37,"")</f>
        <v/>
      </c>
      <c r="AI18" s="38" t="str">
        <f>IF([1]Hatchlings!AH38&gt;0,[1]Hatchlings!AH38,"")</f>
        <v/>
      </c>
      <c r="AJ18" s="38" t="str">
        <f>IF([1]Hatchlings!AH39&gt;0,[1]Hatchlings!AH39,"")</f>
        <v/>
      </c>
      <c r="AK18" s="38" t="str">
        <f>IF([1]Hatchlings!AH40&gt;0,[1]Hatchlings!AH40,"")</f>
        <v/>
      </c>
      <c r="AL18" s="38" t="str">
        <f>IF([1]Hatchlings!AH42&gt;0,[1]Hatchlings!AH42,"")</f>
        <v/>
      </c>
      <c r="AM18" s="38" t="str">
        <f>IF([1]Hatchlings!AH43&gt;0,[1]Hatchlings!AH43,"")</f>
        <v/>
      </c>
      <c r="AN18" s="38" t="str">
        <f>IF([1]Hatchlings!AH44&gt;0,[1]Hatchlings!AH44,"")</f>
        <v/>
      </c>
      <c r="AO18" s="38" t="str">
        <f>IF([1]Hatchlings!AH45&gt;0,[1]Hatchlings!AH45,"")</f>
        <v/>
      </c>
      <c r="AP18" s="38" t="str">
        <f>IF([1]Hatchlings!AH46&gt;0,[1]Hatchlings!AH46,"")</f>
        <v/>
      </c>
      <c r="AQ18" s="38" t="str">
        <f>IF([1]Hatchlings!AH47&gt;0,[1]Hatchlings!AH47,"")</f>
        <v/>
      </c>
      <c r="AR18" s="38" t="str">
        <f>IF([1]Hatchlings!AH48&gt;0,[1]Hatchlings!AH48,"")</f>
        <v/>
      </c>
      <c r="AS18" s="68" t="str">
        <f>IF([1]Hatchlings!AH49&gt;0,[1]Hatchlings!AH49,"")</f>
        <v/>
      </c>
    </row>
    <row r="19" spans="1:45" s="29" customFormat="1" ht="25.5">
      <c r="A19" s="34" t="str">
        <f t="shared" si="0"/>
        <v>Genus species</v>
      </c>
      <c r="B19" s="51" t="str">
        <f t="shared" si="0"/>
        <v>Country.sample</v>
      </c>
      <c r="C19" s="36">
        <f>[1]Hatchlings!AJ1</f>
        <v>18</v>
      </c>
      <c r="D19" s="37" t="str">
        <f>IF([1]Hatchlings!AJ3&gt;0,[1]Hatchlings!AJ3,"")</f>
        <v/>
      </c>
      <c r="E19" s="37" t="str">
        <f>IF([1]Hatchlings!AJ4&gt;0,[1]Hatchlings!AJ4,"")</f>
        <v/>
      </c>
      <c r="F19" s="38" t="str">
        <f>IF([1]Hatchlings!AJ5&gt;0,[1]Hatchlings!AJ5,"")</f>
        <v/>
      </c>
      <c r="G19" s="38" t="str">
        <f>IF([1]Hatchlings!AJ7&gt;0,[1]Hatchlings!AJ7,"")</f>
        <v/>
      </c>
      <c r="H19" s="38" t="str">
        <f>IF([1]Hatchlings!AJ8&gt;0,[1]Hatchlings!AJ8,"")</f>
        <v/>
      </c>
      <c r="I19" s="38" t="str">
        <f>IF([1]Hatchlings!AJ9&gt;0,[1]Hatchlings!AJ9,"")</f>
        <v/>
      </c>
      <c r="J19" s="38" t="str">
        <f>IF([1]Hatchlings!AJ10&gt;0,[1]Hatchlings!AJ10,"")</f>
        <v/>
      </c>
      <c r="K19" s="38" t="str">
        <f>IF([1]Hatchlings!AJ11&gt;0,[1]Hatchlings!AJ11,"")</f>
        <v/>
      </c>
      <c r="L19" s="40" t="str">
        <f>IF([1]Hatchlings!AJ12&gt;0,[1]Hatchlings!AJ12,"")</f>
        <v/>
      </c>
      <c r="M19" s="40" t="str">
        <f>IF([1]Hatchlings!AJ13&gt;0,[1]Hatchlings!AJ13,"")</f>
        <v/>
      </c>
      <c r="N19" s="38" t="str">
        <f>IF([1]Hatchlings!AJ15&gt;0,[1]Hatchlings!AJ15,"")</f>
        <v/>
      </c>
      <c r="O19" s="38" t="str">
        <f>IF([1]Hatchlings!AJ16&gt;0,[1]Hatchlings!AJ16,"")</f>
        <v/>
      </c>
      <c r="P19" s="38" t="str">
        <f>IF([1]Hatchlings!AJ17&gt;0,[1]Hatchlings!AJ17,"")</f>
        <v/>
      </c>
      <c r="Q19" s="38" t="str">
        <f>IF([1]Hatchlings!AJ18&gt;0,[1]Hatchlings!AJ18,"")</f>
        <v/>
      </c>
      <c r="R19" s="38" t="str">
        <f>IF([1]Hatchlings!AJ19&gt;0,[1]Hatchlings!AJ19,"")</f>
        <v/>
      </c>
      <c r="S19" s="38" t="str">
        <f>IF([1]Hatchlings!AJ20&gt;0,[1]Hatchlings!AJ20,"")</f>
        <v/>
      </c>
      <c r="T19" s="38" t="str">
        <f>IF([1]Hatchlings!AJ21&gt;0,[1]Hatchlings!AJ21,"")</f>
        <v/>
      </c>
      <c r="U19" s="38" t="str">
        <f>IF([1]Hatchlings!AJ22&gt;0,[1]Hatchlings!AJ22,"")</f>
        <v/>
      </c>
      <c r="V19" s="38" t="str">
        <f>IF([1]Hatchlings!AJ24&gt;0,[1]Hatchlings!AJ24,"")</f>
        <v/>
      </c>
      <c r="W19" s="38" t="str">
        <f>IF([1]Hatchlings!AJ25&gt;0,[1]Hatchlings!AJ25,"")</f>
        <v/>
      </c>
      <c r="X19" s="38" t="str">
        <f>IF([1]Hatchlings!AJ26&gt;0,[1]Hatchlings!AJ26,"")</f>
        <v/>
      </c>
      <c r="Y19" s="38" t="str">
        <f>IF([1]Hatchlings!AJ27&gt;0,[1]Hatchlings!AJ27,"")</f>
        <v/>
      </c>
      <c r="Z19" s="38" t="str">
        <f>IF([1]Hatchlings!AJ28&gt;0,[1]Hatchlings!AJ28,"")</f>
        <v/>
      </c>
      <c r="AA19" s="38" t="str">
        <f>IF([1]Hatchlings!AJ29&gt;0,[1]Hatchlings!AJ29,"")</f>
        <v/>
      </c>
      <c r="AB19" s="38" t="str">
        <f>IF([1]Hatchlings!AJ30&gt;0,[1]Hatchlings!AJ30,"")</f>
        <v/>
      </c>
      <c r="AC19" s="38" t="str">
        <f>IF([1]Hatchlings!AJ31&gt;0,[1]Hatchlings!AJ31,"")</f>
        <v/>
      </c>
      <c r="AD19" s="38" t="str">
        <f>IF([1]Hatchlings!AJ33&gt;0,[1]Hatchlings!AJ33,"")</f>
        <v/>
      </c>
      <c r="AE19" s="38" t="str">
        <f>IF([1]Hatchlings!AJ34&gt;0,[1]Hatchlings!AJ34,"")</f>
        <v/>
      </c>
      <c r="AF19" s="38" t="str">
        <f>IF([1]Hatchlings!AJ35&gt;0,[1]Hatchlings!AJ35,"")</f>
        <v/>
      </c>
      <c r="AG19" s="38" t="str">
        <f>IF([1]Hatchlings!AJ36&gt;0,[1]Hatchlings!AJ36,"")</f>
        <v/>
      </c>
      <c r="AH19" s="38" t="str">
        <f>IF([1]Hatchlings!AJ37&gt;0,[1]Hatchlings!AJ37,"")</f>
        <v/>
      </c>
      <c r="AI19" s="38" t="str">
        <f>IF([1]Hatchlings!AJ38&gt;0,[1]Hatchlings!AJ38,"")</f>
        <v/>
      </c>
      <c r="AJ19" s="38" t="str">
        <f>IF([1]Hatchlings!AJ39&gt;0,[1]Hatchlings!AJ39,"")</f>
        <v/>
      </c>
      <c r="AK19" s="38" t="str">
        <f>IF([1]Hatchlings!AJ40&gt;0,[1]Hatchlings!AJ40,"")</f>
        <v/>
      </c>
      <c r="AL19" s="38" t="str">
        <f>IF([1]Hatchlings!AJ42&gt;0,[1]Hatchlings!AJ42,"")</f>
        <v/>
      </c>
      <c r="AM19" s="38" t="str">
        <f>IF([1]Hatchlings!AJ43&gt;0,[1]Hatchlings!AJ43,"")</f>
        <v/>
      </c>
      <c r="AN19" s="38" t="str">
        <f>IF([1]Hatchlings!AJ44&gt;0,[1]Hatchlings!AJ44,"")</f>
        <v/>
      </c>
      <c r="AO19" s="38" t="str">
        <f>IF([1]Hatchlings!AJ45&gt;0,[1]Hatchlings!AJ45,"")</f>
        <v/>
      </c>
      <c r="AP19" s="38" t="str">
        <f>IF([1]Hatchlings!AJ46&gt;0,[1]Hatchlings!AJ46,"")</f>
        <v/>
      </c>
      <c r="AQ19" s="38" t="str">
        <f>IF([1]Hatchlings!AJ47&gt;0,[1]Hatchlings!AJ47,"")</f>
        <v/>
      </c>
      <c r="AR19" s="38" t="str">
        <f>IF([1]Hatchlings!AJ48&gt;0,[1]Hatchlings!AJ48,"")</f>
        <v/>
      </c>
      <c r="AS19" s="68" t="str">
        <f>IF([1]Hatchlings!AJ49&gt;0,[1]Hatchlings!AJ49,"")</f>
        <v/>
      </c>
    </row>
    <row r="20" spans="1:45" s="29" customFormat="1" ht="25.5">
      <c r="A20" s="34" t="str">
        <f t="shared" ref="A20:B31" si="1">A$2</f>
        <v>Genus species</v>
      </c>
      <c r="B20" s="51" t="str">
        <f t="shared" si="1"/>
        <v>Country.sample</v>
      </c>
      <c r="C20" s="36">
        <f>[1]Hatchlings!AL1</f>
        <v>19</v>
      </c>
      <c r="D20" s="37" t="str">
        <f>IF([1]Hatchlings!AL3&gt;0,[1]Hatchlings!AL3,"")</f>
        <v/>
      </c>
      <c r="E20" s="37" t="str">
        <f>IF([1]Hatchlings!AL4&gt;0,[1]Hatchlings!AL4,"")</f>
        <v/>
      </c>
      <c r="F20" s="38" t="str">
        <f>IF([1]Hatchlings!AL5&gt;0,[1]Hatchlings!AL5,"")</f>
        <v/>
      </c>
      <c r="G20" s="38" t="str">
        <f>IF([1]Hatchlings!AL7&gt;0,[1]Hatchlings!AL7,"")</f>
        <v/>
      </c>
      <c r="H20" s="38" t="str">
        <f>IF([1]Hatchlings!AL8&gt;0,[1]Hatchlings!AL8,"")</f>
        <v/>
      </c>
      <c r="I20" s="38" t="str">
        <f>IF([1]Hatchlings!AL9&gt;0,[1]Hatchlings!AL9,"")</f>
        <v/>
      </c>
      <c r="J20" s="38" t="str">
        <f>IF([1]Hatchlings!AL10&gt;0,[1]Hatchlings!AL10,"")</f>
        <v/>
      </c>
      <c r="K20" s="38" t="str">
        <f>IF([1]Hatchlings!AL11&gt;0,[1]Hatchlings!AL11,"")</f>
        <v/>
      </c>
      <c r="L20" s="40" t="str">
        <f>IF([1]Hatchlings!AL12&gt;0,[1]Hatchlings!AL12,"")</f>
        <v/>
      </c>
      <c r="M20" s="40" t="str">
        <f>IF([1]Hatchlings!AL13&gt;0,[1]Hatchlings!AL13,"")</f>
        <v/>
      </c>
      <c r="N20" s="38" t="str">
        <f>IF([1]Hatchlings!AL15&gt;0,[1]Hatchlings!AL15,"")</f>
        <v/>
      </c>
      <c r="O20" s="38" t="str">
        <f>IF([1]Hatchlings!AL16&gt;0,[1]Hatchlings!AL16,"")</f>
        <v/>
      </c>
      <c r="P20" s="38" t="str">
        <f>IF([1]Hatchlings!AL17&gt;0,[1]Hatchlings!AL17,"")</f>
        <v/>
      </c>
      <c r="Q20" s="38" t="str">
        <f>IF([1]Hatchlings!AL18&gt;0,[1]Hatchlings!AL18,"")</f>
        <v/>
      </c>
      <c r="R20" s="38" t="str">
        <f>IF([1]Hatchlings!AL19&gt;0,[1]Hatchlings!AL19,"")</f>
        <v/>
      </c>
      <c r="S20" s="38" t="str">
        <f>IF([1]Hatchlings!AL20&gt;0,[1]Hatchlings!AL20,"")</f>
        <v/>
      </c>
      <c r="T20" s="38" t="str">
        <f>IF([1]Hatchlings!AL21&gt;0,[1]Hatchlings!AL21,"")</f>
        <v/>
      </c>
      <c r="U20" s="38" t="str">
        <f>IF([1]Hatchlings!AL22&gt;0,[1]Hatchlings!AL22,"")</f>
        <v/>
      </c>
      <c r="V20" s="38" t="str">
        <f>IF([1]Hatchlings!AL24&gt;0,[1]Hatchlings!AL24,"")</f>
        <v/>
      </c>
      <c r="W20" s="38" t="str">
        <f>IF([1]Hatchlings!AL25&gt;0,[1]Hatchlings!AL25,"")</f>
        <v/>
      </c>
      <c r="X20" s="38" t="str">
        <f>IF([1]Hatchlings!AL26&gt;0,[1]Hatchlings!AL26,"")</f>
        <v/>
      </c>
      <c r="Y20" s="38" t="str">
        <f>IF([1]Hatchlings!AL27&gt;0,[1]Hatchlings!AL27,"")</f>
        <v/>
      </c>
      <c r="Z20" s="38" t="str">
        <f>IF([1]Hatchlings!AL28&gt;0,[1]Hatchlings!AL28,"")</f>
        <v/>
      </c>
      <c r="AA20" s="38" t="str">
        <f>IF([1]Hatchlings!AL29&gt;0,[1]Hatchlings!AL29,"")</f>
        <v/>
      </c>
      <c r="AB20" s="38" t="str">
        <f>IF([1]Hatchlings!AL30&gt;0,[1]Hatchlings!AL30,"")</f>
        <v/>
      </c>
      <c r="AC20" s="38" t="str">
        <f>IF([1]Hatchlings!AL31&gt;0,[1]Hatchlings!AL31,"")</f>
        <v/>
      </c>
      <c r="AD20" s="38" t="str">
        <f>IF([1]Hatchlings!AL33&gt;0,[1]Hatchlings!AL33,"")</f>
        <v/>
      </c>
      <c r="AE20" s="38" t="str">
        <f>IF([1]Hatchlings!AL34&gt;0,[1]Hatchlings!AL34,"")</f>
        <v/>
      </c>
      <c r="AF20" s="38" t="str">
        <f>IF([1]Hatchlings!AL35&gt;0,[1]Hatchlings!AL35,"")</f>
        <v/>
      </c>
      <c r="AG20" s="38" t="str">
        <f>IF([1]Hatchlings!AL36&gt;0,[1]Hatchlings!AL36,"")</f>
        <v/>
      </c>
      <c r="AH20" s="38" t="str">
        <f>IF([1]Hatchlings!AL37&gt;0,[1]Hatchlings!AL37,"")</f>
        <v/>
      </c>
      <c r="AI20" s="38" t="str">
        <f>IF([1]Hatchlings!AL38&gt;0,[1]Hatchlings!AL38,"")</f>
        <v/>
      </c>
      <c r="AJ20" s="38" t="str">
        <f>IF([1]Hatchlings!AL39&gt;0,[1]Hatchlings!AL39,"")</f>
        <v/>
      </c>
      <c r="AK20" s="38" t="str">
        <f>IF([1]Hatchlings!AL40&gt;0,[1]Hatchlings!AL40,"")</f>
        <v/>
      </c>
      <c r="AL20" s="38" t="str">
        <f>IF([1]Hatchlings!AL42&gt;0,[1]Hatchlings!AL42,"")</f>
        <v/>
      </c>
      <c r="AM20" s="38" t="str">
        <f>IF([1]Hatchlings!AL43&gt;0,[1]Hatchlings!AL43,"")</f>
        <v/>
      </c>
      <c r="AN20" s="38" t="str">
        <f>IF([1]Hatchlings!AL44&gt;0,[1]Hatchlings!AL44,"")</f>
        <v/>
      </c>
      <c r="AO20" s="38" t="str">
        <f>IF([1]Hatchlings!AL45&gt;0,[1]Hatchlings!AL45,"")</f>
        <v/>
      </c>
      <c r="AP20" s="38" t="str">
        <f>IF([1]Hatchlings!AL46&gt;0,[1]Hatchlings!AL46,"")</f>
        <v/>
      </c>
      <c r="AQ20" s="38" t="str">
        <f>IF([1]Hatchlings!AL47&gt;0,[1]Hatchlings!AL47,"")</f>
        <v/>
      </c>
      <c r="AR20" s="38" t="str">
        <f>IF([1]Hatchlings!AL48&gt;0,[1]Hatchlings!AL48,"")</f>
        <v/>
      </c>
      <c r="AS20" s="68" t="str">
        <f>IF([1]Hatchlings!AL49&gt;0,[1]Hatchlings!AL49,"")</f>
        <v/>
      </c>
    </row>
    <row r="21" spans="1:45" s="29" customFormat="1" ht="25.5">
      <c r="A21" s="34" t="str">
        <f t="shared" si="1"/>
        <v>Genus species</v>
      </c>
      <c r="B21" s="51" t="str">
        <f t="shared" si="1"/>
        <v>Country.sample</v>
      </c>
      <c r="C21" s="36">
        <f>[1]Hatchlings!AN1</f>
        <v>20</v>
      </c>
      <c r="D21" s="37" t="str">
        <f>IF([1]Hatchlings!AN3&gt;0,[1]Hatchlings!AN3,"")</f>
        <v/>
      </c>
      <c r="E21" s="37" t="str">
        <f>IF([1]Hatchlings!AN4&gt;0,[1]Hatchlings!AN4,"")</f>
        <v/>
      </c>
      <c r="F21" s="38" t="str">
        <f>IF([1]Hatchlings!AN5&gt;0,[1]Hatchlings!AN5,"")</f>
        <v/>
      </c>
      <c r="G21" s="38" t="str">
        <f>IF([1]Hatchlings!AN7&gt;0,[1]Hatchlings!AN7,"")</f>
        <v/>
      </c>
      <c r="H21" s="38" t="str">
        <f>IF([1]Hatchlings!AN8&gt;0,[1]Hatchlings!AN8,"")</f>
        <v/>
      </c>
      <c r="I21" s="38" t="str">
        <f>IF([1]Hatchlings!AN9&gt;0,[1]Hatchlings!AN9,"")</f>
        <v/>
      </c>
      <c r="J21" s="38" t="str">
        <f>IF([1]Hatchlings!AN10&gt;0,[1]Hatchlings!AN10,"")</f>
        <v/>
      </c>
      <c r="K21" s="38" t="str">
        <f>IF([1]Hatchlings!AN11&gt;0,[1]Hatchlings!AN11,"")</f>
        <v/>
      </c>
      <c r="L21" s="40" t="str">
        <f>IF([1]Hatchlings!AN12&gt;0,[1]Hatchlings!AN12,"")</f>
        <v/>
      </c>
      <c r="M21" s="40" t="str">
        <f>IF([1]Hatchlings!AN13&gt;0,[1]Hatchlings!AN13,"")</f>
        <v/>
      </c>
      <c r="N21" s="38" t="str">
        <f>IF([1]Hatchlings!AN15&gt;0,[1]Hatchlings!AN15,"")</f>
        <v/>
      </c>
      <c r="O21" s="38" t="str">
        <f>IF([1]Hatchlings!AN16&gt;0,[1]Hatchlings!AN16,"")</f>
        <v/>
      </c>
      <c r="P21" s="38" t="str">
        <f>IF([1]Hatchlings!AN17&gt;0,[1]Hatchlings!AN17,"")</f>
        <v/>
      </c>
      <c r="Q21" s="38" t="str">
        <f>IF([1]Hatchlings!AN18&gt;0,[1]Hatchlings!AN18,"")</f>
        <v/>
      </c>
      <c r="R21" s="38" t="str">
        <f>IF([1]Hatchlings!AN19&gt;0,[1]Hatchlings!AN19,"")</f>
        <v/>
      </c>
      <c r="S21" s="38" t="str">
        <f>IF([1]Hatchlings!AN20&gt;0,[1]Hatchlings!AN20,"")</f>
        <v/>
      </c>
      <c r="T21" s="38" t="str">
        <f>IF([1]Hatchlings!AN21&gt;0,[1]Hatchlings!AN21,"")</f>
        <v/>
      </c>
      <c r="U21" s="38" t="str">
        <f>IF([1]Hatchlings!AN22&gt;0,[1]Hatchlings!AN22,"")</f>
        <v/>
      </c>
      <c r="V21" s="38" t="str">
        <f>IF([1]Hatchlings!AN24&gt;0,[1]Hatchlings!AN24,"")</f>
        <v/>
      </c>
      <c r="W21" s="38" t="str">
        <f>IF([1]Hatchlings!AN25&gt;0,[1]Hatchlings!AN25,"")</f>
        <v/>
      </c>
      <c r="X21" s="38" t="str">
        <f>IF([1]Hatchlings!AN26&gt;0,[1]Hatchlings!AN26,"")</f>
        <v/>
      </c>
      <c r="Y21" s="38" t="str">
        <f>IF([1]Hatchlings!AN27&gt;0,[1]Hatchlings!AN27,"")</f>
        <v/>
      </c>
      <c r="Z21" s="38" t="str">
        <f>IF([1]Hatchlings!AN28&gt;0,[1]Hatchlings!AN28,"")</f>
        <v/>
      </c>
      <c r="AA21" s="38" t="str">
        <f>IF([1]Hatchlings!AN29&gt;0,[1]Hatchlings!AN29,"")</f>
        <v/>
      </c>
      <c r="AB21" s="38" t="str">
        <f>IF([1]Hatchlings!AN30&gt;0,[1]Hatchlings!AN30,"")</f>
        <v/>
      </c>
      <c r="AC21" s="38" t="str">
        <f>IF([1]Hatchlings!AN31&gt;0,[1]Hatchlings!AN31,"")</f>
        <v/>
      </c>
      <c r="AD21" s="38" t="str">
        <f>IF([1]Hatchlings!AN33&gt;0,[1]Hatchlings!AN33,"")</f>
        <v/>
      </c>
      <c r="AE21" s="38" t="str">
        <f>IF([1]Hatchlings!AN34&gt;0,[1]Hatchlings!AN34,"")</f>
        <v/>
      </c>
      <c r="AF21" s="38" t="str">
        <f>IF([1]Hatchlings!AN35&gt;0,[1]Hatchlings!AN35,"")</f>
        <v/>
      </c>
      <c r="AG21" s="38" t="str">
        <f>IF([1]Hatchlings!AN36&gt;0,[1]Hatchlings!AN36,"")</f>
        <v/>
      </c>
      <c r="AH21" s="38" t="str">
        <f>IF([1]Hatchlings!AN37&gt;0,[1]Hatchlings!AN37,"")</f>
        <v/>
      </c>
      <c r="AI21" s="38" t="str">
        <f>IF([1]Hatchlings!AN38&gt;0,[1]Hatchlings!AN38,"")</f>
        <v/>
      </c>
      <c r="AJ21" s="38" t="str">
        <f>IF([1]Hatchlings!AN39&gt;0,[1]Hatchlings!AN39,"")</f>
        <v/>
      </c>
      <c r="AK21" s="38" t="str">
        <f>IF([1]Hatchlings!AN40&gt;0,[1]Hatchlings!AN40,"")</f>
        <v/>
      </c>
      <c r="AL21" s="38" t="str">
        <f>IF([1]Hatchlings!AN42&gt;0,[1]Hatchlings!AN42,"")</f>
        <v/>
      </c>
      <c r="AM21" s="38" t="str">
        <f>IF([1]Hatchlings!AN43&gt;0,[1]Hatchlings!AN43,"")</f>
        <v/>
      </c>
      <c r="AN21" s="38" t="str">
        <f>IF([1]Hatchlings!AN44&gt;0,[1]Hatchlings!AN44,"")</f>
        <v/>
      </c>
      <c r="AO21" s="38" t="str">
        <f>IF([1]Hatchlings!AN45&gt;0,[1]Hatchlings!AN45,"")</f>
        <v/>
      </c>
      <c r="AP21" s="38" t="str">
        <f>IF([1]Hatchlings!AN46&gt;0,[1]Hatchlings!AN46,"")</f>
        <v/>
      </c>
      <c r="AQ21" s="38" t="str">
        <f>IF([1]Hatchlings!AN47&gt;0,[1]Hatchlings!AN47,"")</f>
        <v/>
      </c>
      <c r="AR21" s="38" t="str">
        <f>IF([1]Hatchlings!AN48&gt;0,[1]Hatchlings!AN48,"")</f>
        <v/>
      </c>
      <c r="AS21" s="68" t="str">
        <f>IF([1]Hatchlings!AN49&gt;0,[1]Hatchlings!AN49,"")</f>
        <v/>
      </c>
    </row>
    <row r="22" spans="1:45" s="29" customFormat="1" ht="25.5">
      <c r="A22" s="34" t="str">
        <f t="shared" si="1"/>
        <v>Genus species</v>
      </c>
      <c r="B22" s="51" t="str">
        <f t="shared" si="1"/>
        <v>Country.sample</v>
      </c>
      <c r="C22" s="36">
        <f>[1]Hatchlings!AP1</f>
        <v>21</v>
      </c>
      <c r="D22" s="37" t="str">
        <f>IF([1]Hatchlings!AP3&gt;0,[1]Hatchlings!AP3,"")</f>
        <v/>
      </c>
      <c r="E22" s="37" t="str">
        <f>IF([1]Hatchlings!AP4&gt;0,[1]Hatchlings!AP4,"")</f>
        <v/>
      </c>
      <c r="F22" s="38" t="str">
        <f>IF([1]Hatchlings!AP5&gt;0,[1]Hatchlings!AP5,"")</f>
        <v/>
      </c>
      <c r="G22" s="38" t="str">
        <f>IF([1]Hatchlings!AP7&gt;0,[1]Hatchlings!AP7,"")</f>
        <v/>
      </c>
      <c r="H22" s="38" t="str">
        <f>IF([1]Hatchlings!AP8&gt;0,[1]Hatchlings!AP8,"")</f>
        <v/>
      </c>
      <c r="I22" s="38" t="str">
        <f>IF([1]Hatchlings!AP9&gt;0,[1]Hatchlings!AP9,"")</f>
        <v/>
      </c>
      <c r="J22" s="38" t="str">
        <f>IF([1]Hatchlings!AP10&gt;0,[1]Hatchlings!AP10,"")</f>
        <v/>
      </c>
      <c r="K22" s="38" t="str">
        <f>IF([1]Hatchlings!AP11&gt;0,[1]Hatchlings!AP11,"")</f>
        <v/>
      </c>
      <c r="L22" s="40" t="str">
        <f>IF([1]Hatchlings!AP12&gt;0,[1]Hatchlings!AP12,"")</f>
        <v/>
      </c>
      <c r="M22" s="40" t="str">
        <f>IF([1]Hatchlings!AP13&gt;0,[1]Hatchlings!AP13,"")</f>
        <v/>
      </c>
      <c r="N22" s="38" t="str">
        <f>IF([1]Hatchlings!AP15&gt;0,[1]Hatchlings!AP15,"")</f>
        <v/>
      </c>
      <c r="O22" s="38" t="str">
        <f>IF([1]Hatchlings!AP16&gt;0,[1]Hatchlings!AP16,"")</f>
        <v/>
      </c>
      <c r="P22" s="38" t="str">
        <f>IF([1]Hatchlings!AP17&gt;0,[1]Hatchlings!AP17,"")</f>
        <v/>
      </c>
      <c r="Q22" s="38" t="str">
        <f>IF([1]Hatchlings!AP18&gt;0,[1]Hatchlings!AP18,"")</f>
        <v/>
      </c>
      <c r="R22" s="38" t="str">
        <f>IF([1]Hatchlings!AP19&gt;0,[1]Hatchlings!AP19,"")</f>
        <v/>
      </c>
      <c r="S22" s="38" t="str">
        <f>IF([1]Hatchlings!AP20&gt;0,[1]Hatchlings!AP20,"")</f>
        <v/>
      </c>
      <c r="T22" s="38" t="str">
        <f>IF([1]Hatchlings!AP21&gt;0,[1]Hatchlings!AP21,"")</f>
        <v/>
      </c>
      <c r="U22" s="38" t="str">
        <f>IF([1]Hatchlings!AP22&gt;0,[1]Hatchlings!AP22,"")</f>
        <v/>
      </c>
      <c r="V22" s="38" t="str">
        <f>IF([1]Hatchlings!AP24&gt;0,[1]Hatchlings!AP24,"")</f>
        <v/>
      </c>
      <c r="W22" s="38" t="str">
        <f>IF([1]Hatchlings!AP25&gt;0,[1]Hatchlings!AP25,"")</f>
        <v/>
      </c>
      <c r="X22" s="38" t="str">
        <f>IF([1]Hatchlings!AP26&gt;0,[1]Hatchlings!AP26,"")</f>
        <v/>
      </c>
      <c r="Y22" s="38" t="str">
        <f>IF([1]Hatchlings!AP27&gt;0,[1]Hatchlings!AP27,"")</f>
        <v/>
      </c>
      <c r="Z22" s="38" t="str">
        <f>IF([1]Hatchlings!AP28&gt;0,[1]Hatchlings!AP28,"")</f>
        <v/>
      </c>
      <c r="AA22" s="38" t="str">
        <f>IF([1]Hatchlings!AP29&gt;0,[1]Hatchlings!AP29,"")</f>
        <v/>
      </c>
      <c r="AB22" s="38" t="str">
        <f>IF([1]Hatchlings!AP30&gt;0,[1]Hatchlings!AP30,"")</f>
        <v/>
      </c>
      <c r="AC22" s="38" t="str">
        <f>IF([1]Hatchlings!AP31&gt;0,[1]Hatchlings!AP31,"")</f>
        <v/>
      </c>
      <c r="AD22" s="38" t="str">
        <f>IF([1]Hatchlings!AP33&gt;0,[1]Hatchlings!AP33,"")</f>
        <v/>
      </c>
      <c r="AE22" s="38" t="str">
        <f>IF([1]Hatchlings!AP34&gt;0,[1]Hatchlings!AP34,"")</f>
        <v/>
      </c>
      <c r="AF22" s="38" t="str">
        <f>IF([1]Hatchlings!AP35&gt;0,[1]Hatchlings!AP35,"")</f>
        <v/>
      </c>
      <c r="AG22" s="38" t="str">
        <f>IF([1]Hatchlings!AP36&gt;0,[1]Hatchlings!AP36,"")</f>
        <v/>
      </c>
      <c r="AH22" s="38" t="str">
        <f>IF([1]Hatchlings!AP37&gt;0,[1]Hatchlings!AP37,"")</f>
        <v/>
      </c>
      <c r="AI22" s="38" t="str">
        <f>IF([1]Hatchlings!AP38&gt;0,[1]Hatchlings!AP38,"")</f>
        <v/>
      </c>
      <c r="AJ22" s="38" t="str">
        <f>IF([1]Hatchlings!AP39&gt;0,[1]Hatchlings!AP39,"")</f>
        <v/>
      </c>
      <c r="AK22" s="38" t="str">
        <f>IF([1]Hatchlings!AP40&gt;0,[1]Hatchlings!AP40,"")</f>
        <v/>
      </c>
      <c r="AL22" s="38" t="str">
        <f>IF([1]Hatchlings!AP42&gt;0,[1]Hatchlings!AP42,"")</f>
        <v/>
      </c>
      <c r="AM22" s="38" t="str">
        <f>IF([1]Hatchlings!AP43&gt;0,[1]Hatchlings!AP43,"")</f>
        <v/>
      </c>
      <c r="AN22" s="38" t="str">
        <f>IF([1]Hatchlings!AP44&gt;0,[1]Hatchlings!AP44,"")</f>
        <v/>
      </c>
      <c r="AO22" s="38" t="str">
        <f>IF([1]Hatchlings!AP45&gt;0,[1]Hatchlings!AP45,"")</f>
        <v/>
      </c>
      <c r="AP22" s="38" t="str">
        <f>IF([1]Hatchlings!AP46&gt;0,[1]Hatchlings!AP46,"")</f>
        <v/>
      </c>
      <c r="AQ22" s="38" t="str">
        <f>IF([1]Hatchlings!AP47&gt;0,[1]Hatchlings!AP47,"")</f>
        <v/>
      </c>
      <c r="AR22" s="38" t="str">
        <f>IF([1]Hatchlings!AP48&gt;0,[1]Hatchlings!AP48,"")</f>
        <v/>
      </c>
      <c r="AS22" s="68" t="str">
        <f>IF([1]Hatchlings!AP49&gt;0,[1]Hatchlings!AP49,"")</f>
        <v/>
      </c>
    </row>
    <row r="23" spans="1:45" s="29" customFormat="1" ht="25.5">
      <c r="A23" s="34" t="str">
        <f t="shared" si="1"/>
        <v>Genus species</v>
      </c>
      <c r="B23" s="51" t="str">
        <f t="shared" si="1"/>
        <v>Country.sample</v>
      </c>
      <c r="C23" s="36">
        <f>[1]Hatchlings!AR1</f>
        <v>22</v>
      </c>
      <c r="D23" s="37" t="str">
        <f>IF([1]Hatchlings!AR3&gt;0,[1]Hatchlings!AR3,"")</f>
        <v/>
      </c>
      <c r="E23" s="37" t="str">
        <f>IF([1]Hatchlings!AR4&gt;0,[1]Hatchlings!AR4,"")</f>
        <v/>
      </c>
      <c r="F23" s="38" t="str">
        <f>IF([1]Hatchlings!AR5&gt;0,[1]Hatchlings!AR5,"")</f>
        <v/>
      </c>
      <c r="G23" s="38" t="str">
        <f>IF([1]Hatchlings!AR7&gt;0,[1]Hatchlings!AR7,"")</f>
        <v/>
      </c>
      <c r="H23" s="38" t="str">
        <f>IF([1]Hatchlings!AR8&gt;0,[1]Hatchlings!AR8,"")</f>
        <v/>
      </c>
      <c r="I23" s="38" t="str">
        <f>IF([1]Hatchlings!AR9&gt;0,[1]Hatchlings!AR9,"")</f>
        <v/>
      </c>
      <c r="J23" s="38" t="str">
        <f>IF([1]Hatchlings!AR10&gt;0,[1]Hatchlings!AR10,"")</f>
        <v/>
      </c>
      <c r="K23" s="38" t="str">
        <f>IF([1]Hatchlings!AR11&gt;0,[1]Hatchlings!AR11,"")</f>
        <v/>
      </c>
      <c r="L23" s="40" t="str">
        <f>IF([1]Hatchlings!AR12&gt;0,[1]Hatchlings!AR12,"")</f>
        <v/>
      </c>
      <c r="M23" s="40" t="str">
        <f>IF([1]Hatchlings!AR13&gt;0,[1]Hatchlings!AR13,"")</f>
        <v/>
      </c>
      <c r="N23" s="38" t="str">
        <f>IF([1]Hatchlings!AR15&gt;0,[1]Hatchlings!AR15,"")</f>
        <v/>
      </c>
      <c r="O23" s="38" t="str">
        <f>IF([1]Hatchlings!AR16&gt;0,[1]Hatchlings!AR16,"")</f>
        <v/>
      </c>
      <c r="P23" s="38" t="str">
        <f>IF([1]Hatchlings!AR17&gt;0,[1]Hatchlings!AR17,"")</f>
        <v/>
      </c>
      <c r="Q23" s="38" t="str">
        <f>IF([1]Hatchlings!AR18&gt;0,[1]Hatchlings!AR18,"")</f>
        <v/>
      </c>
      <c r="R23" s="38" t="str">
        <f>IF([1]Hatchlings!AR19&gt;0,[1]Hatchlings!AR19,"")</f>
        <v/>
      </c>
      <c r="S23" s="38" t="str">
        <f>IF([1]Hatchlings!AR20&gt;0,[1]Hatchlings!AR20,"")</f>
        <v/>
      </c>
      <c r="T23" s="38" t="str">
        <f>IF([1]Hatchlings!AR21&gt;0,[1]Hatchlings!AR21,"")</f>
        <v/>
      </c>
      <c r="U23" s="38" t="str">
        <f>IF([1]Hatchlings!AR22&gt;0,[1]Hatchlings!AR22,"")</f>
        <v/>
      </c>
      <c r="V23" s="38" t="str">
        <f>IF([1]Hatchlings!AR24&gt;0,[1]Hatchlings!AR24,"")</f>
        <v/>
      </c>
      <c r="W23" s="38" t="str">
        <f>IF([1]Hatchlings!AR25&gt;0,[1]Hatchlings!AR25,"")</f>
        <v/>
      </c>
      <c r="X23" s="38" t="str">
        <f>IF([1]Hatchlings!AR26&gt;0,[1]Hatchlings!AR26,"")</f>
        <v/>
      </c>
      <c r="Y23" s="38" t="str">
        <f>IF([1]Hatchlings!AR27&gt;0,[1]Hatchlings!AR27,"")</f>
        <v/>
      </c>
      <c r="Z23" s="38" t="str">
        <f>IF([1]Hatchlings!AR28&gt;0,[1]Hatchlings!AR28,"")</f>
        <v/>
      </c>
      <c r="AA23" s="38" t="str">
        <f>IF([1]Hatchlings!AR29&gt;0,[1]Hatchlings!AR29,"")</f>
        <v/>
      </c>
      <c r="AB23" s="38" t="str">
        <f>IF([1]Hatchlings!AR30&gt;0,[1]Hatchlings!AR30,"")</f>
        <v/>
      </c>
      <c r="AC23" s="38" t="str">
        <f>IF([1]Hatchlings!AR31&gt;0,[1]Hatchlings!AR31,"")</f>
        <v/>
      </c>
      <c r="AD23" s="38" t="str">
        <f>IF([1]Hatchlings!AR33&gt;0,[1]Hatchlings!AR33,"")</f>
        <v/>
      </c>
      <c r="AE23" s="38" t="str">
        <f>IF([1]Hatchlings!AR34&gt;0,[1]Hatchlings!AR34,"")</f>
        <v/>
      </c>
      <c r="AF23" s="38" t="str">
        <f>IF([1]Hatchlings!AR35&gt;0,[1]Hatchlings!AR35,"")</f>
        <v/>
      </c>
      <c r="AG23" s="38" t="str">
        <f>IF([1]Hatchlings!AR36&gt;0,[1]Hatchlings!AR36,"")</f>
        <v/>
      </c>
      <c r="AH23" s="38" t="str">
        <f>IF([1]Hatchlings!AR37&gt;0,[1]Hatchlings!AR37,"")</f>
        <v/>
      </c>
      <c r="AI23" s="38" t="str">
        <f>IF([1]Hatchlings!AR38&gt;0,[1]Hatchlings!AR38,"")</f>
        <v/>
      </c>
      <c r="AJ23" s="38" t="str">
        <f>IF([1]Hatchlings!AR39&gt;0,[1]Hatchlings!AR39,"")</f>
        <v/>
      </c>
      <c r="AK23" s="38" t="str">
        <f>IF([1]Hatchlings!AR40&gt;0,[1]Hatchlings!AR40,"")</f>
        <v/>
      </c>
      <c r="AL23" s="38" t="str">
        <f>IF([1]Hatchlings!AR42&gt;0,[1]Hatchlings!AR42,"")</f>
        <v/>
      </c>
      <c r="AM23" s="38" t="str">
        <f>IF([1]Hatchlings!AR43&gt;0,[1]Hatchlings!AR43,"")</f>
        <v/>
      </c>
      <c r="AN23" s="38" t="str">
        <f>IF([1]Hatchlings!AR44&gt;0,[1]Hatchlings!AR44,"")</f>
        <v/>
      </c>
      <c r="AO23" s="38" t="str">
        <f>IF([1]Hatchlings!AR45&gt;0,[1]Hatchlings!AR45,"")</f>
        <v/>
      </c>
      <c r="AP23" s="38" t="str">
        <f>IF([1]Hatchlings!AR46&gt;0,[1]Hatchlings!AR46,"")</f>
        <v/>
      </c>
      <c r="AQ23" s="38" t="str">
        <f>IF([1]Hatchlings!AR47&gt;0,[1]Hatchlings!AR47,"")</f>
        <v/>
      </c>
      <c r="AR23" s="38" t="str">
        <f>IF([1]Hatchlings!AR48&gt;0,[1]Hatchlings!AR48,"")</f>
        <v/>
      </c>
      <c r="AS23" s="68" t="str">
        <f>IF([1]Hatchlings!AR49&gt;0,[1]Hatchlings!AR49,"")</f>
        <v/>
      </c>
    </row>
    <row r="24" spans="1:45" s="29" customFormat="1" ht="25.5">
      <c r="A24" s="34" t="str">
        <f t="shared" si="1"/>
        <v>Genus species</v>
      </c>
      <c r="B24" s="51" t="str">
        <f t="shared" si="1"/>
        <v>Country.sample</v>
      </c>
      <c r="C24" s="36">
        <f>[1]Hatchlings!AT1</f>
        <v>23</v>
      </c>
      <c r="D24" s="37" t="str">
        <f>IF([1]Hatchlings!AT3&gt;0,[1]Hatchlings!AT3,"")</f>
        <v/>
      </c>
      <c r="E24" s="37" t="str">
        <f>IF([1]Hatchlings!AT4&gt;0,[1]Hatchlings!AT4,"")</f>
        <v/>
      </c>
      <c r="F24" s="38" t="str">
        <f>IF([1]Hatchlings!AT5&gt;0,[1]Hatchlings!AT5,"")</f>
        <v/>
      </c>
      <c r="G24" s="38" t="str">
        <f>IF([1]Hatchlings!AT7&gt;0,[1]Hatchlings!AT7,"")</f>
        <v/>
      </c>
      <c r="H24" s="38" t="str">
        <f>IF([1]Hatchlings!AT8&gt;0,[1]Hatchlings!AT8,"")</f>
        <v/>
      </c>
      <c r="I24" s="38" t="str">
        <f>IF([1]Hatchlings!AT9&gt;0,[1]Hatchlings!AT9,"")</f>
        <v/>
      </c>
      <c r="J24" s="38" t="str">
        <f>IF([1]Hatchlings!AT10&gt;0,[1]Hatchlings!AT10,"")</f>
        <v/>
      </c>
      <c r="K24" s="38" t="str">
        <f>IF([1]Hatchlings!AT11&gt;0,[1]Hatchlings!AT11,"")</f>
        <v/>
      </c>
      <c r="L24" s="40" t="str">
        <f>IF([1]Hatchlings!AT12&gt;0,[1]Hatchlings!AT12,"")</f>
        <v/>
      </c>
      <c r="M24" s="40" t="str">
        <f>IF([1]Hatchlings!AT13&gt;0,[1]Hatchlings!AT13,"")</f>
        <v/>
      </c>
      <c r="N24" s="38" t="str">
        <f>IF([1]Hatchlings!AT15&gt;0,[1]Hatchlings!AT15,"")</f>
        <v/>
      </c>
      <c r="O24" s="38" t="str">
        <f>IF([1]Hatchlings!AT16&gt;0,[1]Hatchlings!AT16,"")</f>
        <v/>
      </c>
      <c r="P24" s="38" t="str">
        <f>IF([1]Hatchlings!AT17&gt;0,[1]Hatchlings!AT17,"")</f>
        <v/>
      </c>
      <c r="Q24" s="38" t="str">
        <f>IF([1]Hatchlings!AT18&gt;0,[1]Hatchlings!AT18,"")</f>
        <v/>
      </c>
      <c r="R24" s="38" t="str">
        <f>IF([1]Hatchlings!AT19&gt;0,[1]Hatchlings!AT19,"")</f>
        <v/>
      </c>
      <c r="S24" s="38" t="str">
        <f>IF([1]Hatchlings!AT20&gt;0,[1]Hatchlings!AT20,"")</f>
        <v/>
      </c>
      <c r="T24" s="38" t="str">
        <f>IF([1]Hatchlings!AT21&gt;0,[1]Hatchlings!AT21,"")</f>
        <v/>
      </c>
      <c r="U24" s="38" t="str">
        <f>IF([1]Hatchlings!AT22&gt;0,[1]Hatchlings!AT22,"")</f>
        <v/>
      </c>
      <c r="V24" s="38" t="str">
        <f>IF([1]Hatchlings!AT24&gt;0,[1]Hatchlings!AT24,"")</f>
        <v/>
      </c>
      <c r="W24" s="38" t="str">
        <f>IF([1]Hatchlings!AT25&gt;0,[1]Hatchlings!AT25,"")</f>
        <v/>
      </c>
      <c r="X24" s="38" t="str">
        <f>IF([1]Hatchlings!AT26&gt;0,[1]Hatchlings!AT26,"")</f>
        <v/>
      </c>
      <c r="Y24" s="38" t="str">
        <f>IF([1]Hatchlings!AT27&gt;0,[1]Hatchlings!AT27,"")</f>
        <v/>
      </c>
      <c r="Z24" s="38" t="str">
        <f>IF([1]Hatchlings!AT28&gt;0,[1]Hatchlings!AT28,"")</f>
        <v/>
      </c>
      <c r="AA24" s="38" t="str">
        <f>IF([1]Hatchlings!AT29&gt;0,[1]Hatchlings!AT29,"")</f>
        <v/>
      </c>
      <c r="AB24" s="38" t="str">
        <f>IF([1]Hatchlings!AT30&gt;0,[1]Hatchlings!AT30,"")</f>
        <v/>
      </c>
      <c r="AC24" s="38" t="str">
        <f>IF([1]Hatchlings!AT31&gt;0,[1]Hatchlings!AT31,"")</f>
        <v/>
      </c>
      <c r="AD24" s="38" t="str">
        <f>IF([1]Hatchlings!AT33&gt;0,[1]Hatchlings!AT33,"")</f>
        <v/>
      </c>
      <c r="AE24" s="38" t="str">
        <f>IF([1]Hatchlings!AT34&gt;0,[1]Hatchlings!AT34,"")</f>
        <v/>
      </c>
      <c r="AF24" s="38" t="str">
        <f>IF([1]Hatchlings!AT35&gt;0,[1]Hatchlings!AT35,"")</f>
        <v/>
      </c>
      <c r="AG24" s="38" t="str">
        <f>IF([1]Hatchlings!AT36&gt;0,[1]Hatchlings!AT36,"")</f>
        <v/>
      </c>
      <c r="AH24" s="38" t="str">
        <f>IF([1]Hatchlings!AT37&gt;0,[1]Hatchlings!AT37,"")</f>
        <v/>
      </c>
      <c r="AI24" s="38" t="str">
        <f>IF([1]Hatchlings!AT38&gt;0,[1]Hatchlings!AT38,"")</f>
        <v/>
      </c>
      <c r="AJ24" s="38" t="str">
        <f>IF([1]Hatchlings!AT39&gt;0,[1]Hatchlings!AT39,"")</f>
        <v/>
      </c>
      <c r="AK24" s="38" t="str">
        <f>IF([1]Hatchlings!AT40&gt;0,[1]Hatchlings!AT40,"")</f>
        <v/>
      </c>
      <c r="AL24" s="38" t="str">
        <f>IF([1]Hatchlings!AT42&gt;0,[1]Hatchlings!AT42,"")</f>
        <v/>
      </c>
      <c r="AM24" s="38" t="str">
        <f>IF([1]Hatchlings!AT43&gt;0,[1]Hatchlings!AT43,"")</f>
        <v/>
      </c>
      <c r="AN24" s="38" t="str">
        <f>IF([1]Hatchlings!AT44&gt;0,[1]Hatchlings!AT44,"")</f>
        <v/>
      </c>
      <c r="AO24" s="38" t="str">
        <f>IF([1]Hatchlings!AT45&gt;0,[1]Hatchlings!AT45,"")</f>
        <v/>
      </c>
      <c r="AP24" s="38" t="str">
        <f>IF([1]Hatchlings!AT46&gt;0,[1]Hatchlings!AT46,"")</f>
        <v/>
      </c>
      <c r="AQ24" s="38" t="str">
        <f>IF([1]Hatchlings!AT47&gt;0,[1]Hatchlings!AT47,"")</f>
        <v/>
      </c>
      <c r="AR24" s="38" t="str">
        <f>IF([1]Hatchlings!AT48&gt;0,[1]Hatchlings!AT48,"")</f>
        <v/>
      </c>
      <c r="AS24" s="68" t="str">
        <f>IF([1]Hatchlings!AT49&gt;0,[1]Hatchlings!AT49,"")</f>
        <v/>
      </c>
    </row>
    <row r="25" spans="1:45" s="29" customFormat="1" ht="25.5">
      <c r="A25" s="34" t="str">
        <f t="shared" si="1"/>
        <v>Genus species</v>
      </c>
      <c r="B25" s="51" t="str">
        <f t="shared" si="1"/>
        <v>Country.sample</v>
      </c>
      <c r="C25" s="36">
        <f>[1]Hatchlings!AV1</f>
        <v>24</v>
      </c>
      <c r="D25" s="37" t="str">
        <f>IF([1]Hatchlings!AV3&gt;0,[1]Hatchlings!AV3,"")</f>
        <v/>
      </c>
      <c r="E25" s="37" t="str">
        <f>IF([1]Hatchlings!AV4&gt;0,[1]Hatchlings!AV4,"")</f>
        <v/>
      </c>
      <c r="F25" s="38" t="str">
        <f>IF([1]Hatchlings!AV5&gt;0,[1]Hatchlings!AV5,"")</f>
        <v/>
      </c>
      <c r="G25" s="38" t="str">
        <f>IF([1]Hatchlings!AV7&gt;0,[1]Hatchlings!AV7,"")</f>
        <v/>
      </c>
      <c r="H25" s="38" t="str">
        <f>IF([1]Hatchlings!AV8&gt;0,[1]Hatchlings!AV8,"")</f>
        <v/>
      </c>
      <c r="I25" s="38" t="str">
        <f>IF([1]Hatchlings!AV9&gt;0,[1]Hatchlings!AV9,"")</f>
        <v/>
      </c>
      <c r="J25" s="38" t="str">
        <f>IF([1]Hatchlings!AV10&gt;0,[1]Hatchlings!AV10,"")</f>
        <v/>
      </c>
      <c r="K25" s="38" t="str">
        <f>IF([1]Hatchlings!AV11&gt;0,[1]Hatchlings!AV11,"")</f>
        <v/>
      </c>
      <c r="L25" s="40" t="str">
        <f>IF([1]Hatchlings!AV12&gt;0,[1]Hatchlings!AV12,"")</f>
        <v/>
      </c>
      <c r="M25" s="40" t="str">
        <f>IF([1]Hatchlings!AV13&gt;0,[1]Hatchlings!AV13,"")</f>
        <v/>
      </c>
      <c r="N25" s="38" t="str">
        <f>IF([1]Hatchlings!AV15&gt;0,[1]Hatchlings!AV15,"")</f>
        <v/>
      </c>
      <c r="O25" s="38" t="str">
        <f>IF([1]Hatchlings!AV16&gt;0,[1]Hatchlings!AV16,"")</f>
        <v/>
      </c>
      <c r="P25" s="38" t="str">
        <f>IF([1]Hatchlings!AV17&gt;0,[1]Hatchlings!AV17,"")</f>
        <v/>
      </c>
      <c r="Q25" s="38" t="str">
        <f>IF([1]Hatchlings!AV18&gt;0,[1]Hatchlings!AV18,"")</f>
        <v/>
      </c>
      <c r="R25" s="38" t="str">
        <f>IF([1]Hatchlings!AV19&gt;0,[1]Hatchlings!AV19,"")</f>
        <v/>
      </c>
      <c r="S25" s="38" t="str">
        <f>IF([1]Hatchlings!AV20&gt;0,[1]Hatchlings!AV20,"")</f>
        <v/>
      </c>
      <c r="T25" s="38" t="str">
        <f>IF([1]Hatchlings!AV21&gt;0,[1]Hatchlings!AV21,"")</f>
        <v/>
      </c>
      <c r="U25" s="38" t="str">
        <f>IF([1]Hatchlings!AV22&gt;0,[1]Hatchlings!AV22,"")</f>
        <v/>
      </c>
      <c r="V25" s="38" t="str">
        <f>IF([1]Hatchlings!AV24&gt;0,[1]Hatchlings!AV24,"")</f>
        <v/>
      </c>
      <c r="W25" s="38" t="str">
        <f>IF([1]Hatchlings!AV25&gt;0,[1]Hatchlings!AV25,"")</f>
        <v/>
      </c>
      <c r="X25" s="38" t="str">
        <f>IF([1]Hatchlings!AV26&gt;0,[1]Hatchlings!AV26,"")</f>
        <v/>
      </c>
      <c r="Y25" s="38" t="str">
        <f>IF([1]Hatchlings!AV27&gt;0,[1]Hatchlings!AV27,"")</f>
        <v/>
      </c>
      <c r="Z25" s="38" t="str">
        <f>IF([1]Hatchlings!AV28&gt;0,[1]Hatchlings!AV28,"")</f>
        <v/>
      </c>
      <c r="AA25" s="38" t="str">
        <f>IF([1]Hatchlings!AV29&gt;0,[1]Hatchlings!AV29,"")</f>
        <v/>
      </c>
      <c r="AB25" s="38" t="str">
        <f>IF([1]Hatchlings!AV30&gt;0,[1]Hatchlings!AV30,"")</f>
        <v/>
      </c>
      <c r="AC25" s="38" t="str">
        <f>IF([1]Hatchlings!AV31&gt;0,[1]Hatchlings!AV31,"")</f>
        <v/>
      </c>
      <c r="AD25" s="38" t="str">
        <f>IF([1]Hatchlings!AV33&gt;0,[1]Hatchlings!AV33,"")</f>
        <v/>
      </c>
      <c r="AE25" s="38" t="str">
        <f>IF([1]Hatchlings!AV34&gt;0,[1]Hatchlings!AV34,"")</f>
        <v/>
      </c>
      <c r="AF25" s="38" t="str">
        <f>IF([1]Hatchlings!AV35&gt;0,[1]Hatchlings!AV35,"")</f>
        <v/>
      </c>
      <c r="AG25" s="38" t="str">
        <f>IF([1]Hatchlings!AV36&gt;0,[1]Hatchlings!AV36,"")</f>
        <v/>
      </c>
      <c r="AH25" s="38" t="str">
        <f>IF([1]Hatchlings!AV37&gt;0,[1]Hatchlings!AV37,"")</f>
        <v/>
      </c>
      <c r="AI25" s="38" t="str">
        <f>IF([1]Hatchlings!AV38&gt;0,[1]Hatchlings!AV38,"")</f>
        <v/>
      </c>
      <c r="AJ25" s="38" t="str">
        <f>IF([1]Hatchlings!AV39&gt;0,[1]Hatchlings!AV39,"")</f>
        <v/>
      </c>
      <c r="AK25" s="38" t="str">
        <f>IF([1]Hatchlings!AV40&gt;0,[1]Hatchlings!AV40,"")</f>
        <v/>
      </c>
      <c r="AL25" s="38" t="str">
        <f>IF([1]Hatchlings!AV42&gt;0,[1]Hatchlings!AV42,"")</f>
        <v/>
      </c>
      <c r="AM25" s="38" t="str">
        <f>IF([1]Hatchlings!AV43&gt;0,[1]Hatchlings!AV43,"")</f>
        <v/>
      </c>
      <c r="AN25" s="38" t="str">
        <f>IF([1]Hatchlings!AV44&gt;0,[1]Hatchlings!AV44,"")</f>
        <v/>
      </c>
      <c r="AO25" s="38" t="str">
        <f>IF([1]Hatchlings!AV45&gt;0,[1]Hatchlings!AV45,"")</f>
        <v/>
      </c>
      <c r="AP25" s="38" t="str">
        <f>IF([1]Hatchlings!AV46&gt;0,[1]Hatchlings!AV46,"")</f>
        <v/>
      </c>
      <c r="AQ25" s="38" t="str">
        <f>IF([1]Hatchlings!AV47&gt;0,[1]Hatchlings!AV47,"")</f>
        <v/>
      </c>
      <c r="AR25" s="38" t="str">
        <f>IF([1]Hatchlings!AV48&gt;0,[1]Hatchlings!AV48,"")</f>
        <v/>
      </c>
      <c r="AS25" s="68" t="str">
        <f>IF([1]Hatchlings!AV49&gt;0,[1]Hatchlings!AV49,"")</f>
        <v/>
      </c>
    </row>
    <row r="26" spans="1:45" s="29" customFormat="1" ht="25.5">
      <c r="A26" s="34" t="str">
        <f t="shared" si="1"/>
        <v>Genus species</v>
      </c>
      <c r="B26" s="51" t="str">
        <f t="shared" si="1"/>
        <v>Country.sample</v>
      </c>
      <c r="C26" s="36">
        <f>[1]Hatchlings!AX1</f>
        <v>25</v>
      </c>
      <c r="D26" s="37" t="str">
        <f>IF([1]Hatchlings!AX3&gt;0,[1]Hatchlings!AX3,"")</f>
        <v/>
      </c>
      <c r="E26" s="37" t="str">
        <f>IF([1]Hatchlings!AX4&gt;0,[1]Hatchlings!AX4,"")</f>
        <v/>
      </c>
      <c r="F26" s="38" t="str">
        <f>IF([1]Hatchlings!AX5&gt;0,[1]Hatchlings!AX5,"")</f>
        <v/>
      </c>
      <c r="G26" s="38" t="str">
        <f>IF([1]Hatchlings!AX7&gt;0,[1]Hatchlings!AX7,"")</f>
        <v/>
      </c>
      <c r="H26" s="38" t="str">
        <f>IF([1]Hatchlings!AX8&gt;0,[1]Hatchlings!AX8,"")</f>
        <v/>
      </c>
      <c r="I26" s="38" t="str">
        <f>IF([1]Hatchlings!AX9&gt;0,[1]Hatchlings!AX9,"")</f>
        <v/>
      </c>
      <c r="J26" s="38" t="str">
        <f>IF([1]Hatchlings!AX10&gt;0,[1]Hatchlings!AX10,"")</f>
        <v/>
      </c>
      <c r="K26" s="38" t="str">
        <f>IF([1]Hatchlings!AX11&gt;0,[1]Hatchlings!AX11,"")</f>
        <v/>
      </c>
      <c r="L26" s="40" t="str">
        <f>IF([1]Hatchlings!AX12&gt;0,[1]Hatchlings!AX12,"")</f>
        <v/>
      </c>
      <c r="M26" s="40" t="str">
        <f>IF([1]Hatchlings!AX13&gt;0,[1]Hatchlings!AX13,"")</f>
        <v/>
      </c>
      <c r="N26" s="38" t="str">
        <f>IF([1]Hatchlings!AX15&gt;0,[1]Hatchlings!AX15,"")</f>
        <v/>
      </c>
      <c r="O26" s="38" t="str">
        <f>IF([1]Hatchlings!AX16&gt;0,[1]Hatchlings!AX16,"")</f>
        <v/>
      </c>
      <c r="P26" s="38" t="str">
        <f>IF([1]Hatchlings!AX17&gt;0,[1]Hatchlings!AX17,"")</f>
        <v/>
      </c>
      <c r="Q26" s="38" t="str">
        <f>IF([1]Hatchlings!AX18&gt;0,[1]Hatchlings!AX18,"")</f>
        <v/>
      </c>
      <c r="R26" s="38" t="str">
        <f>IF([1]Hatchlings!AX19&gt;0,[1]Hatchlings!AX19,"")</f>
        <v/>
      </c>
      <c r="S26" s="38" t="str">
        <f>IF([1]Hatchlings!AX20&gt;0,[1]Hatchlings!AX20,"")</f>
        <v/>
      </c>
      <c r="T26" s="38" t="str">
        <f>IF([1]Hatchlings!AX21&gt;0,[1]Hatchlings!AX21,"")</f>
        <v/>
      </c>
      <c r="U26" s="38" t="str">
        <f>IF([1]Hatchlings!AX22&gt;0,[1]Hatchlings!AX22,"")</f>
        <v/>
      </c>
      <c r="V26" s="38" t="str">
        <f>IF([1]Hatchlings!AX24&gt;0,[1]Hatchlings!AX24,"")</f>
        <v/>
      </c>
      <c r="W26" s="38" t="str">
        <f>IF([1]Hatchlings!AX25&gt;0,[1]Hatchlings!AX25,"")</f>
        <v/>
      </c>
      <c r="X26" s="38" t="str">
        <f>IF([1]Hatchlings!AX26&gt;0,[1]Hatchlings!AX26,"")</f>
        <v/>
      </c>
      <c r="Y26" s="38" t="str">
        <f>IF([1]Hatchlings!AX27&gt;0,[1]Hatchlings!AX27,"")</f>
        <v/>
      </c>
      <c r="Z26" s="38" t="str">
        <f>IF([1]Hatchlings!AX28&gt;0,[1]Hatchlings!AX28,"")</f>
        <v/>
      </c>
      <c r="AA26" s="38" t="str">
        <f>IF([1]Hatchlings!AX29&gt;0,[1]Hatchlings!AX29,"")</f>
        <v/>
      </c>
      <c r="AB26" s="38" t="str">
        <f>IF([1]Hatchlings!AX30&gt;0,[1]Hatchlings!AX30,"")</f>
        <v/>
      </c>
      <c r="AC26" s="38" t="str">
        <f>IF([1]Hatchlings!AX31&gt;0,[1]Hatchlings!AX31,"")</f>
        <v/>
      </c>
      <c r="AD26" s="38" t="str">
        <f>IF([1]Hatchlings!AX33&gt;0,[1]Hatchlings!AX33,"")</f>
        <v/>
      </c>
      <c r="AE26" s="38" t="str">
        <f>IF([1]Hatchlings!AX34&gt;0,[1]Hatchlings!AX34,"")</f>
        <v/>
      </c>
      <c r="AF26" s="38" t="str">
        <f>IF([1]Hatchlings!AX35&gt;0,[1]Hatchlings!AX35,"")</f>
        <v/>
      </c>
      <c r="AG26" s="38" t="str">
        <f>IF([1]Hatchlings!AX36&gt;0,[1]Hatchlings!AX36,"")</f>
        <v/>
      </c>
      <c r="AH26" s="38" t="str">
        <f>IF([1]Hatchlings!AX37&gt;0,[1]Hatchlings!AX37,"")</f>
        <v/>
      </c>
      <c r="AI26" s="38" t="str">
        <f>IF([1]Hatchlings!AX38&gt;0,[1]Hatchlings!AX38,"")</f>
        <v/>
      </c>
      <c r="AJ26" s="38" t="str">
        <f>IF([1]Hatchlings!AX39&gt;0,[1]Hatchlings!AX39,"")</f>
        <v/>
      </c>
      <c r="AK26" s="38" t="str">
        <f>IF([1]Hatchlings!AX40&gt;0,[1]Hatchlings!AX40,"")</f>
        <v/>
      </c>
      <c r="AL26" s="38" t="str">
        <f>IF([1]Hatchlings!AX42&gt;0,[1]Hatchlings!AX42,"")</f>
        <v/>
      </c>
      <c r="AM26" s="38" t="str">
        <f>IF([1]Hatchlings!AX43&gt;0,[1]Hatchlings!AX43,"")</f>
        <v/>
      </c>
      <c r="AN26" s="38" t="str">
        <f>IF([1]Hatchlings!AX44&gt;0,[1]Hatchlings!AX44,"")</f>
        <v/>
      </c>
      <c r="AO26" s="38" t="str">
        <f>IF([1]Hatchlings!AX45&gt;0,[1]Hatchlings!AX45,"")</f>
        <v/>
      </c>
      <c r="AP26" s="38" t="str">
        <f>IF([1]Hatchlings!AX46&gt;0,[1]Hatchlings!AX46,"")</f>
        <v/>
      </c>
      <c r="AQ26" s="38" t="str">
        <f>IF([1]Hatchlings!AX47&gt;0,[1]Hatchlings!AX47,"")</f>
        <v/>
      </c>
      <c r="AR26" s="38" t="str">
        <f>IF([1]Hatchlings!AX48&gt;0,[1]Hatchlings!AX48,"")</f>
        <v/>
      </c>
      <c r="AS26" s="68" t="str">
        <f>IF([1]Hatchlings!AX49&gt;0,[1]Hatchlings!AX49,"")</f>
        <v/>
      </c>
    </row>
    <row r="27" spans="1:45" s="29" customFormat="1" ht="25.5">
      <c r="A27" s="34" t="str">
        <f t="shared" si="1"/>
        <v>Genus species</v>
      </c>
      <c r="B27" s="51" t="str">
        <f t="shared" si="1"/>
        <v>Country.sample</v>
      </c>
      <c r="C27" s="36">
        <f>[1]Hatchlings!AZ1</f>
        <v>26</v>
      </c>
      <c r="D27" s="37" t="str">
        <f>IF([1]Hatchlings!AZ3&gt;0,[1]Hatchlings!AZ3,"")</f>
        <v/>
      </c>
      <c r="E27" s="37" t="str">
        <f>IF([1]Hatchlings!AZ4&gt;0,[1]Hatchlings!AZ4,"")</f>
        <v/>
      </c>
      <c r="F27" s="38" t="str">
        <f>IF([1]Hatchlings!AZ5&gt;0,[1]Hatchlings!AZ5,"")</f>
        <v/>
      </c>
      <c r="G27" s="38" t="str">
        <f>IF([1]Hatchlings!AZ7&gt;0,[1]Hatchlings!AZ7,"")</f>
        <v/>
      </c>
      <c r="H27" s="38" t="str">
        <f>IF([1]Hatchlings!AZ8&gt;0,[1]Hatchlings!AZ8,"")</f>
        <v/>
      </c>
      <c r="I27" s="38" t="str">
        <f>IF([1]Hatchlings!AZ9&gt;0,[1]Hatchlings!AZ9,"")</f>
        <v/>
      </c>
      <c r="J27" s="38" t="str">
        <f>IF([1]Hatchlings!AZ10&gt;0,[1]Hatchlings!AZ10,"")</f>
        <v/>
      </c>
      <c r="K27" s="38" t="str">
        <f>IF([1]Hatchlings!AZ11&gt;0,[1]Hatchlings!AZ11,"")</f>
        <v/>
      </c>
      <c r="L27" s="40" t="str">
        <f>IF([1]Hatchlings!AZ12&gt;0,[1]Hatchlings!AZ12,"")</f>
        <v/>
      </c>
      <c r="M27" s="40" t="str">
        <f>IF([1]Hatchlings!AZ13&gt;0,[1]Hatchlings!AZ13,"")</f>
        <v/>
      </c>
      <c r="N27" s="38" t="str">
        <f>IF([1]Hatchlings!AZ15&gt;0,[1]Hatchlings!AZ15,"")</f>
        <v/>
      </c>
      <c r="O27" s="38" t="str">
        <f>IF([1]Hatchlings!AZ16&gt;0,[1]Hatchlings!AZ16,"")</f>
        <v/>
      </c>
      <c r="P27" s="38" t="str">
        <f>IF([1]Hatchlings!AZ17&gt;0,[1]Hatchlings!AZ17,"")</f>
        <v/>
      </c>
      <c r="Q27" s="38" t="str">
        <f>IF([1]Hatchlings!AZ18&gt;0,[1]Hatchlings!AZ18,"")</f>
        <v/>
      </c>
      <c r="R27" s="38" t="str">
        <f>IF([1]Hatchlings!AZ19&gt;0,[1]Hatchlings!AZ19,"")</f>
        <v/>
      </c>
      <c r="S27" s="38" t="str">
        <f>IF([1]Hatchlings!AZ20&gt;0,[1]Hatchlings!AZ20,"")</f>
        <v/>
      </c>
      <c r="T27" s="38" t="str">
        <f>IF([1]Hatchlings!AZ21&gt;0,[1]Hatchlings!AZ21,"")</f>
        <v/>
      </c>
      <c r="U27" s="38" t="str">
        <f>IF([1]Hatchlings!AZ22&gt;0,[1]Hatchlings!AZ22,"")</f>
        <v/>
      </c>
      <c r="V27" s="38" t="str">
        <f>IF([1]Hatchlings!AZ24&gt;0,[1]Hatchlings!AZ24,"")</f>
        <v/>
      </c>
      <c r="W27" s="38" t="str">
        <f>IF([1]Hatchlings!AZ25&gt;0,[1]Hatchlings!AZ25,"")</f>
        <v/>
      </c>
      <c r="X27" s="38" t="str">
        <f>IF([1]Hatchlings!AZ26&gt;0,[1]Hatchlings!AZ26,"")</f>
        <v/>
      </c>
      <c r="Y27" s="38" t="str">
        <f>IF([1]Hatchlings!AZ27&gt;0,[1]Hatchlings!AZ27,"")</f>
        <v/>
      </c>
      <c r="Z27" s="38" t="str">
        <f>IF([1]Hatchlings!AZ28&gt;0,[1]Hatchlings!AZ28,"")</f>
        <v/>
      </c>
      <c r="AA27" s="38" t="str">
        <f>IF([1]Hatchlings!AZ29&gt;0,[1]Hatchlings!AZ29,"")</f>
        <v/>
      </c>
      <c r="AB27" s="38" t="str">
        <f>IF([1]Hatchlings!AZ30&gt;0,[1]Hatchlings!AZ30,"")</f>
        <v/>
      </c>
      <c r="AC27" s="38" t="str">
        <f>IF([1]Hatchlings!AZ31&gt;0,[1]Hatchlings!AZ31,"")</f>
        <v/>
      </c>
      <c r="AD27" s="38" t="str">
        <f>IF([1]Hatchlings!AZ33&gt;0,[1]Hatchlings!AZ33,"")</f>
        <v/>
      </c>
      <c r="AE27" s="38" t="str">
        <f>IF([1]Hatchlings!AZ34&gt;0,[1]Hatchlings!AZ34,"")</f>
        <v/>
      </c>
      <c r="AF27" s="38" t="str">
        <f>IF([1]Hatchlings!AZ35&gt;0,[1]Hatchlings!AZ35,"")</f>
        <v/>
      </c>
      <c r="AG27" s="38" t="str">
        <f>IF([1]Hatchlings!AZ36&gt;0,[1]Hatchlings!AZ36,"")</f>
        <v/>
      </c>
      <c r="AH27" s="38" t="str">
        <f>IF([1]Hatchlings!AZ37&gt;0,[1]Hatchlings!AZ37,"")</f>
        <v/>
      </c>
      <c r="AI27" s="38" t="str">
        <f>IF([1]Hatchlings!AZ38&gt;0,[1]Hatchlings!AZ38,"")</f>
        <v/>
      </c>
      <c r="AJ27" s="38" t="str">
        <f>IF([1]Hatchlings!AZ39&gt;0,[1]Hatchlings!AZ39,"")</f>
        <v/>
      </c>
      <c r="AK27" s="38" t="str">
        <f>IF([1]Hatchlings!AZ40&gt;0,[1]Hatchlings!AZ40,"")</f>
        <v/>
      </c>
      <c r="AL27" s="38" t="str">
        <f>IF([1]Hatchlings!AZ42&gt;0,[1]Hatchlings!AZ42,"")</f>
        <v/>
      </c>
      <c r="AM27" s="38" t="str">
        <f>IF([1]Hatchlings!AZ43&gt;0,[1]Hatchlings!AZ43,"")</f>
        <v/>
      </c>
      <c r="AN27" s="38" t="str">
        <f>IF([1]Hatchlings!AZ44&gt;0,[1]Hatchlings!AZ44,"")</f>
        <v/>
      </c>
      <c r="AO27" s="38" t="str">
        <f>IF([1]Hatchlings!AZ45&gt;0,[1]Hatchlings!AZ45,"")</f>
        <v/>
      </c>
      <c r="AP27" s="38" t="str">
        <f>IF([1]Hatchlings!AZ46&gt;0,[1]Hatchlings!AZ46,"")</f>
        <v/>
      </c>
      <c r="AQ27" s="38" t="str">
        <f>IF([1]Hatchlings!AZ47&gt;0,[1]Hatchlings!AZ47,"")</f>
        <v/>
      </c>
      <c r="AR27" s="38" t="str">
        <f>IF([1]Hatchlings!AZ48&gt;0,[1]Hatchlings!AZ48,"")</f>
        <v/>
      </c>
      <c r="AS27" s="68" t="str">
        <f>IF([1]Hatchlings!AZ49&gt;0,[1]Hatchlings!AZ49,"")</f>
        <v/>
      </c>
    </row>
    <row r="28" spans="1:45" s="29" customFormat="1" ht="25.5">
      <c r="A28" s="34" t="str">
        <f t="shared" si="1"/>
        <v>Genus species</v>
      </c>
      <c r="B28" s="51" t="str">
        <f t="shared" si="1"/>
        <v>Country.sample</v>
      </c>
      <c r="C28" s="36">
        <f>[1]Hatchlings!BB1</f>
        <v>27</v>
      </c>
      <c r="D28" s="37" t="str">
        <f>IF([1]Hatchlings!BB3&gt;0,[1]Hatchlings!BB3,"")</f>
        <v/>
      </c>
      <c r="E28" s="37" t="str">
        <f>IF([1]Hatchlings!BB4&gt;0,[1]Hatchlings!BB4,"")</f>
        <v/>
      </c>
      <c r="F28" s="38" t="str">
        <f>IF([1]Hatchlings!BB5&gt;0,[1]Hatchlings!BB5,"")</f>
        <v/>
      </c>
      <c r="G28" s="38" t="str">
        <f>IF([1]Hatchlings!BB7&gt;0,[1]Hatchlings!BB7,"")</f>
        <v/>
      </c>
      <c r="H28" s="38" t="str">
        <f>IF([1]Hatchlings!BB8&gt;0,[1]Hatchlings!BB8,"")</f>
        <v/>
      </c>
      <c r="I28" s="38" t="str">
        <f>IF([1]Hatchlings!BB9&gt;0,[1]Hatchlings!BB9,"")</f>
        <v/>
      </c>
      <c r="J28" s="38" t="str">
        <f>IF([1]Hatchlings!BB10&gt;0,[1]Hatchlings!BB10,"")</f>
        <v/>
      </c>
      <c r="K28" s="38" t="str">
        <f>IF([1]Hatchlings!BB11&gt;0,[1]Hatchlings!BB11,"")</f>
        <v/>
      </c>
      <c r="L28" s="40" t="str">
        <f>IF([1]Hatchlings!BB12&gt;0,[1]Hatchlings!BB12,"")</f>
        <v/>
      </c>
      <c r="M28" s="40" t="str">
        <f>IF([1]Hatchlings!BB13&gt;0,[1]Hatchlings!BB13,"")</f>
        <v/>
      </c>
      <c r="N28" s="38" t="str">
        <f>IF([1]Hatchlings!BB15&gt;0,[1]Hatchlings!BB15,"")</f>
        <v/>
      </c>
      <c r="O28" s="38" t="str">
        <f>IF([1]Hatchlings!BB16&gt;0,[1]Hatchlings!BB16,"")</f>
        <v/>
      </c>
      <c r="P28" s="38" t="str">
        <f>IF([1]Hatchlings!BB17&gt;0,[1]Hatchlings!BB17,"")</f>
        <v/>
      </c>
      <c r="Q28" s="38" t="str">
        <f>IF([1]Hatchlings!BB18&gt;0,[1]Hatchlings!BB18,"")</f>
        <v/>
      </c>
      <c r="R28" s="38" t="str">
        <f>IF([1]Hatchlings!BB19&gt;0,[1]Hatchlings!BB19,"")</f>
        <v/>
      </c>
      <c r="S28" s="38" t="str">
        <f>IF([1]Hatchlings!BB20&gt;0,[1]Hatchlings!BB20,"")</f>
        <v/>
      </c>
      <c r="T28" s="38" t="str">
        <f>IF([1]Hatchlings!BB21&gt;0,[1]Hatchlings!BB21,"")</f>
        <v/>
      </c>
      <c r="U28" s="38" t="str">
        <f>IF([1]Hatchlings!BB22&gt;0,[1]Hatchlings!BB22,"")</f>
        <v/>
      </c>
      <c r="V28" s="38" t="str">
        <f>IF([1]Hatchlings!BB24&gt;0,[1]Hatchlings!BB24,"")</f>
        <v/>
      </c>
      <c r="W28" s="38" t="str">
        <f>IF([1]Hatchlings!BB25&gt;0,[1]Hatchlings!BB25,"")</f>
        <v/>
      </c>
      <c r="X28" s="38" t="str">
        <f>IF([1]Hatchlings!BB26&gt;0,[1]Hatchlings!BB26,"")</f>
        <v/>
      </c>
      <c r="Y28" s="38" t="str">
        <f>IF([1]Hatchlings!BB27&gt;0,[1]Hatchlings!BB27,"")</f>
        <v/>
      </c>
      <c r="Z28" s="38" t="str">
        <f>IF([1]Hatchlings!BB28&gt;0,[1]Hatchlings!BB28,"")</f>
        <v/>
      </c>
      <c r="AA28" s="38" t="str">
        <f>IF([1]Hatchlings!BB29&gt;0,[1]Hatchlings!BB29,"")</f>
        <v/>
      </c>
      <c r="AB28" s="38" t="str">
        <f>IF([1]Hatchlings!BB30&gt;0,[1]Hatchlings!BB30,"")</f>
        <v/>
      </c>
      <c r="AC28" s="38" t="str">
        <f>IF([1]Hatchlings!BB31&gt;0,[1]Hatchlings!BB31,"")</f>
        <v/>
      </c>
      <c r="AD28" s="38" t="str">
        <f>IF([1]Hatchlings!BB33&gt;0,[1]Hatchlings!BB33,"")</f>
        <v/>
      </c>
      <c r="AE28" s="38" t="str">
        <f>IF([1]Hatchlings!BB34&gt;0,[1]Hatchlings!BB34,"")</f>
        <v/>
      </c>
      <c r="AF28" s="38" t="str">
        <f>IF([1]Hatchlings!BB35&gt;0,[1]Hatchlings!BB35,"")</f>
        <v/>
      </c>
      <c r="AG28" s="38" t="str">
        <f>IF([1]Hatchlings!BB36&gt;0,[1]Hatchlings!BB36,"")</f>
        <v/>
      </c>
      <c r="AH28" s="38" t="str">
        <f>IF([1]Hatchlings!BB37&gt;0,[1]Hatchlings!BB37,"")</f>
        <v/>
      </c>
      <c r="AI28" s="38" t="str">
        <f>IF([1]Hatchlings!BB38&gt;0,[1]Hatchlings!BB38,"")</f>
        <v/>
      </c>
      <c r="AJ28" s="38" t="str">
        <f>IF([1]Hatchlings!BB39&gt;0,[1]Hatchlings!BB39,"")</f>
        <v/>
      </c>
      <c r="AK28" s="38" t="str">
        <f>IF([1]Hatchlings!BB40&gt;0,[1]Hatchlings!BB40,"")</f>
        <v/>
      </c>
      <c r="AL28" s="38" t="str">
        <f>IF([1]Hatchlings!BB42&gt;0,[1]Hatchlings!BB42,"")</f>
        <v/>
      </c>
      <c r="AM28" s="38" t="str">
        <f>IF([1]Hatchlings!BB43&gt;0,[1]Hatchlings!BB43,"")</f>
        <v/>
      </c>
      <c r="AN28" s="38" t="str">
        <f>IF([1]Hatchlings!BB44&gt;0,[1]Hatchlings!BB44,"")</f>
        <v/>
      </c>
      <c r="AO28" s="38" t="str">
        <f>IF([1]Hatchlings!BB45&gt;0,[1]Hatchlings!BB45,"")</f>
        <v/>
      </c>
      <c r="AP28" s="38" t="str">
        <f>IF([1]Hatchlings!BB46&gt;0,[1]Hatchlings!BB46,"")</f>
        <v/>
      </c>
      <c r="AQ28" s="38" t="str">
        <f>IF([1]Hatchlings!BB47&gt;0,[1]Hatchlings!BB47,"")</f>
        <v/>
      </c>
      <c r="AR28" s="38" t="str">
        <f>IF([1]Hatchlings!BB48&gt;0,[1]Hatchlings!BB48,"")</f>
        <v/>
      </c>
      <c r="AS28" s="68" t="str">
        <f>IF([1]Hatchlings!BB49&gt;0,[1]Hatchlings!BB49,"")</f>
        <v/>
      </c>
    </row>
    <row r="29" spans="1:45" s="29" customFormat="1" ht="25.5">
      <c r="A29" s="34" t="str">
        <f t="shared" si="1"/>
        <v>Genus species</v>
      </c>
      <c r="B29" s="51" t="str">
        <f t="shared" si="1"/>
        <v>Country.sample</v>
      </c>
      <c r="C29" s="36">
        <f>[1]Hatchlings!BD1</f>
        <v>28</v>
      </c>
      <c r="D29" s="37" t="str">
        <f>IF([1]Hatchlings!BD3&gt;0,[1]Hatchlings!BD3,"")</f>
        <v/>
      </c>
      <c r="E29" s="37" t="str">
        <f>IF([1]Hatchlings!BD4&gt;0,[1]Hatchlings!BD4,"")</f>
        <v/>
      </c>
      <c r="F29" s="38" t="str">
        <f>IF([1]Hatchlings!BD5&gt;0,[1]Hatchlings!BD5,"")</f>
        <v/>
      </c>
      <c r="G29" s="38" t="str">
        <f>IF([1]Hatchlings!BD7&gt;0,[1]Hatchlings!BD7,"")</f>
        <v/>
      </c>
      <c r="H29" s="38" t="str">
        <f>IF([1]Hatchlings!BD8&gt;0,[1]Hatchlings!BD8,"")</f>
        <v/>
      </c>
      <c r="I29" s="38" t="str">
        <f>IF([1]Hatchlings!BD9&gt;0,[1]Hatchlings!BD9,"")</f>
        <v/>
      </c>
      <c r="J29" s="38" t="str">
        <f>IF([1]Hatchlings!BD10&gt;0,[1]Hatchlings!BD10,"")</f>
        <v/>
      </c>
      <c r="K29" s="38" t="str">
        <f>IF([1]Hatchlings!BD11&gt;0,[1]Hatchlings!BD11,"")</f>
        <v/>
      </c>
      <c r="L29" s="40" t="str">
        <f>IF([1]Hatchlings!BD12&gt;0,[1]Hatchlings!BD12,"")</f>
        <v/>
      </c>
      <c r="M29" s="40" t="str">
        <f>IF([1]Hatchlings!BD13&gt;0,[1]Hatchlings!BD13,"")</f>
        <v/>
      </c>
      <c r="N29" s="38" t="str">
        <f>IF([1]Hatchlings!BD15&gt;0,[1]Hatchlings!BD15,"")</f>
        <v/>
      </c>
      <c r="O29" s="38" t="str">
        <f>IF([1]Hatchlings!BD16&gt;0,[1]Hatchlings!BD16,"")</f>
        <v/>
      </c>
      <c r="P29" s="38" t="str">
        <f>IF([1]Hatchlings!BD17&gt;0,[1]Hatchlings!BD17,"")</f>
        <v/>
      </c>
      <c r="Q29" s="38" t="str">
        <f>IF([1]Hatchlings!BD18&gt;0,[1]Hatchlings!BD18,"")</f>
        <v/>
      </c>
      <c r="R29" s="38" t="str">
        <f>IF([1]Hatchlings!BD19&gt;0,[1]Hatchlings!BD19,"")</f>
        <v/>
      </c>
      <c r="S29" s="38" t="str">
        <f>IF([1]Hatchlings!BD20&gt;0,[1]Hatchlings!BD20,"")</f>
        <v/>
      </c>
      <c r="T29" s="38" t="str">
        <f>IF([1]Hatchlings!BD21&gt;0,[1]Hatchlings!BD21,"")</f>
        <v/>
      </c>
      <c r="U29" s="38" t="str">
        <f>IF([1]Hatchlings!BD22&gt;0,[1]Hatchlings!BD22,"")</f>
        <v/>
      </c>
      <c r="V29" s="38" t="str">
        <f>IF([1]Hatchlings!BD24&gt;0,[1]Hatchlings!BD24,"")</f>
        <v/>
      </c>
      <c r="W29" s="38" t="str">
        <f>IF([1]Hatchlings!BD25&gt;0,[1]Hatchlings!BD25,"")</f>
        <v/>
      </c>
      <c r="X29" s="38" t="str">
        <f>IF([1]Hatchlings!BD26&gt;0,[1]Hatchlings!BD26,"")</f>
        <v/>
      </c>
      <c r="Y29" s="38" t="str">
        <f>IF([1]Hatchlings!BD27&gt;0,[1]Hatchlings!BD27,"")</f>
        <v/>
      </c>
      <c r="Z29" s="38" t="str">
        <f>IF([1]Hatchlings!BD28&gt;0,[1]Hatchlings!BD28,"")</f>
        <v/>
      </c>
      <c r="AA29" s="38" t="str">
        <f>IF([1]Hatchlings!BD29&gt;0,[1]Hatchlings!BD29,"")</f>
        <v/>
      </c>
      <c r="AB29" s="38" t="str">
        <f>IF([1]Hatchlings!BD30&gt;0,[1]Hatchlings!BD30,"")</f>
        <v/>
      </c>
      <c r="AC29" s="38" t="str">
        <f>IF([1]Hatchlings!BD31&gt;0,[1]Hatchlings!BD31,"")</f>
        <v/>
      </c>
      <c r="AD29" s="38" t="str">
        <f>IF([1]Hatchlings!BD33&gt;0,[1]Hatchlings!BD33,"")</f>
        <v/>
      </c>
      <c r="AE29" s="38" t="str">
        <f>IF([1]Hatchlings!BD34&gt;0,[1]Hatchlings!BD34,"")</f>
        <v/>
      </c>
      <c r="AF29" s="38" t="str">
        <f>IF([1]Hatchlings!BD35&gt;0,[1]Hatchlings!BD35,"")</f>
        <v/>
      </c>
      <c r="AG29" s="38" t="str">
        <f>IF([1]Hatchlings!BD36&gt;0,[1]Hatchlings!BD36,"")</f>
        <v/>
      </c>
      <c r="AH29" s="38" t="str">
        <f>IF([1]Hatchlings!BD37&gt;0,[1]Hatchlings!BD37,"")</f>
        <v/>
      </c>
      <c r="AI29" s="38" t="str">
        <f>IF([1]Hatchlings!BD38&gt;0,[1]Hatchlings!BD38,"")</f>
        <v/>
      </c>
      <c r="AJ29" s="38" t="str">
        <f>IF([1]Hatchlings!BD39&gt;0,[1]Hatchlings!BD39,"")</f>
        <v/>
      </c>
      <c r="AK29" s="38" t="str">
        <f>IF([1]Hatchlings!BD40&gt;0,[1]Hatchlings!BD40,"")</f>
        <v/>
      </c>
      <c r="AL29" s="38" t="str">
        <f>IF([1]Hatchlings!BD42&gt;0,[1]Hatchlings!BD42,"")</f>
        <v/>
      </c>
      <c r="AM29" s="38" t="str">
        <f>IF([1]Hatchlings!BD43&gt;0,[1]Hatchlings!BD43,"")</f>
        <v/>
      </c>
      <c r="AN29" s="38" t="str">
        <f>IF([1]Hatchlings!BD44&gt;0,[1]Hatchlings!BD44,"")</f>
        <v/>
      </c>
      <c r="AO29" s="38" t="str">
        <f>IF([1]Hatchlings!BD45&gt;0,[1]Hatchlings!BD45,"")</f>
        <v/>
      </c>
      <c r="AP29" s="38" t="str">
        <f>IF([1]Hatchlings!BD46&gt;0,[1]Hatchlings!BD46,"")</f>
        <v/>
      </c>
      <c r="AQ29" s="38" t="str">
        <f>IF([1]Hatchlings!BD47&gt;0,[1]Hatchlings!BD47,"")</f>
        <v/>
      </c>
      <c r="AR29" s="38" t="str">
        <f>IF([1]Hatchlings!BD48&gt;0,[1]Hatchlings!BD48,"")</f>
        <v/>
      </c>
      <c r="AS29" s="68" t="str">
        <f>IF([1]Hatchlings!BD49&gt;0,[1]Hatchlings!BD49,"")</f>
        <v/>
      </c>
    </row>
    <row r="30" spans="1:45" s="29" customFormat="1" ht="25.5">
      <c r="A30" s="34" t="str">
        <f t="shared" si="1"/>
        <v>Genus species</v>
      </c>
      <c r="B30" s="51" t="str">
        <f t="shared" si="1"/>
        <v>Country.sample</v>
      </c>
      <c r="C30" s="36">
        <f>[1]Hatchlings!BF1</f>
        <v>29</v>
      </c>
      <c r="D30" s="37" t="str">
        <f>IF([1]Hatchlings!BF3&gt;0,[1]Hatchlings!BF3,"")</f>
        <v/>
      </c>
      <c r="E30" s="37" t="str">
        <f>IF([1]Hatchlings!BF4&gt;0,[1]Hatchlings!BF4,"")</f>
        <v/>
      </c>
      <c r="F30" s="38" t="str">
        <f>IF([1]Hatchlings!BF5&gt;0,[1]Hatchlings!BF5,"")</f>
        <v/>
      </c>
      <c r="G30" s="38" t="str">
        <f>IF([1]Hatchlings!BF7&gt;0,[1]Hatchlings!BF7,"")</f>
        <v/>
      </c>
      <c r="H30" s="38" t="str">
        <f>IF([1]Hatchlings!BF8&gt;0,[1]Hatchlings!BF8,"")</f>
        <v/>
      </c>
      <c r="I30" s="38" t="str">
        <f>IF([1]Hatchlings!BF9&gt;0,[1]Hatchlings!BF9,"")</f>
        <v/>
      </c>
      <c r="J30" s="38" t="str">
        <f>IF([1]Hatchlings!BF10&gt;0,[1]Hatchlings!BF10,"")</f>
        <v/>
      </c>
      <c r="K30" s="38" t="str">
        <f>IF([1]Hatchlings!BF11&gt;0,[1]Hatchlings!BF11,"")</f>
        <v/>
      </c>
      <c r="L30" s="40" t="str">
        <f>IF([1]Hatchlings!BF12&gt;0,[1]Hatchlings!BF12,"")</f>
        <v/>
      </c>
      <c r="M30" s="40" t="str">
        <f>IF([1]Hatchlings!BF13&gt;0,[1]Hatchlings!BF13,"")</f>
        <v/>
      </c>
      <c r="N30" s="38" t="str">
        <f>IF([1]Hatchlings!BF15&gt;0,[1]Hatchlings!BF15,"")</f>
        <v/>
      </c>
      <c r="O30" s="38" t="str">
        <f>IF([1]Hatchlings!BF16&gt;0,[1]Hatchlings!BF16,"")</f>
        <v/>
      </c>
      <c r="P30" s="38" t="str">
        <f>IF([1]Hatchlings!BF17&gt;0,[1]Hatchlings!BF17,"")</f>
        <v/>
      </c>
      <c r="Q30" s="38" t="str">
        <f>IF([1]Hatchlings!BF18&gt;0,[1]Hatchlings!BF18,"")</f>
        <v/>
      </c>
      <c r="R30" s="38" t="str">
        <f>IF([1]Hatchlings!BF19&gt;0,[1]Hatchlings!BF19,"")</f>
        <v/>
      </c>
      <c r="S30" s="38" t="str">
        <f>IF([1]Hatchlings!BF20&gt;0,[1]Hatchlings!BF20,"")</f>
        <v/>
      </c>
      <c r="T30" s="38" t="str">
        <f>IF([1]Hatchlings!BF21&gt;0,[1]Hatchlings!BF21,"")</f>
        <v/>
      </c>
      <c r="U30" s="38" t="str">
        <f>IF([1]Hatchlings!BF22&gt;0,[1]Hatchlings!BF22,"")</f>
        <v/>
      </c>
      <c r="V30" s="38" t="str">
        <f>IF([1]Hatchlings!BF24&gt;0,[1]Hatchlings!BF24,"")</f>
        <v/>
      </c>
      <c r="W30" s="38" t="str">
        <f>IF([1]Hatchlings!BF25&gt;0,[1]Hatchlings!BF25,"")</f>
        <v/>
      </c>
      <c r="X30" s="38" t="str">
        <f>IF([1]Hatchlings!BF26&gt;0,[1]Hatchlings!BF26,"")</f>
        <v/>
      </c>
      <c r="Y30" s="38" t="str">
        <f>IF([1]Hatchlings!BF27&gt;0,[1]Hatchlings!BF27,"")</f>
        <v/>
      </c>
      <c r="Z30" s="38" t="str">
        <f>IF([1]Hatchlings!BF28&gt;0,[1]Hatchlings!BF28,"")</f>
        <v/>
      </c>
      <c r="AA30" s="38" t="str">
        <f>IF([1]Hatchlings!BF29&gt;0,[1]Hatchlings!BF29,"")</f>
        <v/>
      </c>
      <c r="AB30" s="38" t="str">
        <f>IF([1]Hatchlings!BF30&gt;0,[1]Hatchlings!BF30,"")</f>
        <v/>
      </c>
      <c r="AC30" s="38" t="str">
        <f>IF([1]Hatchlings!BF31&gt;0,[1]Hatchlings!BF31,"")</f>
        <v/>
      </c>
      <c r="AD30" s="38" t="str">
        <f>IF([1]Hatchlings!BF33&gt;0,[1]Hatchlings!BF33,"")</f>
        <v/>
      </c>
      <c r="AE30" s="38" t="str">
        <f>IF([1]Hatchlings!BF34&gt;0,[1]Hatchlings!BF34,"")</f>
        <v/>
      </c>
      <c r="AF30" s="38" t="str">
        <f>IF([1]Hatchlings!BF35&gt;0,[1]Hatchlings!BF35,"")</f>
        <v/>
      </c>
      <c r="AG30" s="38" t="str">
        <f>IF([1]Hatchlings!BF36&gt;0,[1]Hatchlings!BF36,"")</f>
        <v/>
      </c>
      <c r="AH30" s="38" t="str">
        <f>IF([1]Hatchlings!BF37&gt;0,[1]Hatchlings!BF37,"")</f>
        <v/>
      </c>
      <c r="AI30" s="38" t="str">
        <f>IF([1]Hatchlings!BF38&gt;0,[1]Hatchlings!BF38,"")</f>
        <v/>
      </c>
      <c r="AJ30" s="38" t="str">
        <f>IF([1]Hatchlings!BF39&gt;0,[1]Hatchlings!BF39,"")</f>
        <v/>
      </c>
      <c r="AK30" s="38" t="str">
        <f>IF([1]Hatchlings!BF40&gt;0,[1]Hatchlings!BF40,"")</f>
        <v/>
      </c>
      <c r="AL30" s="38" t="str">
        <f>IF([1]Hatchlings!BF42&gt;0,[1]Hatchlings!BF42,"")</f>
        <v/>
      </c>
      <c r="AM30" s="38" t="str">
        <f>IF([1]Hatchlings!BF43&gt;0,[1]Hatchlings!BF43,"")</f>
        <v/>
      </c>
      <c r="AN30" s="38" t="str">
        <f>IF([1]Hatchlings!BF44&gt;0,[1]Hatchlings!BF44,"")</f>
        <v/>
      </c>
      <c r="AO30" s="38" t="str">
        <f>IF([1]Hatchlings!BF45&gt;0,[1]Hatchlings!BF45,"")</f>
        <v/>
      </c>
      <c r="AP30" s="38" t="str">
        <f>IF([1]Hatchlings!BF46&gt;0,[1]Hatchlings!BF46,"")</f>
        <v/>
      </c>
      <c r="AQ30" s="38" t="str">
        <f>IF([1]Hatchlings!BF47&gt;0,[1]Hatchlings!BF47,"")</f>
        <v/>
      </c>
      <c r="AR30" s="38" t="str">
        <f>IF([1]Hatchlings!BF48&gt;0,[1]Hatchlings!BF48,"")</f>
        <v/>
      </c>
      <c r="AS30" s="68" t="str">
        <f>IF([1]Hatchlings!BF49&gt;0,[1]Hatchlings!BF49,"")</f>
        <v/>
      </c>
    </row>
    <row r="31" spans="1:45" s="29" customFormat="1" ht="25.5">
      <c r="A31" s="34" t="str">
        <f t="shared" si="1"/>
        <v>Genus species</v>
      </c>
      <c r="B31" s="51" t="str">
        <f t="shared" si="1"/>
        <v>Country.sample</v>
      </c>
      <c r="C31" s="36">
        <f>[1]Hatchlings!BH1</f>
        <v>30</v>
      </c>
      <c r="D31" s="37" t="str">
        <f>IF([1]Hatchlings!BH3&gt;0,[1]Hatchlings!BH3,"")</f>
        <v/>
      </c>
      <c r="E31" s="37" t="str">
        <f>IF([1]Hatchlings!BH4&gt;0,[1]Hatchlings!BH4,"")</f>
        <v/>
      </c>
      <c r="F31" s="38" t="str">
        <f>IF([1]Hatchlings!BH5&gt;0,[1]Hatchlings!BH5,"")</f>
        <v/>
      </c>
      <c r="G31" s="38" t="str">
        <f>IF([1]Hatchlings!BH7&gt;0,[1]Hatchlings!BH7,"")</f>
        <v/>
      </c>
      <c r="H31" s="38" t="str">
        <f>IF([1]Hatchlings!BH8&gt;0,[1]Hatchlings!BH8,"")</f>
        <v/>
      </c>
      <c r="I31" s="38" t="str">
        <f>IF([1]Hatchlings!BH9&gt;0,[1]Hatchlings!BH9,"")</f>
        <v/>
      </c>
      <c r="J31" s="38" t="str">
        <f>IF([1]Hatchlings!BH10&gt;0,[1]Hatchlings!BH10,"")</f>
        <v/>
      </c>
      <c r="K31" s="38" t="str">
        <f>IF([1]Hatchlings!BH11&gt;0,[1]Hatchlings!BH11,"")</f>
        <v/>
      </c>
      <c r="L31" s="40" t="str">
        <f>IF([1]Hatchlings!BH12&gt;0,[1]Hatchlings!BH12,"")</f>
        <v/>
      </c>
      <c r="M31" s="40" t="str">
        <f>IF([1]Hatchlings!BH13&gt;0,[1]Hatchlings!BH13,"")</f>
        <v/>
      </c>
      <c r="N31" s="38" t="str">
        <f>IF([1]Hatchlings!BH15&gt;0,[1]Hatchlings!BH15,"")</f>
        <v/>
      </c>
      <c r="O31" s="38" t="str">
        <f>IF([1]Hatchlings!BH16&gt;0,[1]Hatchlings!BH16,"")</f>
        <v/>
      </c>
      <c r="P31" s="38" t="str">
        <f>IF([1]Hatchlings!BH17&gt;0,[1]Hatchlings!BH17,"")</f>
        <v/>
      </c>
      <c r="Q31" s="38" t="str">
        <f>IF([1]Hatchlings!BH18&gt;0,[1]Hatchlings!BH18,"")</f>
        <v/>
      </c>
      <c r="R31" s="38" t="str">
        <f>IF([1]Hatchlings!BH19&gt;0,[1]Hatchlings!BH19,"")</f>
        <v/>
      </c>
      <c r="S31" s="38" t="str">
        <f>IF([1]Hatchlings!BH20&gt;0,[1]Hatchlings!BH20,"")</f>
        <v/>
      </c>
      <c r="T31" s="38" t="str">
        <f>IF([1]Hatchlings!BH21&gt;0,[1]Hatchlings!BH21,"")</f>
        <v/>
      </c>
      <c r="U31" s="38" t="str">
        <f>IF([1]Hatchlings!BH22&gt;0,[1]Hatchlings!BH22,"")</f>
        <v/>
      </c>
      <c r="V31" s="38" t="str">
        <f>IF([1]Hatchlings!BH24&gt;0,[1]Hatchlings!BH24,"")</f>
        <v/>
      </c>
      <c r="W31" s="38" t="str">
        <f>IF([1]Hatchlings!BH25&gt;0,[1]Hatchlings!BH25,"")</f>
        <v/>
      </c>
      <c r="X31" s="38" t="str">
        <f>IF([1]Hatchlings!BH26&gt;0,[1]Hatchlings!BH26,"")</f>
        <v/>
      </c>
      <c r="Y31" s="38" t="str">
        <f>IF([1]Hatchlings!BH27&gt;0,[1]Hatchlings!BH27,"")</f>
        <v/>
      </c>
      <c r="Z31" s="38" t="str">
        <f>IF([1]Hatchlings!BH28&gt;0,[1]Hatchlings!BH28,"")</f>
        <v/>
      </c>
      <c r="AA31" s="38" t="str">
        <f>IF([1]Hatchlings!BH29&gt;0,[1]Hatchlings!BH29,"")</f>
        <v/>
      </c>
      <c r="AB31" s="38" t="str">
        <f>IF([1]Hatchlings!BH30&gt;0,[1]Hatchlings!BH30,"")</f>
        <v/>
      </c>
      <c r="AC31" s="38" t="str">
        <f>IF([1]Hatchlings!BH31&gt;0,[1]Hatchlings!BH31,"")</f>
        <v/>
      </c>
      <c r="AD31" s="38" t="str">
        <f>IF([1]Hatchlings!BH33&gt;0,[1]Hatchlings!BH33,"")</f>
        <v/>
      </c>
      <c r="AE31" s="38" t="str">
        <f>IF([1]Hatchlings!BH34&gt;0,[1]Hatchlings!BH34,"")</f>
        <v/>
      </c>
      <c r="AF31" s="38" t="str">
        <f>IF([1]Hatchlings!BH35&gt;0,[1]Hatchlings!BH35,"")</f>
        <v/>
      </c>
      <c r="AG31" s="38" t="str">
        <f>IF([1]Hatchlings!BH36&gt;0,[1]Hatchlings!BH36,"")</f>
        <v/>
      </c>
      <c r="AH31" s="38" t="str">
        <f>IF([1]Hatchlings!BH37&gt;0,[1]Hatchlings!BH37,"")</f>
        <v/>
      </c>
      <c r="AI31" s="38" t="str">
        <f>IF([1]Hatchlings!BH38&gt;0,[1]Hatchlings!BH38,"")</f>
        <v/>
      </c>
      <c r="AJ31" s="38" t="str">
        <f>IF([1]Hatchlings!BH39&gt;0,[1]Hatchlings!BH39,"")</f>
        <v/>
      </c>
      <c r="AK31" s="38" t="str">
        <f>IF([1]Hatchlings!BH40&gt;0,[1]Hatchlings!BH40,"")</f>
        <v/>
      </c>
      <c r="AL31" s="38" t="str">
        <f>IF([1]Hatchlings!BH42&gt;0,[1]Hatchlings!BH42,"")</f>
        <v/>
      </c>
      <c r="AM31" s="38" t="str">
        <f>IF([1]Hatchlings!BH43&gt;0,[1]Hatchlings!BH43,"")</f>
        <v/>
      </c>
      <c r="AN31" s="38" t="str">
        <f>IF([1]Hatchlings!BH44&gt;0,[1]Hatchlings!BH44,"")</f>
        <v/>
      </c>
      <c r="AO31" s="38" t="str">
        <f>IF([1]Hatchlings!BH45&gt;0,[1]Hatchlings!BH45,"")</f>
        <v/>
      </c>
      <c r="AP31" s="38" t="str">
        <f>IF([1]Hatchlings!BH46&gt;0,[1]Hatchlings!BH46,"")</f>
        <v/>
      </c>
      <c r="AQ31" s="38" t="str">
        <f>IF([1]Hatchlings!BH47&gt;0,[1]Hatchlings!BH47,"")</f>
        <v/>
      </c>
      <c r="AR31" s="38" t="str">
        <f>IF([1]Hatchlings!BH48&gt;0,[1]Hatchlings!BH48,"")</f>
        <v/>
      </c>
      <c r="AS31" s="68" t="str">
        <f>IF([1]Hatchlings!BH49&gt;0,[1]Hatchlings!BH49,"")</f>
        <v/>
      </c>
    </row>
  </sheetData>
  <phoneticPr fontId="24"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6469-B2E2-4B80-950F-22C32D2FDE52}">
  <sheetPr>
    <tabColor rgb="FFB2B2B2"/>
  </sheetPr>
  <dimension ref="A1:AH31"/>
  <sheetViews>
    <sheetView workbookViewId="0">
      <selection activeCell="P18" sqref="P18"/>
    </sheetView>
  </sheetViews>
  <sheetFormatPr defaultRowHeight="12.75"/>
  <sheetData>
    <row r="1" spans="1:34" s="29" customFormat="1" ht="67.5">
      <c r="A1" s="34" t="s">
        <v>54</v>
      </c>
      <c r="B1" s="53" t="s">
        <v>55</v>
      </c>
      <c r="C1" s="35" t="s">
        <v>44</v>
      </c>
      <c r="D1" s="49" t="s">
        <v>10</v>
      </c>
      <c r="E1" s="49" t="s">
        <v>11</v>
      </c>
      <c r="F1" s="49" t="s">
        <v>12</v>
      </c>
      <c r="G1" s="50" t="s">
        <v>38</v>
      </c>
      <c r="H1" s="50" t="s">
        <v>39</v>
      </c>
      <c r="I1" s="50" t="s">
        <v>40</v>
      </c>
      <c r="J1" s="50" t="s">
        <v>41</v>
      </c>
      <c r="K1" s="50" t="s">
        <v>56</v>
      </c>
      <c r="L1" s="50" t="s">
        <v>57</v>
      </c>
      <c r="M1" s="50" t="s">
        <v>58</v>
      </c>
      <c r="N1" s="50" t="s">
        <v>59</v>
      </c>
      <c r="O1" s="50" t="s">
        <v>60</v>
      </c>
      <c r="P1" s="50" t="s">
        <v>61</v>
      </c>
      <c r="Q1" s="50" t="s">
        <v>62</v>
      </c>
      <c r="R1" s="50" t="s">
        <v>63</v>
      </c>
      <c r="S1" s="50" t="s">
        <v>64</v>
      </c>
      <c r="T1" s="50" t="s">
        <v>65</v>
      </c>
      <c r="U1" s="50" t="s">
        <v>66</v>
      </c>
      <c r="V1" s="50" t="s">
        <v>67</v>
      </c>
      <c r="W1" s="50" t="s">
        <v>68</v>
      </c>
      <c r="X1" s="50" t="s">
        <v>69</v>
      </c>
      <c r="Y1" s="50" t="s">
        <v>70</v>
      </c>
      <c r="Z1" s="50" t="s">
        <v>71</v>
      </c>
      <c r="AA1" s="50" t="s">
        <v>72</v>
      </c>
      <c r="AB1" s="50" t="s">
        <v>73</v>
      </c>
      <c r="AC1" s="50" t="s">
        <v>74</v>
      </c>
      <c r="AD1" s="50" t="s">
        <v>75</v>
      </c>
      <c r="AE1" s="50" t="s">
        <v>76</v>
      </c>
      <c r="AF1" s="50" t="s">
        <v>77</v>
      </c>
      <c r="AG1" s="50" t="s">
        <v>78</v>
      </c>
      <c r="AH1" s="50" t="s">
        <v>79</v>
      </c>
    </row>
    <row r="2" spans="1:34" s="29" customFormat="1" ht="25.5">
      <c r="A2" s="34" t="str">
        <f>'[1]female stats (μm)'!A$2</f>
        <v>Genus species</v>
      </c>
      <c r="B2" s="51" t="str">
        <f>'[1]female stats (μm)'!B$2</f>
        <v>Country.sample</v>
      </c>
      <c r="C2" s="36" t="str">
        <f>[1]Hatchlings!B1</f>
        <v>1 (HOL)</v>
      </c>
      <c r="D2" s="41">
        <f>IF([1]Hatchlings!C3&gt;0,[1]Hatchlings!C3,"")</f>
        <v>1175.6035578144854</v>
      </c>
      <c r="E2" s="42">
        <f>IF([1]Hatchlings!C4&gt;0,[1]Hatchlings!C4,"")</f>
        <v>18.011435832274458</v>
      </c>
      <c r="F2" s="42">
        <f>IF([1]Hatchlings!C5&gt;0,[1]Hatchlings!C5,"")</f>
        <v>18.996188055908515</v>
      </c>
      <c r="G2" s="42">
        <f>IF([1]Hatchlings!C8&gt;0,[1]Hatchlings!C8,"")</f>
        <v>71.092757306226176</v>
      </c>
      <c r="H2" s="42">
        <f>IF([1]Hatchlings!C9&gt;0,[1]Hatchlings!C9,"")</f>
        <v>48.252858958068614</v>
      </c>
      <c r="I2" s="42">
        <f>IF([1]Hatchlings!C10&gt;0,[1]Hatchlings!C10,"")</f>
        <v>46.029224904701401</v>
      </c>
      <c r="J2" s="42">
        <f>IF([1]Hatchlings!C11&gt;0,[1]Hatchlings!C11,"")</f>
        <v>44.790343074968234</v>
      </c>
      <c r="K2" s="42">
        <f>IF([1]Hatchlings!C15&gt;0,[1]Hatchlings!C15,"")</f>
        <v>51.429479034307505</v>
      </c>
      <c r="L2" s="42">
        <f>IF([1]Hatchlings!C16&gt;0,[1]Hatchlings!C16,"")</f>
        <v>34.085133418043199</v>
      </c>
      <c r="M2" s="42">
        <f>IF([1]Hatchlings!C17&gt;0,[1]Hatchlings!C17,"")</f>
        <v>16.772554002541295</v>
      </c>
      <c r="N2" s="42">
        <f>IF([1]Hatchlings!C19&gt;0,[1]Hatchlings!C19,"")</f>
        <v>47.554002541296065</v>
      </c>
      <c r="O2" s="42">
        <f>IF([1]Hatchlings!C20&gt;0,[1]Hatchlings!C20,"")</f>
        <v>37.706480304955527</v>
      </c>
      <c r="P2" s="42">
        <f>IF([1]Hatchlings!C21&gt;0,[1]Hatchlings!C21,"")</f>
        <v>14.548919949174079</v>
      </c>
      <c r="Q2" s="42">
        <f>IF([1]Hatchlings!C24&gt;0,[1]Hatchlings!C24,"")</f>
        <v>53.176620076238876</v>
      </c>
      <c r="R2" s="42">
        <f>IF([1]Hatchlings!C25&gt;0,[1]Hatchlings!C25,"")</f>
        <v>36.435832274459976</v>
      </c>
      <c r="S2" s="42">
        <f>IF([1]Hatchlings!C26&gt;0,[1]Hatchlings!C26,"")</f>
        <v>22.141041931385004</v>
      </c>
      <c r="T2" s="42">
        <f>IF([1]Hatchlings!C28&gt;0,[1]Hatchlings!C28,"")</f>
        <v>49.714104193138503</v>
      </c>
      <c r="U2" s="42">
        <f>IF([1]Hatchlings!C29&gt;0,[1]Hatchlings!C29,"")</f>
        <v>33.926302414231259</v>
      </c>
      <c r="V2" s="42" t="str">
        <f>IF([1]Hatchlings!C30&gt;0,[1]Hatchlings!C30,"")</f>
        <v/>
      </c>
      <c r="W2" s="42">
        <f>IF([1]Hatchlings!C33&gt;0,[1]Hatchlings!C33,"")</f>
        <v>55.844980940279534</v>
      </c>
      <c r="X2" s="42">
        <f>IF([1]Hatchlings!C34&gt;0,[1]Hatchlings!C34,"")</f>
        <v>36.753494282083864</v>
      </c>
      <c r="Y2" s="42">
        <f>IF([1]Hatchlings!C35&gt;0,[1]Hatchlings!C35,"")</f>
        <v>18.964421855146124</v>
      </c>
      <c r="Z2" s="42">
        <f>IF([1]Hatchlings!C37&gt;0,[1]Hatchlings!C37,"")</f>
        <v>54.129606099110539</v>
      </c>
      <c r="AA2" s="42">
        <f>IF([1]Hatchlings!C38&gt;0,[1]Hatchlings!C38,"")</f>
        <v>34.085133418043199</v>
      </c>
      <c r="AB2" s="42">
        <f>IF([1]Hatchlings!C39&gt;0,[1]Hatchlings!C39,"")</f>
        <v>19.567979669631512</v>
      </c>
      <c r="AC2" s="42">
        <f>IF([1]Hatchlings!C42&gt;0,[1]Hatchlings!C42,"")</f>
        <v>60.419313850063524</v>
      </c>
      <c r="AD2" s="42">
        <f>IF([1]Hatchlings!C43&gt;0,[1]Hatchlings!C43,"")</f>
        <v>40.438373570520966</v>
      </c>
      <c r="AE2" s="42">
        <f>IF([1]Hatchlings!C44&gt;0,[1]Hatchlings!C44,"")</f>
        <v>20.806861499364675</v>
      </c>
      <c r="AF2" s="42">
        <f>IF([1]Hatchlings!C46&gt;0,[1]Hatchlings!C46,"")</f>
        <v>64.64421855146125</v>
      </c>
      <c r="AG2" s="42">
        <f>IF([1]Hatchlings!C47&gt;0,[1]Hatchlings!C47,"")</f>
        <v>42.026683608640411</v>
      </c>
      <c r="AH2" s="42">
        <f>IF([1]Hatchlings!C48&gt;0,[1]Hatchlings!C48,"")</f>
        <v>21.124523506988567</v>
      </c>
    </row>
    <row r="3" spans="1:34" s="29" customFormat="1" ht="25.5">
      <c r="A3" s="34" t="str">
        <f>'[1]female stats (μm)'!A$2</f>
        <v>Genus species</v>
      </c>
      <c r="B3" s="51" t="str">
        <f>'[1]female stats (μm)'!B$2</f>
        <v>Country.sample</v>
      </c>
      <c r="C3" s="36">
        <f>[1]Hatchlings!D1</f>
        <v>2</v>
      </c>
      <c r="D3" s="41">
        <f>IF([1]Hatchlings!E3&gt;0,[1]Hatchlings!E3,"")</f>
        <v>1208.6721728081322</v>
      </c>
      <c r="E3" s="42">
        <f>IF([1]Hatchlings!E4&gt;0,[1]Hatchlings!E4,"")</f>
        <v>19.8856416772554</v>
      </c>
      <c r="F3" s="43">
        <f>IF([1]Hatchlings!E5&gt;0,[1]Hatchlings!E5,"")</f>
        <v>18.392630241423124</v>
      </c>
      <c r="G3" s="42">
        <f>IF([1]Hatchlings!E8&gt;0,[1]Hatchlings!E8,"")</f>
        <v>70.330368487928837</v>
      </c>
      <c r="H3" s="42">
        <f>IF([1]Hatchlings!E9&gt;0,[1]Hatchlings!E9,"")</f>
        <v>50.69885641677255</v>
      </c>
      <c r="I3" s="42">
        <f>IF([1]Hatchlings!E10&gt;0,[1]Hatchlings!E10,"")</f>
        <v>45.775095298602288</v>
      </c>
      <c r="J3" s="42">
        <f>IF([1]Hatchlings!E11&gt;0,[1]Hatchlings!E11,"")</f>
        <v>45.330368487928837</v>
      </c>
      <c r="K3" s="42">
        <f>IF([1]Hatchlings!E15&gt;0,[1]Hatchlings!E15,"")</f>
        <v>52.636594663278267</v>
      </c>
      <c r="L3" s="42">
        <f>IF([1]Hatchlings!E16&gt;0,[1]Hatchlings!E16,"")</f>
        <v>37.833545108005083</v>
      </c>
      <c r="M3" s="42">
        <f>IF([1]Hatchlings!E17&gt;0,[1]Hatchlings!E17,"")</f>
        <v>17.534942820838626</v>
      </c>
      <c r="N3" s="42">
        <f>IF([1]Hatchlings!E19&gt;0,[1]Hatchlings!E19,"")</f>
        <v>50.031766200762384</v>
      </c>
      <c r="O3" s="42">
        <f>IF([1]Hatchlings!E20&gt;0,[1]Hatchlings!E20,"")</f>
        <v>34.720457433290974</v>
      </c>
      <c r="P3" s="42">
        <f>IF([1]Hatchlings!E21&gt;0,[1]Hatchlings!E21,"")</f>
        <v>17.947903430749683</v>
      </c>
      <c r="Q3" s="42">
        <f>IF([1]Hatchlings!E24&gt;0,[1]Hatchlings!E24,"")</f>
        <v>54.479034307496818</v>
      </c>
      <c r="R3" s="42">
        <f>IF([1]Hatchlings!E25&gt;0,[1]Hatchlings!E25,"")</f>
        <v>34.371029224904703</v>
      </c>
      <c r="S3" s="42">
        <f>IF([1]Hatchlings!E26&gt;0,[1]Hatchlings!E26,"")</f>
        <v>16.963151207115629</v>
      </c>
      <c r="T3" s="42">
        <f>IF([1]Hatchlings!E28&gt;0,[1]Hatchlings!E28,"")</f>
        <v>52.160101651842453</v>
      </c>
      <c r="U3" s="42">
        <f>IF([1]Hatchlings!E29&gt;0,[1]Hatchlings!E29,"")</f>
        <v>35.514612452350697</v>
      </c>
      <c r="V3" s="42">
        <f>IF([1]Hatchlings!E30&gt;0,[1]Hatchlings!E30,"")</f>
        <v>18.456162642947902</v>
      </c>
      <c r="W3" s="42">
        <f>IF([1]Hatchlings!E33&gt;0,[1]Hatchlings!E33,"")</f>
        <v>52.445997458703943</v>
      </c>
      <c r="X3" s="42">
        <f>IF([1]Hatchlings!E34&gt;0,[1]Hatchlings!E34,"")</f>
        <v>39.040660736975852</v>
      </c>
      <c r="Y3" s="42">
        <f>IF([1]Hatchlings!E35&gt;0,[1]Hatchlings!E35,"")</f>
        <v>14.167725540025414</v>
      </c>
      <c r="Z3" s="42">
        <f>IF([1]Hatchlings!E37&gt;0,[1]Hatchlings!E37,"")</f>
        <v>50</v>
      </c>
      <c r="AA3" s="42">
        <f>IF([1]Hatchlings!E38&gt;0,[1]Hatchlings!E38,"")</f>
        <v>33.640406607369755</v>
      </c>
      <c r="AB3" s="42">
        <f>IF([1]Hatchlings!E39&gt;0,[1]Hatchlings!E39,"")</f>
        <v>22.52223634053367</v>
      </c>
      <c r="AC3" s="42">
        <f>IF([1]Hatchlings!E42&gt;0,[1]Hatchlings!E42,"")</f>
        <v>59.498094027954259</v>
      </c>
      <c r="AD3" s="42">
        <f>IF([1]Hatchlings!E43&gt;0,[1]Hatchlings!E43,"")</f>
        <v>39.707750952986018</v>
      </c>
      <c r="AE3" s="42">
        <f>IF([1]Hatchlings!E44&gt;0,[1]Hatchlings!E44,"")</f>
        <v>20.171537484116897</v>
      </c>
      <c r="AF3" s="42">
        <f>IF([1]Hatchlings!E46&gt;0,[1]Hatchlings!E46,"")</f>
        <v>65.501905972045748</v>
      </c>
      <c r="AG3" s="42">
        <f>IF([1]Hatchlings!E47&gt;0,[1]Hatchlings!E47,"")</f>
        <v>42.407878017789066</v>
      </c>
      <c r="AH3" s="42">
        <f>IF([1]Hatchlings!E48&gt;0,[1]Hatchlings!E48,"")</f>
        <v>18.138500635324014</v>
      </c>
    </row>
    <row r="4" spans="1:34" s="29" customFormat="1" ht="25.5">
      <c r="A4" s="34" t="str">
        <f>'[1]female stats (μm)'!A$2</f>
        <v>Genus species</v>
      </c>
      <c r="B4" s="51" t="str">
        <f>'[1]female stats (μm)'!B$2</f>
        <v>Country.sample</v>
      </c>
      <c r="C4" s="36">
        <f>[1]Hatchlings!F1</f>
        <v>3</v>
      </c>
      <c r="D4" s="41">
        <f>IF([1]Hatchlings!G3&gt;0,[1]Hatchlings!G3,"")</f>
        <v>1138.6306532663318</v>
      </c>
      <c r="E4" s="42" t="str">
        <f>IF([1]Hatchlings!G4&gt;0,[1]Hatchlings!G4,"")</f>
        <v/>
      </c>
      <c r="F4" s="42" t="str">
        <f>IF([1]Hatchlings!G5&gt;0,[1]Hatchlings!G5,"")</f>
        <v/>
      </c>
      <c r="G4" s="42">
        <f>IF([1]Hatchlings!G8&gt;0,[1]Hatchlings!G8,"")</f>
        <v>71.859296482412063</v>
      </c>
      <c r="H4" s="42">
        <f>IF([1]Hatchlings!G9&gt;0,[1]Hatchlings!G9,"")</f>
        <v>45.194723618090457</v>
      </c>
      <c r="I4" s="42">
        <f>IF([1]Hatchlings!G10&gt;0,[1]Hatchlings!G10,"")</f>
        <v>40.954773869346731</v>
      </c>
      <c r="J4" s="42">
        <f>IF([1]Hatchlings!G11&gt;0,[1]Hatchlings!G11,"")</f>
        <v>39.761306532663312</v>
      </c>
      <c r="K4" s="42">
        <f>IF([1]Hatchlings!G15&gt;0,[1]Hatchlings!G15,"")</f>
        <v>49.183417085427138</v>
      </c>
      <c r="L4" s="42">
        <f>IF([1]Hatchlings!G16&gt;0,[1]Hatchlings!G16,"")</f>
        <v>34.924623115577887</v>
      </c>
      <c r="M4" s="42">
        <f>IF([1]Hatchlings!G17&gt;0,[1]Hatchlings!G17,"")</f>
        <v>16.771356783919597</v>
      </c>
      <c r="N4" s="42" t="str">
        <f>IF([1]Hatchlings!G19&gt;0,[1]Hatchlings!G19,"")</f>
        <v/>
      </c>
      <c r="O4" s="42">
        <f>IF([1]Hatchlings!G20&gt;0,[1]Hatchlings!G20,"")</f>
        <v>35.301507537688444</v>
      </c>
      <c r="P4" s="42">
        <f>IF([1]Hatchlings!G21&gt;0,[1]Hatchlings!G21,"")</f>
        <v>13.693467336683419</v>
      </c>
      <c r="Q4" s="42">
        <f>IF([1]Hatchlings!G24&gt;0,[1]Hatchlings!G24,"")</f>
        <v>53.863065326633162</v>
      </c>
      <c r="R4" s="42">
        <f>IF([1]Hatchlings!G25&gt;0,[1]Hatchlings!G25,"")</f>
        <v>35.207286432160807</v>
      </c>
      <c r="S4" s="42">
        <f>IF([1]Hatchlings!G26&gt;0,[1]Hatchlings!G26,"")</f>
        <v>15.452261306532664</v>
      </c>
      <c r="T4" s="42">
        <f>IF([1]Hatchlings!G28&gt;0,[1]Hatchlings!G28,"")</f>
        <v>49.654522613065325</v>
      </c>
      <c r="U4" s="42" t="str">
        <f>IF([1]Hatchlings!G29&gt;0,[1]Hatchlings!G29,"")</f>
        <v/>
      </c>
      <c r="V4" s="42" t="str">
        <f>IF([1]Hatchlings!G30&gt;0,[1]Hatchlings!G30,"")</f>
        <v/>
      </c>
      <c r="W4" s="42">
        <f>IF([1]Hatchlings!G33&gt;0,[1]Hatchlings!G33,"")</f>
        <v>48.461055276381906</v>
      </c>
      <c r="X4" s="42">
        <f>IF([1]Hatchlings!G34&gt;0,[1]Hatchlings!G34,"")</f>
        <v>36.4321608040201</v>
      </c>
      <c r="Y4" s="42">
        <f>IF([1]Hatchlings!G35&gt;0,[1]Hatchlings!G35,"")</f>
        <v>17.6821608040201</v>
      </c>
      <c r="Z4" s="42">
        <f>IF([1]Hatchlings!G37&gt;0,[1]Hatchlings!G37,"")</f>
        <v>49.277638190954768</v>
      </c>
      <c r="AA4" s="42">
        <f>IF([1]Hatchlings!G38&gt;0,[1]Hatchlings!G38,"")</f>
        <v>37.185929648241206</v>
      </c>
      <c r="AB4" s="42">
        <f>IF([1]Hatchlings!G39&gt;0,[1]Hatchlings!G39,"")</f>
        <v>14.729899497487439</v>
      </c>
      <c r="AC4" s="42">
        <f>IF([1]Hatchlings!G42&gt;0,[1]Hatchlings!G42,"")</f>
        <v>57.286432160804011</v>
      </c>
      <c r="AD4" s="42" t="str">
        <f>IF([1]Hatchlings!G43&gt;0,[1]Hatchlings!G43,"")</f>
        <v/>
      </c>
      <c r="AE4" s="42" t="str">
        <f>IF([1]Hatchlings!G44&gt;0,[1]Hatchlings!G44,"")</f>
        <v/>
      </c>
      <c r="AF4" s="42">
        <f>IF([1]Hatchlings!G46&gt;0,[1]Hatchlings!G46,"")</f>
        <v>64.133165829145739</v>
      </c>
      <c r="AG4" s="42">
        <f>IF([1]Hatchlings!G47&gt;0,[1]Hatchlings!G47,"")</f>
        <v>41.174623115577887</v>
      </c>
      <c r="AH4" s="42">
        <f>IF([1]Hatchlings!G48&gt;0,[1]Hatchlings!G48,"")</f>
        <v>18.781407035175882</v>
      </c>
    </row>
    <row r="5" spans="1:34" s="29" customFormat="1" ht="25.5">
      <c r="A5" s="34" t="str">
        <f>'[1]female stats (μm)'!A$2</f>
        <v>Genus species</v>
      </c>
      <c r="B5" s="51" t="str">
        <f>'[1]female stats (μm)'!B$2</f>
        <v>Country.sample</v>
      </c>
      <c r="C5" s="36">
        <f>[1]Hatchlings!H1</f>
        <v>4</v>
      </c>
      <c r="D5" s="41">
        <f>IF([1]Hatchlings!I3&gt;0,[1]Hatchlings!I3,"")</f>
        <v>1101.0315533980581</v>
      </c>
      <c r="E5" s="42" t="str">
        <f>IF([1]Hatchlings!I4&gt;0,[1]Hatchlings!I4,"")</f>
        <v/>
      </c>
      <c r="F5" s="42">
        <f>IF([1]Hatchlings!I5&gt;0,[1]Hatchlings!I5,"")</f>
        <v>21.814320388349515</v>
      </c>
      <c r="G5" s="42">
        <f>IF([1]Hatchlings!I8&gt;0,[1]Hatchlings!I8,"")</f>
        <v>69.053398058252441</v>
      </c>
      <c r="H5" s="42">
        <f>IF([1]Hatchlings!I9&gt;0,[1]Hatchlings!I9,"")</f>
        <v>41.747572815533978</v>
      </c>
      <c r="I5" s="42">
        <f>IF([1]Hatchlings!I10&gt;0,[1]Hatchlings!I10,"")</f>
        <v>39.563106796116507</v>
      </c>
      <c r="J5" s="42">
        <f>IF([1]Hatchlings!I11&gt;0,[1]Hatchlings!I11,"")</f>
        <v>38.895631067961169</v>
      </c>
      <c r="K5" s="42">
        <f>IF([1]Hatchlings!I15&gt;0,[1]Hatchlings!I15,"")</f>
        <v>48.48300970873786</v>
      </c>
      <c r="L5" s="42">
        <f>IF([1]Hatchlings!I16&gt;0,[1]Hatchlings!I16,"")</f>
        <v>37.985436893203882</v>
      </c>
      <c r="M5" s="42" t="str">
        <f>IF([1]Hatchlings!I17&gt;0,[1]Hatchlings!I17,"")</f>
        <v/>
      </c>
      <c r="N5" s="42">
        <f>IF([1]Hatchlings!I19&gt;0,[1]Hatchlings!I19,"")</f>
        <v>47.178398058252426</v>
      </c>
      <c r="O5" s="42">
        <f>IF([1]Hatchlings!I20&gt;0,[1]Hatchlings!I20,"")</f>
        <v>35.376213592233007</v>
      </c>
      <c r="P5" s="42">
        <f>IF([1]Hatchlings!I21&gt;0,[1]Hatchlings!I21,"")</f>
        <v>12.348300970873787</v>
      </c>
      <c r="Q5" s="42">
        <f>IF([1]Hatchlings!I24&gt;0,[1]Hatchlings!I24,"")</f>
        <v>53.216019417475721</v>
      </c>
      <c r="R5" s="42">
        <f>IF([1]Hatchlings!I25&gt;0,[1]Hatchlings!I25,"")</f>
        <v>36.589805825242721</v>
      </c>
      <c r="S5" s="42" t="str">
        <f>IF([1]Hatchlings!I26&gt;0,[1]Hatchlings!I26,"")</f>
        <v/>
      </c>
      <c r="T5" s="42">
        <f>IF([1]Hatchlings!I28&gt;0,[1]Hatchlings!I28,"")</f>
        <v>49.180825242718448</v>
      </c>
      <c r="U5" s="42">
        <f>IF([1]Hatchlings!I29&gt;0,[1]Hatchlings!I29,"")</f>
        <v>36.680825242718448</v>
      </c>
      <c r="V5" s="42" t="str">
        <f>IF([1]Hatchlings!I30&gt;0,[1]Hatchlings!I30,"")</f>
        <v/>
      </c>
      <c r="W5" s="42">
        <f>IF([1]Hatchlings!I33&gt;0,[1]Hatchlings!I33,"")</f>
        <v>54.368932038834963</v>
      </c>
      <c r="X5" s="42">
        <f>IF([1]Hatchlings!I34&gt;0,[1]Hatchlings!I34,"")</f>
        <v>33.282766990291265</v>
      </c>
      <c r="Y5" s="42">
        <f>IF([1]Hatchlings!I35&gt;0,[1]Hatchlings!I35,"")</f>
        <v>12.348300970873787</v>
      </c>
      <c r="Z5" s="42">
        <f>IF([1]Hatchlings!I37&gt;0,[1]Hatchlings!I37,"")</f>
        <v>49.271844660194169</v>
      </c>
      <c r="AA5" s="42">
        <f>IF([1]Hatchlings!I38&gt;0,[1]Hatchlings!I38,"")</f>
        <v>33.282766990291265</v>
      </c>
      <c r="AB5" s="42">
        <f>IF([1]Hatchlings!I39&gt;0,[1]Hatchlings!I39,"")</f>
        <v>14.381067961165048</v>
      </c>
      <c r="AC5" s="42">
        <f>IF([1]Hatchlings!I42&gt;0,[1]Hatchlings!I42,"")</f>
        <v>58.525485436893199</v>
      </c>
      <c r="AD5" s="42">
        <f>IF([1]Hatchlings!I43&gt;0,[1]Hatchlings!I43,"")</f>
        <v>36.711165048543684</v>
      </c>
      <c r="AE5" s="42">
        <f>IF([1]Hatchlings!I44&gt;0,[1]Hatchlings!I44,"")</f>
        <v>16.990291262135919</v>
      </c>
      <c r="AF5" s="42">
        <f>IF([1]Hatchlings!I46&gt;0,[1]Hatchlings!I46,"")</f>
        <v>60.709951456310684</v>
      </c>
      <c r="AG5" s="42">
        <f>IF([1]Hatchlings!I47&gt;0,[1]Hatchlings!I47,"")</f>
        <v>39.44174757281553</v>
      </c>
      <c r="AH5" s="42">
        <f>IF([1]Hatchlings!I48&gt;0,[1]Hatchlings!I48,"")</f>
        <v>17.809466019417474</v>
      </c>
    </row>
    <row r="6" spans="1:34" s="29" customFormat="1" ht="25.5">
      <c r="A6" s="34" t="str">
        <f>'[1]female stats (μm)'!A$2</f>
        <v>Genus species</v>
      </c>
      <c r="B6" s="51" t="str">
        <f>'[1]female stats (μm)'!B$2</f>
        <v>Country.sample</v>
      </c>
      <c r="C6" s="36">
        <f>[1]Hatchlings!J1</f>
        <v>5</v>
      </c>
      <c r="D6" s="41">
        <f>IF([1]Hatchlings!K3&gt;0,[1]Hatchlings!K3,"")</f>
        <v>1122.0679012345681</v>
      </c>
      <c r="E6" s="42" t="str">
        <f>IF([1]Hatchlings!K4&gt;0,[1]Hatchlings!K4,"")</f>
        <v/>
      </c>
      <c r="F6" s="42">
        <f>IF([1]Hatchlings!K5&gt;0,[1]Hatchlings!K5,"")</f>
        <v>15.617283950617283</v>
      </c>
      <c r="G6" s="42">
        <f>IF([1]Hatchlings!K8&gt;0,[1]Hatchlings!K8,"")</f>
        <v>70.740740740740748</v>
      </c>
      <c r="H6" s="42">
        <f>IF([1]Hatchlings!K9&gt;0,[1]Hatchlings!K9,"")</f>
        <v>44.44444444444445</v>
      </c>
      <c r="I6" s="42">
        <f>IF([1]Hatchlings!K10&gt;0,[1]Hatchlings!K10,"")</f>
        <v>41.728395061728399</v>
      </c>
      <c r="J6" s="42">
        <f>IF([1]Hatchlings!K11&gt;0,[1]Hatchlings!K11,"")</f>
        <v>39.537037037037045</v>
      </c>
      <c r="K6" s="42">
        <f>IF([1]Hatchlings!K15&gt;0,[1]Hatchlings!K15,"")</f>
        <v>46.882716049382715</v>
      </c>
      <c r="L6" s="42">
        <f>IF([1]Hatchlings!K16&gt;0,[1]Hatchlings!K16,"")</f>
        <v>36.049382716049379</v>
      </c>
      <c r="M6" s="42">
        <f>IF([1]Hatchlings!K17&gt;0,[1]Hatchlings!K17,"")</f>
        <v>14.691358024691359</v>
      </c>
      <c r="N6" s="42">
        <f>IF([1]Hatchlings!K19&gt;0,[1]Hatchlings!K19,"")</f>
        <v>51.944444444444436</v>
      </c>
      <c r="O6" s="42">
        <f>IF([1]Hatchlings!K20&gt;0,[1]Hatchlings!K20,"")</f>
        <v>34.444444444444443</v>
      </c>
      <c r="P6" s="42">
        <f>IF([1]Hatchlings!K21&gt;0,[1]Hatchlings!K21,"")</f>
        <v>16.111111111111111</v>
      </c>
      <c r="Q6" s="42" t="str">
        <f>IF([1]Hatchlings!K24&gt;0,[1]Hatchlings!K24,"")</f>
        <v/>
      </c>
      <c r="R6" s="42">
        <f>IF([1]Hatchlings!K25&gt;0,[1]Hatchlings!K25,"")</f>
        <v>31.97530864197531</v>
      </c>
      <c r="S6" s="42">
        <f>IF([1]Hatchlings!K26&gt;0,[1]Hatchlings!K26,"")</f>
        <v>17.623456790123456</v>
      </c>
      <c r="T6" s="42">
        <f>IF([1]Hatchlings!K28&gt;0,[1]Hatchlings!K28,"")</f>
        <v>49.691358024691361</v>
      </c>
      <c r="U6" s="42">
        <f>IF([1]Hatchlings!K29&gt;0,[1]Hatchlings!K29,"")</f>
        <v>33.580246913580254</v>
      </c>
      <c r="V6" s="42">
        <f>IF([1]Hatchlings!K30&gt;0,[1]Hatchlings!K30,"")</f>
        <v>16.481481481481485</v>
      </c>
      <c r="W6" s="42">
        <f>IF([1]Hatchlings!K33&gt;0,[1]Hatchlings!K33,"")</f>
        <v>50.67901234567902</v>
      </c>
      <c r="X6" s="42">
        <f>IF([1]Hatchlings!K34&gt;0,[1]Hatchlings!K34,"")</f>
        <v>36.141975308641975</v>
      </c>
      <c r="Y6" s="42">
        <f>IF([1]Hatchlings!K35&gt;0,[1]Hatchlings!K35,"")</f>
        <v>13.611111111111112</v>
      </c>
      <c r="Z6" s="42">
        <f>IF([1]Hatchlings!K37&gt;0,[1]Hatchlings!K37,"")</f>
        <v>51.388888888888886</v>
      </c>
      <c r="AA6" s="42">
        <f>IF([1]Hatchlings!K38&gt;0,[1]Hatchlings!K38,"")</f>
        <v>32.654320987654323</v>
      </c>
      <c r="AB6" s="42">
        <f>IF([1]Hatchlings!K39&gt;0,[1]Hatchlings!K39,"")</f>
        <v>15.833333333333332</v>
      </c>
      <c r="AC6" s="42">
        <f>IF([1]Hatchlings!K42&gt;0,[1]Hatchlings!K42,"")</f>
        <v>57.314814814814817</v>
      </c>
      <c r="AD6" s="42">
        <f>IF([1]Hatchlings!K43&gt;0,[1]Hatchlings!K43,"")</f>
        <v>35.802469135802468</v>
      </c>
      <c r="AE6" s="42">
        <f>IF([1]Hatchlings!K44&gt;0,[1]Hatchlings!K44,"")</f>
        <v>15.524691358024691</v>
      </c>
      <c r="AF6" s="42">
        <f>IF([1]Hatchlings!K46&gt;0,[1]Hatchlings!K46,"")</f>
        <v>60.617283950617285</v>
      </c>
      <c r="AG6" s="42">
        <f>IF([1]Hatchlings!K47&gt;0,[1]Hatchlings!K47,"")</f>
        <v>40.185185185185183</v>
      </c>
      <c r="AH6" s="42">
        <f>IF([1]Hatchlings!K48&gt;0,[1]Hatchlings!K48,"")</f>
        <v>19.598765432098766</v>
      </c>
    </row>
    <row r="7" spans="1:34" s="29" customFormat="1" ht="25.5">
      <c r="A7" s="34" t="str">
        <f>'[1]female stats (μm)'!A$2</f>
        <v>Genus species</v>
      </c>
      <c r="B7" s="51" t="str">
        <f>'[1]female stats (μm)'!B$2</f>
        <v>Country.sample</v>
      </c>
      <c r="C7" s="36">
        <f>[1]Hatchlings!L1</f>
        <v>6</v>
      </c>
      <c r="D7" s="41">
        <f>IF([1]Hatchlings!M3&gt;0,[1]Hatchlings!M3,"")</f>
        <v>1156.5150108325595</v>
      </c>
      <c r="E7" s="42" t="str">
        <f>IF([1]Hatchlings!M4&gt;0,[1]Hatchlings!M4,"")</f>
        <v/>
      </c>
      <c r="F7" s="42">
        <f>IF([1]Hatchlings!M5&gt;0,[1]Hatchlings!M5,"")</f>
        <v>17.641597028783657</v>
      </c>
      <c r="G7" s="42">
        <f>IF([1]Hatchlings!M8&gt;0,[1]Hatchlings!M8,"")</f>
        <v>73.320953265242963</v>
      </c>
      <c r="H7" s="42">
        <f>IF([1]Hatchlings!M9&gt;0,[1]Hatchlings!M9,"")</f>
        <v>47.415660786134325</v>
      </c>
      <c r="I7" s="42">
        <f>IF([1]Hatchlings!M10&gt;0,[1]Hatchlings!M10,"")</f>
        <v>41.442277932528626</v>
      </c>
      <c r="J7" s="42">
        <f>IF([1]Hatchlings!M11&gt;0,[1]Hatchlings!M11,"")</f>
        <v>42.958836273599502</v>
      </c>
      <c r="K7" s="42">
        <f>IF([1]Hatchlings!M15&gt;0,[1]Hatchlings!M15,"")</f>
        <v>44.630145465800055</v>
      </c>
      <c r="L7" s="42">
        <f>IF([1]Hatchlings!M16&gt;0,[1]Hatchlings!M16,"")</f>
        <v>34.726090993500463</v>
      </c>
      <c r="M7" s="42">
        <f>IF([1]Hatchlings!M17&gt;0,[1]Hatchlings!M17,"")</f>
        <v>12.782420303311667</v>
      </c>
      <c r="N7" s="42">
        <f>IF([1]Hatchlings!M19&gt;0,[1]Hatchlings!M19,"")</f>
        <v>46.022903125967183</v>
      </c>
      <c r="O7" s="42">
        <f>IF([1]Hatchlings!M20&gt;0,[1]Hatchlings!M20,"")</f>
        <v>34.818941504178269</v>
      </c>
      <c r="P7" s="42">
        <f>IF([1]Hatchlings!M21&gt;0,[1]Hatchlings!M21,"")</f>
        <v>16.867842773135251</v>
      </c>
      <c r="Q7" s="42">
        <f>IF([1]Hatchlings!M24&gt;0,[1]Hatchlings!M24,"")</f>
        <v>49.365521510368296</v>
      </c>
      <c r="R7" s="42">
        <f>IF([1]Hatchlings!M25&gt;0,[1]Hatchlings!M25,"")</f>
        <v>37.821108016094094</v>
      </c>
      <c r="S7" s="42">
        <f>IF([1]Hatchlings!M26&gt;0,[1]Hatchlings!M26,"")</f>
        <v>16.867842773135251</v>
      </c>
      <c r="T7" s="42">
        <f>IF([1]Hatchlings!M28&gt;0,[1]Hatchlings!M28,"")</f>
        <v>45.961002785515312</v>
      </c>
      <c r="U7" s="42" t="str">
        <f>IF([1]Hatchlings!M29&gt;0,[1]Hatchlings!M29,"")</f>
        <v/>
      </c>
      <c r="V7" s="42" t="str">
        <f>IF([1]Hatchlings!M30&gt;0,[1]Hatchlings!M30,"")</f>
        <v/>
      </c>
      <c r="W7" s="42">
        <f>IF([1]Hatchlings!M33&gt;0,[1]Hatchlings!M33,"")</f>
        <v>53.605694831321571</v>
      </c>
      <c r="X7" s="42">
        <f>IF([1]Hatchlings!M34&gt;0,[1]Hatchlings!M34,"")</f>
        <v>40.297121634168988</v>
      </c>
      <c r="Y7" s="42">
        <f>IF([1]Hatchlings!M35&gt;0,[1]Hatchlings!M35,"")</f>
        <v>14.082327452800989</v>
      </c>
      <c r="Z7" s="42">
        <f>IF([1]Hatchlings!M37&gt;0,[1]Hatchlings!M37,"")</f>
        <v>48.963169297431129</v>
      </c>
      <c r="AA7" s="42">
        <f>IF([1]Hatchlings!M38&gt;0,[1]Hatchlings!M38,"")</f>
        <v>35.871247291860101</v>
      </c>
      <c r="AB7" s="42">
        <f>IF([1]Hatchlings!M39&gt;0,[1]Hatchlings!M39,"")</f>
        <v>15.13463324048282</v>
      </c>
      <c r="AC7" s="42">
        <f>IF([1]Hatchlings!M42&gt;0,[1]Hatchlings!M42,"")</f>
        <v>57.134014237078304</v>
      </c>
      <c r="AD7" s="42">
        <f>IF([1]Hatchlings!M43&gt;0,[1]Hatchlings!M43,"")</f>
        <v>39.616217889198388</v>
      </c>
      <c r="AE7" s="42">
        <f>IF([1]Hatchlings!M44&gt;0,[1]Hatchlings!M44,"")</f>
        <v>16.558341070875887</v>
      </c>
      <c r="AF7" s="42">
        <f>IF([1]Hatchlings!M46&gt;0,[1]Hatchlings!M46,"")</f>
        <v>62.58124419684308</v>
      </c>
      <c r="AG7" s="42">
        <f>IF([1]Hatchlings!M47&gt;0,[1]Hatchlings!M47,"")</f>
        <v>40.328071804394924</v>
      </c>
      <c r="AH7" s="42">
        <f>IF([1]Hatchlings!M48&gt;0,[1]Hatchlings!M48,"")</f>
        <v>16.744042092231506</v>
      </c>
    </row>
    <row r="8" spans="1:34" s="29" customFormat="1" ht="25.5">
      <c r="A8" s="34" t="str">
        <f>'[1]female stats (μm)'!A$2</f>
        <v>Genus species</v>
      </c>
      <c r="B8" s="51" t="str">
        <f>'[1]female stats (μm)'!B$2</f>
        <v>Country.sample</v>
      </c>
      <c r="C8" s="36">
        <f>[1]Hatchlings!N1</f>
        <v>7</v>
      </c>
      <c r="D8" s="41">
        <f>IF([1]Hatchlings!O3&gt;0,[1]Hatchlings!O3,"")</f>
        <v>1124.6627565982403</v>
      </c>
      <c r="E8" s="42" t="str">
        <f>IF([1]Hatchlings!O4&gt;0,[1]Hatchlings!O4,"")</f>
        <v/>
      </c>
      <c r="F8" s="42">
        <f>IF([1]Hatchlings!O5&gt;0,[1]Hatchlings!O5,"")</f>
        <v>17.067448680351909</v>
      </c>
      <c r="G8" s="42">
        <f>IF([1]Hatchlings!O8&gt;0,[1]Hatchlings!O8,"")</f>
        <v>68.826979472140764</v>
      </c>
      <c r="H8" s="42">
        <f>IF([1]Hatchlings!O9&gt;0,[1]Hatchlings!O9,"")</f>
        <v>42.609970674486803</v>
      </c>
      <c r="I8" s="42">
        <f>IF([1]Hatchlings!O10&gt;0,[1]Hatchlings!O10,"")</f>
        <v>39.061583577712611</v>
      </c>
      <c r="J8" s="42">
        <f>IF([1]Hatchlings!O11&gt;0,[1]Hatchlings!O11,"")</f>
        <v>36.041055718475064</v>
      </c>
      <c r="K8" s="42" t="str">
        <f>IF([1]Hatchlings!O15&gt;0,[1]Hatchlings!O15,"")</f>
        <v/>
      </c>
      <c r="L8" s="42">
        <f>IF([1]Hatchlings!O16&gt;0,[1]Hatchlings!O16,"")</f>
        <v>34.164222873900293</v>
      </c>
      <c r="M8" s="42">
        <f>IF([1]Hatchlings!O17&gt;0,[1]Hatchlings!O17,"")</f>
        <v>16.656891495601172</v>
      </c>
      <c r="N8" s="42" t="str">
        <f>IF([1]Hatchlings!O19&gt;0,[1]Hatchlings!O19,"")</f>
        <v/>
      </c>
      <c r="O8" s="42">
        <f>IF([1]Hatchlings!O20&gt;0,[1]Hatchlings!O20,"")</f>
        <v>34.838709677419352</v>
      </c>
      <c r="P8" s="42" t="str">
        <f>IF([1]Hatchlings!O21&gt;0,[1]Hatchlings!O21,"")</f>
        <v/>
      </c>
      <c r="Q8" s="42">
        <f>IF([1]Hatchlings!O24&gt;0,[1]Hatchlings!O24,"")</f>
        <v>48.299120234604096</v>
      </c>
      <c r="R8" s="42">
        <f>IF([1]Hatchlings!O25&gt;0,[1]Hatchlings!O25,"")</f>
        <v>33.431085043988269</v>
      </c>
      <c r="S8" s="42">
        <f>IF([1]Hatchlings!O26&gt;0,[1]Hatchlings!O26,"")</f>
        <v>15.513196480938415</v>
      </c>
      <c r="T8" s="42" t="str">
        <f>IF([1]Hatchlings!O28&gt;0,[1]Hatchlings!O28,"")</f>
        <v/>
      </c>
      <c r="U8" s="42">
        <f>IF([1]Hatchlings!O29&gt;0,[1]Hatchlings!O29,"")</f>
        <v>31.466275659824046</v>
      </c>
      <c r="V8" s="42">
        <f>IF([1]Hatchlings!O30&gt;0,[1]Hatchlings!O30,"")</f>
        <v>15.513196480938415</v>
      </c>
      <c r="W8" s="42">
        <f>IF([1]Hatchlings!O33&gt;0,[1]Hatchlings!O33,"")</f>
        <v>49.560117302052781</v>
      </c>
      <c r="X8" s="42">
        <f>IF([1]Hatchlings!O34&gt;0,[1]Hatchlings!O34,"")</f>
        <v>36.862170087976537</v>
      </c>
      <c r="Y8" s="42">
        <f>IF([1]Hatchlings!O35&gt;0,[1]Hatchlings!O35,"")</f>
        <v>16.275659824046919</v>
      </c>
      <c r="Z8" s="42">
        <f>IF([1]Hatchlings!O37&gt;0,[1]Hatchlings!O37,"")</f>
        <v>44.633431085043988</v>
      </c>
      <c r="AA8" s="42">
        <f>IF([1]Hatchlings!O38&gt;0,[1]Hatchlings!O38,"")</f>
        <v>34.574780058651022</v>
      </c>
      <c r="AB8" s="42">
        <f>IF([1]Hatchlings!O39&gt;0,[1]Hatchlings!O39,"")</f>
        <v>15.278592375366568</v>
      </c>
      <c r="AC8" s="42">
        <f>IF([1]Hatchlings!O42&gt;0,[1]Hatchlings!O42,"")</f>
        <v>55.30791788856304</v>
      </c>
      <c r="AD8" s="42">
        <f>IF([1]Hatchlings!O43&gt;0,[1]Hatchlings!O43,"")</f>
        <v>36.774193548387089</v>
      </c>
      <c r="AE8" s="42">
        <f>IF([1]Hatchlings!O44&gt;0,[1]Hatchlings!O44,"")</f>
        <v>14.956011730205276</v>
      </c>
      <c r="AF8" s="42">
        <f>IF([1]Hatchlings!O46&gt;0,[1]Hatchlings!O46,"")</f>
        <v>59.501466275659823</v>
      </c>
      <c r="AG8" s="42">
        <f>IF([1]Hatchlings!O47&gt;0,[1]Hatchlings!O47,"")</f>
        <v>35.923753665689148</v>
      </c>
      <c r="AH8" s="42">
        <f>IF([1]Hatchlings!O48&gt;0,[1]Hatchlings!O48,"")</f>
        <v>16.686217008797655</v>
      </c>
    </row>
    <row r="9" spans="1:34" s="29" customFormat="1" ht="25.5">
      <c r="A9" s="34" t="str">
        <f>'[1]female stats (μm)'!A$2</f>
        <v>Genus species</v>
      </c>
      <c r="B9" s="51" t="str">
        <f>'[1]female stats (μm)'!B$2</f>
        <v>Country.sample</v>
      </c>
      <c r="C9" s="36">
        <f>[1]Hatchlings!P1</f>
        <v>8</v>
      </c>
      <c r="D9" s="41">
        <f>IF([1]Hatchlings!Q3&gt;0,[1]Hatchlings!Q3,"")</f>
        <v>984.71502590673572</v>
      </c>
      <c r="E9" s="42" t="str">
        <f>IF([1]Hatchlings!Q4&gt;0,[1]Hatchlings!Q4,"")</f>
        <v/>
      </c>
      <c r="F9" s="42" t="str">
        <f>IF([1]Hatchlings!Q5&gt;0,[1]Hatchlings!Q5,"")</f>
        <v/>
      </c>
      <c r="G9" s="42" t="str">
        <f>IF([1]Hatchlings!Q8&gt;0,[1]Hatchlings!Q8,"")</f>
        <v/>
      </c>
      <c r="H9" s="42">
        <f>IF([1]Hatchlings!Q9&gt;0,[1]Hatchlings!Q9,"")</f>
        <v>42.832469775474955</v>
      </c>
      <c r="I9" s="42">
        <f>IF([1]Hatchlings!Q10&gt;0,[1]Hatchlings!Q10,"")</f>
        <v>39.320667818077141</v>
      </c>
      <c r="J9" s="42">
        <f>IF([1]Hatchlings!Q11&gt;0,[1]Hatchlings!Q11,"")</f>
        <v>35.895221646516987</v>
      </c>
      <c r="K9" s="42">
        <f>IF([1]Hatchlings!Q15&gt;0,[1]Hatchlings!Q15,"")</f>
        <v>43.552101324122049</v>
      </c>
      <c r="L9" s="42">
        <f>IF([1]Hatchlings!Q16&gt;0,[1]Hatchlings!Q16,"")</f>
        <v>33.160621761658028</v>
      </c>
      <c r="M9" s="42">
        <f>IF([1]Hatchlings!Q17&gt;0,[1]Hatchlings!Q17,"")</f>
        <v>15.342544617156015</v>
      </c>
      <c r="N9" s="42">
        <f>IF([1]Hatchlings!Q19&gt;0,[1]Hatchlings!Q19,"")</f>
        <v>43.523316062176157</v>
      </c>
      <c r="O9" s="42">
        <f>IF([1]Hatchlings!Q20&gt;0,[1]Hatchlings!Q20,"")</f>
        <v>32.383419689119172</v>
      </c>
      <c r="P9" s="42">
        <f>IF([1]Hatchlings!Q21&gt;0,[1]Hatchlings!Q21,"")</f>
        <v>12.809441565918251</v>
      </c>
      <c r="Q9" s="42">
        <f>IF([1]Hatchlings!Q24&gt;0,[1]Hatchlings!Q24,"")</f>
        <v>51.151410477835348</v>
      </c>
      <c r="R9" s="42">
        <f>IF([1]Hatchlings!Q25&gt;0,[1]Hatchlings!Q25,"")</f>
        <v>33.937823834196884</v>
      </c>
      <c r="S9" s="42">
        <f>IF([1]Hatchlings!Q26&gt;0,[1]Hatchlings!Q26,"")</f>
        <v>15.227403569372481</v>
      </c>
      <c r="T9" s="42">
        <f>IF([1]Hatchlings!Q28&gt;0,[1]Hatchlings!Q28,"")</f>
        <v>45.739781232009207</v>
      </c>
      <c r="U9" s="42">
        <f>IF([1]Hatchlings!Q29&gt;0,[1]Hatchlings!Q29,"")</f>
        <v>33.390903857225098</v>
      </c>
      <c r="V9" s="42">
        <f>IF([1]Hatchlings!Q30&gt;0,[1]Hatchlings!Q30,"")</f>
        <v>15.745538284398386</v>
      </c>
      <c r="W9" s="42">
        <f>IF([1]Hatchlings!Q33&gt;0,[1]Hatchlings!Q33,"")</f>
        <v>47.783534830166957</v>
      </c>
      <c r="X9" s="42">
        <f>IF([1]Hatchlings!Q34&gt;0,[1]Hatchlings!Q34,"")</f>
        <v>35.434657455382848</v>
      </c>
      <c r="Y9" s="42" t="str">
        <f>IF([1]Hatchlings!Q35&gt;0,[1]Hatchlings!Q35,"")</f>
        <v/>
      </c>
      <c r="Z9" s="42">
        <f>IF([1]Hatchlings!Q37&gt;0,[1]Hatchlings!Q37,"")</f>
        <v>47.15025906735751</v>
      </c>
      <c r="AA9" s="42">
        <f>IF([1]Hatchlings!Q38&gt;0,[1]Hatchlings!Q38,"")</f>
        <v>33.793897524467468</v>
      </c>
      <c r="AB9" s="42" t="str">
        <f>IF([1]Hatchlings!Q39&gt;0,[1]Hatchlings!Q39,"")</f>
        <v/>
      </c>
      <c r="AC9" s="42">
        <f>IF([1]Hatchlings!Q42&gt;0,[1]Hatchlings!Q42,"")</f>
        <v>53.857225100748416</v>
      </c>
      <c r="AD9" s="42">
        <f>IF([1]Hatchlings!Q43&gt;0,[1]Hatchlings!Q43,"")</f>
        <v>36.29821531375935</v>
      </c>
      <c r="AE9" s="42">
        <f>IF([1]Hatchlings!Q44&gt;0,[1]Hatchlings!Q44,"")</f>
        <v>15.486470926885435</v>
      </c>
      <c r="AF9" s="42">
        <f>IF([1]Hatchlings!Q46&gt;0,[1]Hatchlings!Q46,"")</f>
        <v>61.024755325273446</v>
      </c>
      <c r="AG9" s="42">
        <f>IF([1]Hatchlings!Q47&gt;0,[1]Hatchlings!Q47,"")</f>
        <v>38.082901554404138</v>
      </c>
      <c r="AH9" s="42">
        <f>IF([1]Hatchlings!Q48&gt;0,[1]Hatchlings!Q48,"")</f>
        <v>15.054691997697178</v>
      </c>
    </row>
    <row r="10" spans="1:34" s="29" customFormat="1" ht="25.5">
      <c r="A10" s="34" t="str">
        <f>'[1]female stats (μm)'!A$2</f>
        <v>Genus species</v>
      </c>
      <c r="B10" s="51" t="str">
        <f>'[1]female stats (μm)'!B$2</f>
        <v>Country.sample</v>
      </c>
      <c r="C10" s="36">
        <f>[1]Hatchlings!R1</f>
        <v>9</v>
      </c>
      <c r="D10" s="41">
        <f>IF([1]Hatchlings!S3&gt;0,[1]Hatchlings!S3,"")</f>
        <v>992.20588235294122</v>
      </c>
      <c r="E10" s="42">
        <f>IF([1]Hatchlings!S4&gt;0,[1]Hatchlings!S4,"")</f>
        <v>15.441176470588236</v>
      </c>
      <c r="F10" s="42">
        <f>IF([1]Hatchlings!S5&gt;0,[1]Hatchlings!S5,"")</f>
        <v>13.5</v>
      </c>
      <c r="G10" s="42">
        <f>IF([1]Hatchlings!S8&gt;0,[1]Hatchlings!S8,"")</f>
        <v>68.205882352941188</v>
      </c>
      <c r="H10" s="42">
        <f>IF([1]Hatchlings!S9&gt;0,[1]Hatchlings!S9,"")</f>
        <v>46.264705882352942</v>
      </c>
      <c r="I10" s="42">
        <f>IF([1]Hatchlings!S10&gt;0,[1]Hatchlings!S10,"")</f>
        <v>42.205882352941174</v>
      </c>
      <c r="J10" s="42">
        <f>IF([1]Hatchlings!S11&gt;0,[1]Hatchlings!S11,"")</f>
        <v>39.441176470588232</v>
      </c>
      <c r="K10" s="42">
        <f>IF([1]Hatchlings!S15&gt;0,[1]Hatchlings!S15,"")</f>
        <v>49.499999999999993</v>
      </c>
      <c r="L10" s="42">
        <f>IF([1]Hatchlings!S16&gt;0,[1]Hatchlings!S16,"")</f>
        <v>32.117647058823529</v>
      </c>
      <c r="M10" s="42">
        <f>IF([1]Hatchlings!S17&gt;0,[1]Hatchlings!S17,"")</f>
        <v>13.882352941176471</v>
      </c>
      <c r="N10" s="42">
        <f>IF([1]Hatchlings!S19&gt;0,[1]Hatchlings!S19,"")</f>
        <v>45.264705882352942</v>
      </c>
      <c r="O10" s="42">
        <f>IF([1]Hatchlings!S20&gt;0,[1]Hatchlings!S20,"")</f>
        <v>32.235294117647065</v>
      </c>
      <c r="P10" s="42">
        <f>IF([1]Hatchlings!S21&gt;0,[1]Hatchlings!S21,"")</f>
        <v>13.23529411764706</v>
      </c>
      <c r="Q10" s="42">
        <f>IF([1]Hatchlings!S24&gt;0,[1]Hatchlings!S24,"")</f>
        <v>49.147058823529413</v>
      </c>
      <c r="R10" s="42">
        <f>IF([1]Hatchlings!S25&gt;0,[1]Hatchlings!S25,"")</f>
        <v>34.794117647058826</v>
      </c>
      <c r="S10" s="42">
        <f>IF([1]Hatchlings!S26&gt;0,[1]Hatchlings!S26,"")</f>
        <v>14.294117647058824</v>
      </c>
      <c r="T10" s="42">
        <f>IF([1]Hatchlings!S28&gt;0,[1]Hatchlings!S28,"")</f>
        <v>45.82352941176471</v>
      </c>
      <c r="U10" s="42">
        <f>IF([1]Hatchlings!S29&gt;0,[1]Hatchlings!S29,"")</f>
        <v>33.029411764705884</v>
      </c>
      <c r="V10" s="42">
        <f>IF([1]Hatchlings!S30&gt;0,[1]Hatchlings!S30,"")</f>
        <v>15.970588235294118</v>
      </c>
      <c r="W10" s="42">
        <f>IF([1]Hatchlings!S33&gt;0,[1]Hatchlings!S33,"")</f>
        <v>48.852941176470587</v>
      </c>
      <c r="X10" s="42">
        <f>IF([1]Hatchlings!S34&gt;0,[1]Hatchlings!S34,"")</f>
        <v>34.558823529411761</v>
      </c>
      <c r="Y10" s="42">
        <f>IF([1]Hatchlings!S35&gt;0,[1]Hatchlings!S35,"")</f>
        <v>16.647058823529413</v>
      </c>
      <c r="Z10" s="42">
        <f>IF([1]Hatchlings!S37&gt;0,[1]Hatchlings!S37,"")</f>
        <v>49.941176470588239</v>
      </c>
      <c r="AA10" s="42">
        <f>IF([1]Hatchlings!S38&gt;0,[1]Hatchlings!S38,"")</f>
        <v>32.264705882352942</v>
      </c>
      <c r="AB10" s="42">
        <f>IF([1]Hatchlings!S39&gt;0,[1]Hatchlings!S39,"")</f>
        <v>17.058823529411764</v>
      </c>
      <c r="AC10" s="42">
        <f>IF([1]Hatchlings!S42&gt;0,[1]Hatchlings!S42,"")</f>
        <v>56.911764705882362</v>
      </c>
      <c r="AD10" s="42">
        <f>IF([1]Hatchlings!S43&gt;0,[1]Hatchlings!S43,"")</f>
        <v>35.647058823529406</v>
      </c>
      <c r="AE10" s="42" t="str">
        <f>IF([1]Hatchlings!S44&gt;0,[1]Hatchlings!S44,"")</f>
        <v/>
      </c>
      <c r="AF10" s="42">
        <f>IF([1]Hatchlings!S46&gt;0,[1]Hatchlings!S46,"")</f>
        <v>58.411764705882355</v>
      </c>
      <c r="AG10" s="42">
        <f>IF([1]Hatchlings!S47&gt;0,[1]Hatchlings!S47,"")</f>
        <v>35.176470588235297</v>
      </c>
      <c r="AH10" s="42">
        <f>IF([1]Hatchlings!S48&gt;0,[1]Hatchlings!S48,"")</f>
        <v>15.529411764705884</v>
      </c>
    </row>
    <row r="11" spans="1:34" s="29" customFormat="1" ht="25.5">
      <c r="A11" s="34" t="str">
        <f>'[1]female stats (μm)'!A$2</f>
        <v>Genus species</v>
      </c>
      <c r="B11" s="51" t="str">
        <f>'[1]female stats (μm)'!B$2</f>
        <v>Country.sample</v>
      </c>
      <c r="C11" s="36">
        <f>[1]Hatchlings!T1</f>
        <v>10</v>
      </c>
      <c r="D11" s="41">
        <f>IF([1]Hatchlings!U3&gt;0,[1]Hatchlings!U3,"")</f>
        <v>1115.3022670025189</v>
      </c>
      <c r="E11" s="42" t="str">
        <f>IF([1]Hatchlings!U4&gt;0,[1]Hatchlings!U4,"")</f>
        <v/>
      </c>
      <c r="F11" s="42" t="str">
        <f>IF([1]Hatchlings!U5&gt;0,[1]Hatchlings!U5,"")</f>
        <v/>
      </c>
      <c r="G11" s="42">
        <f>IF([1]Hatchlings!U8&gt;0,[1]Hatchlings!U8,"")</f>
        <v>70.875314861460964</v>
      </c>
      <c r="H11" s="42">
        <f>IF([1]Hatchlings!U9&gt;0,[1]Hatchlings!U9,"")</f>
        <v>45.308564231738032</v>
      </c>
      <c r="I11" s="42">
        <f>IF([1]Hatchlings!U10&gt;0,[1]Hatchlings!U10,"")</f>
        <v>44.238035264483628</v>
      </c>
      <c r="J11" s="42">
        <f>IF([1]Hatchlings!U11&gt;0,[1]Hatchlings!U11,"")</f>
        <v>40.837531486146098</v>
      </c>
      <c r="K11" s="42" t="str">
        <f>IF([1]Hatchlings!U15&gt;0,[1]Hatchlings!U15,"")</f>
        <v/>
      </c>
      <c r="L11" s="42">
        <f>IF([1]Hatchlings!U16&gt;0,[1]Hatchlings!U16,"")</f>
        <v>35.610831234256928</v>
      </c>
      <c r="M11" s="42" t="str">
        <f>IF([1]Hatchlings!U17&gt;0,[1]Hatchlings!U17,"")</f>
        <v/>
      </c>
      <c r="N11" s="42">
        <f>IF([1]Hatchlings!U19&gt;0,[1]Hatchlings!U19,"")</f>
        <v>46.59949622166247</v>
      </c>
      <c r="O11" s="42">
        <f>IF([1]Hatchlings!U20&gt;0,[1]Hatchlings!U20,"")</f>
        <v>34.005037783375315</v>
      </c>
      <c r="P11" s="42" t="str">
        <f>IF([1]Hatchlings!U21&gt;0,[1]Hatchlings!U21,"")</f>
        <v/>
      </c>
      <c r="Q11" s="42">
        <f>IF([1]Hatchlings!U24&gt;0,[1]Hatchlings!U24,"")</f>
        <v>50.94458438287154</v>
      </c>
      <c r="R11" s="42">
        <f>IF([1]Hatchlings!U25&gt;0,[1]Hatchlings!U25,"")</f>
        <v>34.005037783375315</v>
      </c>
      <c r="S11" s="42">
        <f>IF([1]Hatchlings!U26&gt;0,[1]Hatchlings!U26,"")</f>
        <v>16.120906801007557</v>
      </c>
      <c r="T11" s="42">
        <f>IF([1]Hatchlings!U28&gt;0,[1]Hatchlings!U28,"")</f>
        <v>49.842569269521405</v>
      </c>
      <c r="U11" s="42">
        <f>IF([1]Hatchlings!U29&gt;0,[1]Hatchlings!U29,"")</f>
        <v>36.775818639798487</v>
      </c>
      <c r="V11" s="42" t="str">
        <f>IF([1]Hatchlings!U30&gt;0,[1]Hatchlings!U30,"")</f>
        <v/>
      </c>
      <c r="W11" s="42">
        <f>IF([1]Hatchlings!U33&gt;0,[1]Hatchlings!U33,"")</f>
        <v>53.369017632241814</v>
      </c>
      <c r="X11" s="42">
        <f>IF([1]Hatchlings!U34&gt;0,[1]Hatchlings!U34,"")</f>
        <v>32.7455919395466</v>
      </c>
      <c r="Y11" s="42">
        <f>IF([1]Hatchlings!U35&gt;0,[1]Hatchlings!U35,"")</f>
        <v>17.852644836272038</v>
      </c>
      <c r="Z11" s="42">
        <f>IF([1]Hatchlings!U37&gt;0,[1]Hatchlings!U37,"")</f>
        <v>50.062972292191432</v>
      </c>
      <c r="AA11" s="42">
        <f>IF([1]Hatchlings!U38&gt;0,[1]Hatchlings!U38,"")</f>
        <v>36.996221662468514</v>
      </c>
      <c r="AB11" s="42">
        <f>IF([1]Hatchlings!U39&gt;0,[1]Hatchlings!U39,"")</f>
        <v>16.467254408060452</v>
      </c>
      <c r="AC11" s="42">
        <f>IF([1]Hatchlings!U42&gt;0,[1]Hatchlings!U42,"")</f>
        <v>56.076826196473547</v>
      </c>
      <c r="AD11" s="42">
        <f>IF([1]Hatchlings!U43&gt;0,[1]Hatchlings!U43,"")</f>
        <v>39.483627204030221</v>
      </c>
      <c r="AE11" s="42">
        <f>IF([1]Hatchlings!U44&gt;0,[1]Hatchlings!U44,"")</f>
        <v>15.994962216624684</v>
      </c>
      <c r="AF11" s="42">
        <f>IF([1]Hatchlings!U46&gt;0,[1]Hatchlings!U46,"")</f>
        <v>60.232997481108306</v>
      </c>
      <c r="AG11" s="42">
        <f>IF([1]Hatchlings!U47&gt;0,[1]Hatchlings!U47,"")</f>
        <v>38.853904282115863</v>
      </c>
      <c r="AH11" s="42">
        <f>IF([1]Hatchlings!U48&gt;0,[1]Hatchlings!U48,"")</f>
        <v>19.930730478589421</v>
      </c>
    </row>
    <row r="12" spans="1:34" s="29" customFormat="1" ht="25.5">
      <c r="A12" s="34" t="str">
        <f>'[1]female stats (μm)'!A$2</f>
        <v>Genus species</v>
      </c>
      <c r="B12" s="51" t="str">
        <f>'[1]female stats (μm)'!B$2</f>
        <v>Country.sample</v>
      </c>
      <c r="C12" s="36">
        <f>[1]Hatchlings!V1</f>
        <v>11</v>
      </c>
      <c r="D12" s="41">
        <f>IF([1]Hatchlings!W3&gt;0,[1]Hatchlings!W3,"")</f>
        <v>1028.4909576045065</v>
      </c>
      <c r="E12" s="42">
        <f>IF([1]Hatchlings!W4&gt;0,[1]Hatchlings!W4,"")</f>
        <v>16.128075896827752</v>
      </c>
      <c r="F12" s="42">
        <f>IF([1]Hatchlings!W5&gt;0,[1]Hatchlings!W5,"")</f>
        <v>18.233026978950491</v>
      </c>
      <c r="G12" s="42">
        <f>IF([1]Hatchlings!W8&gt;0,[1]Hatchlings!W8,"")</f>
        <v>71.242217610435816</v>
      </c>
      <c r="H12" s="42">
        <f>IF([1]Hatchlings!W9&gt;0,[1]Hatchlings!W9,"")</f>
        <v>47.880225318707382</v>
      </c>
      <c r="I12" s="42">
        <f>IF([1]Hatchlings!W10&gt;0,[1]Hatchlings!W10,"")</f>
        <v>43.551734361102881</v>
      </c>
      <c r="J12" s="42">
        <f>IF([1]Hatchlings!W11&gt;0,[1]Hatchlings!W11,"")</f>
        <v>42.217610435813818</v>
      </c>
      <c r="K12" s="42">
        <f>IF([1]Hatchlings!W15&gt;0,[1]Hatchlings!W15,"")</f>
        <v>48.502816483842281</v>
      </c>
      <c r="L12" s="42">
        <f>IF([1]Hatchlings!W16&gt;0,[1]Hatchlings!W16,"")</f>
        <v>35.487696412689004</v>
      </c>
      <c r="M12" s="42">
        <f>IF([1]Hatchlings!W17&gt;0,[1]Hatchlings!W17,"")</f>
        <v>12.184998517640084</v>
      </c>
      <c r="N12" s="42">
        <f>IF([1]Hatchlings!W19&gt;0,[1]Hatchlings!W19,"")</f>
        <v>45.241624666469022</v>
      </c>
      <c r="O12" s="42">
        <f>IF([1]Hatchlings!W20&gt;0,[1]Hatchlings!W20,"")</f>
        <v>31.603913430180853</v>
      </c>
      <c r="P12" s="42">
        <f>IF([1]Hatchlings!W21&gt;0,[1]Hatchlings!W21,"")</f>
        <v>13.311592054550847</v>
      </c>
      <c r="Q12" s="42">
        <f>IF([1]Hatchlings!W24&gt;0,[1]Hatchlings!W24,"")</f>
        <v>49.243996442336204</v>
      </c>
      <c r="R12" s="42">
        <f>IF([1]Hatchlings!W25&gt;0,[1]Hatchlings!W25,"")</f>
        <v>35.398754817669733</v>
      </c>
      <c r="S12" s="42" t="str">
        <f>IF([1]Hatchlings!W26&gt;0,[1]Hatchlings!W26,"")</f>
        <v/>
      </c>
      <c r="T12" s="42">
        <f>IF([1]Hatchlings!W28&gt;0,[1]Hatchlings!W28,"")</f>
        <v>44.826563889712425</v>
      </c>
      <c r="U12" s="42">
        <f>IF([1]Hatchlings!W29&gt;0,[1]Hatchlings!W29,"")</f>
        <v>33.916394900681887</v>
      </c>
      <c r="V12" s="42">
        <f>IF([1]Hatchlings!W30&gt;0,[1]Hatchlings!W30,"")</f>
        <v>12.155351319300326</v>
      </c>
      <c r="W12" s="42">
        <f>IF([1]Hatchlings!W33&gt;0,[1]Hatchlings!W33,"")</f>
        <v>46.219982211681</v>
      </c>
      <c r="X12" s="42">
        <f>IF([1]Hatchlings!W34&gt;0,[1]Hatchlings!W34,"")</f>
        <v>34.865105247554105</v>
      </c>
      <c r="Y12" s="42">
        <f>IF([1]Hatchlings!W35&gt;0,[1]Hatchlings!W35,"")</f>
        <v>13.578416839608659</v>
      </c>
      <c r="Z12" s="42">
        <f>IF([1]Hatchlings!W37&gt;0,[1]Hatchlings!W37,"")</f>
        <v>45.567743848206348</v>
      </c>
      <c r="AA12" s="42">
        <f>IF([1]Hatchlings!W38&gt;0,[1]Hatchlings!W38,"")</f>
        <v>36.673584346279277</v>
      </c>
      <c r="AB12" s="42" t="str">
        <f>IF([1]Hatchlings!W39&gt;0,[1]Hatchlings!W39,"")</f>
        <v/>
      </c>
      <c r="AC12" s="42">
        <f>IF([1]Hatchlings!W42&gt;0,[1]Hatchlings!W42,"")</f>
        <v>55.14378891194783</v>
      </c>
      <c r="AD12" s="42">
        <f>IF([1]Hatchlings!W43&gt;0,[1]Hatchlings!W43,"")</f>
        <v>37.978061073228588</v>
      </c>
      <c r="AE12" s="42" t="str">
        <f>IF([1]Hatchlings!W44&gt;0,[1]Hatchlings!W44,"")</f>
        <v/>
      </c>
      <c r="AF12" s="42">
        <f>IF([1]Hatchlings!W46&gt;0,[1]Hatchlings!W46,"")</f>
        <v>53.868959383338286</v>
      </c>
      <c r="AG12" s="42">
        <f>IF([1]Hatchlings!W47&gt;0,[1]Hatchlings!W47,"")</f>
        <v>35.635932404387788</v>
      </c>
      <c r="AH12" s="42">
        <f>IF([1]Hatchlings!W48&gt;0,[1]Hatchlings!W48,"")</f>
        <v>14.764304773198935</v>
      </c>
    </row>
    <row r="13" spans="1:34" s="29" customFormat="1" ht="25.5">
      <c r="A13" s="34" t="str">
        <f>'[1]female stats (μm)'!A$2</f>
        <v>Genus species</v>
      </c>
      <c r="B13" s="51" t="str">
        <f>'[1]female stats (μm)'!B$2</f>
        <v>Country.sample</v>
      </c>
      <c r="C13" s="36">
        <f>[1]Hatchlings!X1</f>
        <v>12</v>
      </c>
      <c r="D13" s="41" t="str">
        <f>IF([1]Hatchlings!Y3&gt;0,[1]Hatchlings!Y3,"")</f>
        <v/>
      </c>
      <c r="E13" s="42" t="str">
        <f>IF([1]Hatchlings!Y4&gt;0,[1]Hatchlings!Y4,"")</f>
        <v/>
      </c>
      <c r="F13" s="42" t="str">
        <f>IF([1]Hatchlings!Y5&gt;0,[1]Hatchlings!Y5,"")</f>
        <v/>
      </c>
      <c r="G13" s="42" t="str">
        <f>IF([1]Hatchlings!Y8&gt;0,[1]Hatchlings!Y8,"")</f>
        <v/>
      </c>
      <c r="H13" s="42" t="str">
        <f>IF([1]Hatchlings!Y9&gt;0,[1]Hatchlings!Y9,"")</f>
        <v/>
      </c>
      <c r="I13" s="42" t="str">
        <f>IF([1]Hatchlings!Y10&gt;0,[1]Hatchlings!Y10,"")</f>
        <v/>
      </c>
      <c r="J13" s="42" t="str">
        <f>IF([1]Hatchlings!Y11&gt;0,[1]Hatchlings!Y11,"")</f>
        <v/>
      </c>
      <c r="K13" s="42" t="str">
        <f>IF([1]Hatchlings!Y15&gt;0,[1]Hatchlings!Y15,"")</f>
        <v/>
      </c>
      <c r="L13" s="42" t="str">
        <f>IF([1]Hatchlings!Y16&gt;0,[1]Hatchlings!Y16,"")</f>
        <v/>
      </c>
      <c r="M13" s="42" t="str">
        <f>IF([1]Hatchlings!Y17&gt;0,[1]Hatchlings!Y17,"")</f>
        <v/>
      </c>
      <c r="N13" s="42" t="str">
        <f>IF([1]Hatchlings!Y19&gt;0,[1]Hatchlings!Y19,"")</f>
        <v/>
      </c>
      <c r="O13" s="42" t="str">
        <f>IF([1]Hatchlings!Y20&gt;0,[1]Hatchlings!Y20,"")</f>
        <v/>
      </c>
      <c r="P13" s="42" t="str">
        <f>IF([1]Hatchlings!Y21&gt;0,[1]Hatchlings!Y21,"")</f>
        <v/>
      </c>
      <c r="Q13" s="42" t="str">
        <f>IF([1]Hatchlings!Y24&gt;0,[1]Hatchlings!Y24,"")</f>
        <v/>
      </c>
      <c r="R13" s="42" t="str">
        <f>IF([1]Hatchlings!Y25&gt;0,[1]Hatchlings!Y25,"")</f>
        <v/>
      </c>
      <c r="S13" s="42" t="str">
        <f>IF([1]Hatchlings!Y26&gt;0,[1]Hatchlings!Y26,"")</f>
        <v/>
      </c>
      <c r="T13" s="42" t="str">
        <f>IF([1]Hatchlings!Y28&gt;0,[1]Hatchlings!Y28,"")</f>
        <v/>
      </c>
      <c r="U13" s="42" t="str">
        <f>IF([1]Hatchlings!Y29&gt;0,[1]Hatchlings!Y29,"")</f>
        <v/>
      </c>
      <c r="V13" s="42" t="str">
        <f>IF([1]Hatchlings!Y30&gt;0,[1]Hatchlings!Y30,"")</f>
        <v/>
      </c>
      <c r="W13" s="42" t="str">
        <f>IF([1]Hatchlings!Y33&gt;0,[1]Hatchlings!Y33,"")</f>
        <v/>
      </c>
      <c r="X13" s="42" t="str">
        <f>IF([1]Hatchlings!Y34&gt;0,[1]Hatchlings!Y34,"")</f>
        <v/>
      </c>
      <c r="Y13" s="42" t="str">
        <f>IF([1]Hatchlings!Y35&gt;0,[1]Hatchlings!Y35,"")</f>
        <v/>
      </c>
      <c r="Z13" s="42" t="str">
        <f>IF([1]Hatchlings!Y37&gt;0,[1]Hatchlings!Y37,"")</f>
        <v/>
      </c>
      <c r="AA13" s="42" t="str">
        <f>IF([1]Hatchlings!Y38&gt;0,[1]Hatchlings!Y38,"")</f>
        <v/>
      </c>
      <c r="AB13" s="42" t="str">
        <f>IF([1]Hatchlings!Y39&gt;0,[1]Hatchlings!Y39,"")</f>
        <v/>
      </c>
      <c r="AC13" s="42" t="str">
        <f>IF([1]Hatchlings!Y42&gt;0,[1]Hatchlings!Y42,"")</f>
        <v/>
      </c>
      <c r="AD13" s="42" t="str">
        <f>IF([1]Hatchlings!Y43&gt;0,[1]Hatchlings!Y43,"")</f>
        <v/>
      </c>
      <c r="AE13" s="42" t="str">
        <f>IF([1]Hatchlings!Y44&gt;0,[1]Hatchlings!Y44,"")</f>
        <v/>
      </c>
      <c r="AF13" s="42" t="str">
        <f>IF([1]Hatchlings!Y46&gt;0,[1]Hatchlings!Y46,"")</f>
        <v/>
      </c>
      <c r="AG13" s="42" t="str">
        <f>IF([1]Hatchlings!Y47&gt;0,[1]Hatchlings!Y47,"")</f>
        <v/>
      </c>
      <c r="AH13" s="42" t="str">
        <f>IF([1]Hatchlings!Y48&gt;0,[1]Hatchlings!Y48,"")</f>
        <v/>
      </c>
    </row>
    <row r="14" spans="1:34" s="29" customFormat="1" ht="25.5">
      <c r="A14" s="34" t="str">
        <f>'[1]female stats (μm)'!A$2</f>
        <v>Genus species</v>
      </c>
      <c r="B14" s="51" t="str">
        <f>'[1]female stats (μm)'!B$2</f>
        <v>Country.sample</v>
      </c>
      <c r="C14" s="36">
        <f>[1]Hatchlings!Z1</f>
        <v>13</v>
      </c>
      <c r="D14" s="41" t="str">
        <f>IF([1]Hatchlings!AA3&gt;0,[1]Hatchlings!AA3,"")</f>
        <v/>
      </c>
      <c r="E14" s="42" t="str">
        <f>IF([1]Hatchlings!AA4&gt;0,[1]Hatchlings!AA4,"")</f>
        <v/>
      </c>
      <c r="F14" s="42" t="str">
        <f>IF([1]Hatchlings!AA5&gt;0,[1]Hatchlings!AA5,"")</f>
        <v/>
      </c>
      <c r="G14" s="42" t="str">
        <f>IF([1]Hatchlings!AA8&gt;0,[1]Hatchlings!AA8,"")</f>
        <v/>
      </c>
      <c r="H14" s="42" t="str">
        <f>IF([1]Hatchlings!AA9&gt;0,[1]Hatchlings!AA9,"")</f>
        <v/>
      </c>
      <c r="I14" s="42" t="str">
        <f>IF([1]Hatchlings!AA10&gt;0,[1]Hatchlings!AA10,"")</f>
        <v/>
      </c>
      <c r="J14" s="42" t="str">
        <f>IF([1]Hatchlings!AA11&gt;0,[1]Hatchlings!AA11,"")</f>
        <v/>
      </c>
      <c r="K14" s="42" t="str">
        <f>IF([1]Hatchlings!AA15&gt;0,[1]Hatchlings!AA15,"")</f>
        <v/>
      </c>
      <c r="L14" s="42" t="str">
        <f>IF([1]Hatchlings!AA16&gt;0,[1]Hatchlings!AA16,"")</f>
        <v/>
      </c>
      <c r="M14" s="42" t="str">
        <f>IF([1]Hatchlings!AA17&gt;0,[1]Hatchlings!AA17,"")</f>
        <v/>
      </c>
      <c r="N14" s="42" t="str">
        <f>IF([1]Hatchlings!AA19&gt;0,[1]Hatchlings!AA19,"")</f>
        <v/>
      </c>
      <c r="O14" s="42" t="str">
        <f>IF([1]Hatchlings!AA20&gt;0,[1]Hatchlings!AA20,"")</f>
        <v/>
      </c>
      <c r="P14" s="42" t="str">
        <f>IF([1]Hatchlings!AA21&gt;0,[1]Hatchlings!AA21,"")</f>
        <v/>
      </c>
      <c r="Q14" s="42" t="str">
        <f>IF([1]Hatchlings!AA24&gt;0,[1]Hatchlings!AA24,"")</f>
        <v/>
      </c>
      <c r="R14" s="42" t="str">
        <f>IF([1]Hatchlings!AA25&gt;0,[1]Hatchlings!AA25,"")</f>
        <v/>
      </c>
      <c r="S14" s="42" t="str">
        <f>IF([1]Hatchlings!AA26&gt;0,[1]Hatchlings!AA26,"")</f>
        <v/>
      </c>
      <c r="T14" s="42" t="str">
        <f>IF([1]Hatchlings!AA28&gt;0,[1]Hatchlings!AA28,"")</f>
        <v/>
      </c>
      <c r="U14" s="42" t="str">
        <f>IF([1]Hatchlings!AA29&gt;0,[1]Hatchlings!AA29,"")</f>
        <v/>
      </c>
      <c r="V14" s="42" t="str">
        <f>IF([1]Hatchlings!AA30&gt;0,[1]Hatchlings!AA30,"")</f>
        <v/>
      </c>
      <c r="W14" s="42" t="str">
        <f>IF([1]Hatchlings!AA33&gt;0,[1]Hatchlings!AA33,"")</f>
        <v/>
      </c>
      <c r="X14" s="42" t="str">
        <f>IF([1]Hatchlings!AA34&gt;0,[1]Hatchlings!AA34,"")</f>
        <v/>
      </c>
      <c r="Y14" s="42" t="str">
        <f>IF([1]Hatchlings!AA35&gt;0,[1]Hatchlings!AA35,"")</f>
        <v/>
      </c>
      <c r="Z14" s="42" t="str">
        <f>IF([1]Hatchlings!AA37&gt;0,[1]Hatchlings!AA37,"")</f>
        <v/>
      </c>
      <c r="AA14" s="42" t="str">
        <f>IF([1]Hatchlings!AA38&gt;0,[1]Hatchlings!AA38,"")</f>
        <v/>
      </c>
      <c r="AB14" s="42" t="str">
        <f>IF([1]Hatchlings!AA39&gt;0,[1]Hatchlings!AA39,"")</f>
        <v/>
      </c>
      <c r="AC14" s="42" t="str">
        <f>IF([1]Hatchlings!AA42&gt;0,[1]Hatchlings!AA42,"")</f>
        <v/>
      </c>
      <c r="AD14" s="42" t="str">
        <f>IF([1]Hatchlings!AA43&gt;0,[1]Hatchlings!AA43,"")</f>
        <v/>
      </c>
      <c r="AE14" s="42" t="str">
        <f>IF([1]Hatchlings!AA44&gt;0,[1]Hatchlings!AA44,"")</f>
        <v/>
      </c>
      <c r="AF14" s="42" t="str">
        <f>IF([1]Hatchlings!AA46&gt;0,[1]Hatchlings!AA46,"")</f>
        <v/>
      </c>
      <c r="AG14" s="42" t="str">
        <f>IF([1]Hatchlings!AA47&gt;0,[1]Hatchlings!AA47,"")</f>
        <v/>
      </c>
      <c r="AH14" s="42" t="str">
        <f>IF([1]Hatchlings!AA48&gt;0,[1]Hatchlings!AA48,"")</f>
        <v/>
      </c>
    </row>
    <row r="15" spans="1:34" s="29" customFormat="1" ht="25.5">
      <c r="A15" s="34" t="str">
        <f>'[1]female stats (μm)'!A$2</f>
        <v>Genus species</v>
      </c>
      <c r="B15" s="51" t="str">
        <f>'[1]female stats (μm)'!B$2</f>
        <v>Country.sample</v>
      </c>
      <c r="C15" s="36">
        <f>[1]Hatchlings!AB1</f>
        <v>14</v>
      </c>
      <c r="D15" s="41" t="str">
        <f>IF([1]Hatchlings!AC3&gt;0,[1]Hatchlings!AC3,"")</f>
        <v/>
      </c>
      <c r="E15" s="42" t="str">
        <f>IF([1]Hatchlings!AC4&gt;0,[1]Hatchlings!AC4,"")</f>
        <v/>
      </c>
      <c r="F15" s="42" t="str">
        <f>IF([1]Hatchlings!AC5&gt;0,[1]Hatchlings!AC5,"")</f>
        <v/>
      </c>
      <c r="G15" s="42" t="str">
        <f>IF([1]Hatchlings!AC8&gt;0,[1]Hatchlings!AC8,"")</f>
        <v/>
      </c>
      <c r="H15" s="42" t="str">
        <f>IF([1]Hatchlings!AC9&gt;0,[1]Hatchlings!AC9,"")</f>
        <v/>
      </c>
      <c r="I15" s="42" t="str">
        <f>IF([1]Hatchlings!AC10&gt;0,[1]Hatchlings!AC10,"")</f>
        <v/>
      </c>
      <c r="J15" s="42" t="str">
        <f>IF([1]Hatchlings!AC11&gt;0,[1]Hatchlings!AC11,"")</f>
        <v/>
      </c>
      <c r="K15" s="42" t="str">
        <f>IF([1]Hatchlings!AC15&gt;0,[1]Hatchlings!AC15,"")</f>
        <v/>
      </c>
      <c r="L15" s="42" t="str">
        <f>IF([1]Hatchlings!AC16&gt;0,[1]Hatchlings!AC16,"")</f>
        <v/>
      </c>
      <c r="M15" s="42" t="str">
        <f>IF([1]Hatchlings!AC17&gt;0,[1]Hatchlings!AC17,"")</f>
        <v/>
      </c>
      <c r="N15" s="42" t="str">
        <f>IF([1]Hatchlings!AC19&gt;0,[1]Hatchlings!AC19,"")</f>
        <v/>
      </c>
      <c r="O15" s="42" t="str">
        <f>IF([1]Hatchlings!AC20&gt;0,[1]Hatchlings!AC20,"")</f>
        <v/>
      </c>
      <c r="P15" s="42" t="str">
        <f>IF([1]Hatchlings!AC21&gt;0,[1]Hatchlings!AC21,"")</f>
        <v/>
      </c>
      <c r="Q15" s="42" t="str">
        <f>IF([1]Hatchlings!AC24&gt;0,[1]Hatchlings!AC24,"")</f>
        <v/>
      </c>
      <c r="R15" s="42" t="str">
        <f>IF([1]Hatchlings!AC25&gt;0,[1]Hatchlings!AC25,"")</f>
        <v/>
      </c>
      <c r="S15" s="42" t="str">
        <f>IF([1]Hatchlings!AC26&gt;0,[1]Hatchlings!AC26,"")</f>
        <v/>
      </c>
      <c r="T15" s="42" t="str">
        <f>IF([1]Hatchlings!AC28&gt;0,[1]Hatchlings!AC28,"")</f>
        <v/>
      </c>
      <c r="U15" s="42" t="str">
        <f>IF([1]Hatchlings!AC29&gt;0,[1]Hatchlings!AC29,"")</f>
        <v/>
      </c>
      <c r="V15" s="42" t="str">
        <f>IF([1]Hatchlings!AC30&gt;0,[1]Hatchlings!AC30,"")</f>
        <v/>
      </c>
      <c r="W15" s="42" t="str">
        <f>IF([1]Hatchlings!AC33&gt;0,[1]Hatchlings!AC33,"")</f>
        <v/>
      </c>
      <c r="X15" s="42" t="str">
        <f>IF([1]Hatchlings!AC34&gt;0,[1]Hatchlings!AC34,"")</f>
        <v/>
      </c>
      <c r="Y15" s="42" t="str">
        <f>IF([1]Hatchlings!AC35&gt;0,[1]Hatchlings!AC35,"")</f>
        <v/>
      </c>
      <c r="Z15" s="42" t="str">
        <f>IF([1]Hatchlings!AC37&gt;0,[1]Hatchlings!AC37,"")</f>
        <v/>
      </c>
      <c r="AA15" s="42" t="str">
        <f>IF([1]Hatchlings!AC38&gt;0,[1]Hatchlings!AC38,"")</f>
        <v/>
      </c>
      <c r="AB15" s="42" t="str">
        <f>IF([1]Hatchlings!AC39&gt;0,[1]Hatchlings!AC39,"")</f>
        <v/>
      </c>
      <c r="AC15" s="42" t="str">
        <f>IF([1]Hatchlings!AC42&gt;0,[1]Hatchlings!AC42,"")</f>
        <v/>
      </c>
      <c r="AD15" s="42" t="str">
        <f>IF([1]Hatchlings!AC43&gt;0,[1]Hatchlings!AC43,"")</f>
        <v/>
      </c>
      <c r="AE15" s="42" t="str">
        <f>IF([1]Hatchlings!AC44&gt;0,[1]Hatchlings!AC44,"")</f>
        <v/>
      </c>
      <c r="AF15" s="42" t="str">
        <f>IF([1]Hatchlings!AC46&gt;0,[1]Hatchlings!AC46,"")</f>
        <v/>
      </c>
      <c r="AG15" s="42" t="str">
        <f>IF([1]Hatchlings!AC47&gt;0,[1]Hatchlings!AC47,"")</f>
        <v/>
      </c>
      <c r="AH15" s="42" t="str">
        <f>IF([1]Hatchlings!AC48&gt;0,[1]Hatchlings!AC48,"")</f>
        <v/>
      </c>
    </row>
    <row r="16" spans="1:34" s="29" customFormat="1" ht="25.5">
      <c r="A16" s="34" t="str">
        <f>'[1]female stats (μm)'!A$2</f>
        <v>Genus species</v>
      </c>
      <c r="B16" s="51" t="str">
        <f>'[1]female stats (μm)'!B$2</f>
        <v>Country.sample</v>
      </c>
      <c r="C16" s="36">
        <f>[1]Hatchlings!AD1</f>
        <v>15</v>
      </c>
      <c r="D16" s="41" t="str">
        <f>IF([1]Hatchlings!AE3&gt;0,[1]Hatchlings!AE3,"")</f>
        <v/>
      </c>
      <c r="E16" s="42" t="str">
        <f>IF([1]Hatchlings!AE4&gt;0,[1]Hatchlings!AE4,"")</f>
        <v/>
      </c>
      <c r="F16" s="42" t="str">
        <f>IF([1]Hatchlings!AE5&gt;0,[1]Hatchlings!AE5,"")</f>
        <v/>
      </c>
      <c r="G16" s="42" t="str">
        <f>IF([1]Hatchlings!AE8&gt;0,[1]Hatchlings!AE8,"")</f>
        <v/>
      </c>
      <c r="H16" s="42" t="str">
        <f>IF([1]Hatchlings!AE9&gt;0,[1]Hatchlings!AE9,"")</f>
        <v/>
      </c>
      <c r="I16" s="42" t="str">
        <f>IF([1]Hatchlings!AE10&gt;0,[1]Hatchlings!AE10,"")</f>
        <v/>
      </c>
      <c r="J16" s="42" t="str">
        <f>IF([1]Hatchlings!AE11&gt;0,[1]Hatchlings!AE11,"")</f>
        <v/>
      </c>
      <c r="K16" s="42" t="str">
        <f>IF([1]Hatchlings!AE15&gt;0,[1]Hatchlings!AE15,"")</f>
        <v/>
      </c>
      <c r="L16" s="42" t="str">
        <f>IF([1]Hatchlings!AE16&gt;0,[1]Hatchlings!AE16,"")</f>
        <v/>
      </c>
      <c r="M16" s="42" t="str">
        <f>IF([1]Hatchlings!AE17&gt;0,[1]Hatchlings!AE17,"")</f>
        <v/>
      </c>
      <c r="N16" s="42" t="str">
        <f>IF([1]Hatchlings!AE19&gt;0,[1]Hatchlings!AE19,"")</f>
        <v/>
      </c>
      <c r="O16" s="42" t="str">
        <f>IF([1]Hatchlings!AE20&gt;0,[1]Hatchlings!AE20,"")</f>
        <v/>
      </c>
      <c r="P16" s="42" t="str">
        <f>IF([1]Hatchlings!AE21&gt;0,[1]Hatchlings!AE21,"")</f>
        <v/>
      </c>
      <c r="Q16" s="42" t="str">
        <f>IF([1]Hatchlings!AE24&gt;0,[1]Hatchlings!AE24,"")</f>
        <v/>
      </c>
      <c r="R16" s="42" t="str">
        <f>IF([1]Hatchlings!AE25&gt;0,[1]Hatchlings!AE25,"")</f>
        <v/>
      </c>
      <c r="S16" s="42" t="str">
        <f>IF([1]Hatchlings!AE26&gt;0,[1]Hatchlings!AE26,"")</f>
        <v/>
      </c>
      <c r="T16" s="42" t="str">
        <f>IF([1]Hatchlings!AE28&gt;0,[1]Hatchlings!AE28,"")</f>
        <v/>
      </c>
      <c r="U16" s="42" t="str">
        <f>IF([1]Hatchlings!AE29&gt;0,[1]Hatchlings!AE29,"")</f>
        <v/>
      </c>
      <c r="V16" s="42" t="str">
        <f>IF([1]Hatchlings!AE30&gt;0,[1]Hatchlings!AE30,"")</f>
        <v/>
      </c>
      <c r="W16" s="42" t="str">
        <f>IF([1]Hatchlings!AE33&gt;0,[1]Hatchlings!AE33,"")</f>
        <v/>
      </c>
      <c r="X16" s="42" t="str">
        <f>IF([1]Hatchlings!AE34&gt;0,[1]Hatchlings!AE34,"")</f>
        <v/>
      </c>
      <c r="Y16" s="42" t="str">
        <f>IF([1]Hatchlings!AE35&gt;0,[1]Hatchlings!AE35,"")</f>
        <v/>
      </c>
      <c r="Z16" s="42" t="str">
        <f>IF([1]Hatchlings!AE37&gt;0,[1]Hatchlings!AE37,"")</f>
        <v/>
      </c>
      <c r="AA16" s="42" t="str">
        <f>IF([1]Hatchlings!AE38&gt;0,[1]Hatchlings!AE38,"")</f>
        <v/>
      </c>
      <c r="AB16" s="42" t="str">
        <f>IF([1]Hatchlings!AE39&gt;0,[1]Hatchlings!AE39,"")</f>
        <v/>
      </c>
      <c r="AC16" s="42" t="str">
        <f>IF([1]Hatchlings!AE42&gt;0,[1]Hatchlings!AE42,"")</f>
        <v/>
      </c>
      <c r="AD16" s="42" t="str">
        <f>IF([1]Hatchlings!AE43&gt;0,[1]Hatchlings!AE43,"")</f>
        <v/>
      </c>
      <c r="AE16" s="42" t="str">
        <f>IF([1]Hatchlings!AE44&gt;0,[1]Hatchlings!AE44,"")</f>
        <v/>
      </c>
      <c r="AF16" s="42" t="str">
        <f>IF([1]Hatchlings!AE46&gt;0,[1]Hatchlings!AE46,"")</f>
        <v/>
      </c>
      <c r="AG16" s="42" t="str">
        <f>IF([1]Hatchlings!AE47&gt;0,[1]Hatchlings!AE47,"")</f>
        <v/>
      </c>
      <c r="AH16" s="42" t="str">
        <f>IF([1]Hatchlings!AE48&gt;0,[1]Hatchlings!AE48,"")</f>
        <v/>
      </c>
    </row>
    <row r="17" spans="1:34" s="29" customFormat="1" ht="25.5">
      <c r="A17" s="34" t="str">
        <f>'[1]female stats (μm)'!A$2</f>
        <v>Genus species</v>
      </c>
      <c r="B17" s="51" t="str">
        <f>'[1]female stats (μm)'!B$2</f>
        <v>Country.sample</v>
      </c>
      <c r="C17" s="36">
        <f>[1]Hatchlings!AF1</f>
        <v>16</v>
      </c>
      <c r="D17" s="41" t="str">
        <f>IF([1]Hatchlings!AG3&gt;0,[1]Hatchlings!AG3,"")</f>
        <v/>
      </c>
      <c r="E17" s="42" t="str">
        <f>IF([1]Hatchlings!AG4&gt;0,[1]Hatchlings!AG4,"")</f>
        <v/>
      </c>
      <c r="F17" s="42" t="str">
        <f>IF([1]Hatchlings!AG5&gt;0,[1]Hatchlings!AG5,"")</f>
        <v/>
      </c>
      <c r="G17" s="42" t="str">
        <f>IF([1]Hatchlings!AG8&gt;0,[1]Hatchlings!AG8,"")</f>
        <v/>
      </c>
      <c r="H17" s="42" t="str">
        <f>IF([1]Hatchlings!AG9&gt;0,[1]Hatchlings!AG9,"")</f>
        <v/>
      </c>
      <c r="I17" s="42" t="str">
        <f>IF([1]Hatchlings!AG10&gt;0,[1]Hatchlings!AG10,"")</f>
        <v/>
      </c>
      <c r="J17" s="42" t="str">
        <f>IF([1]Hatchlings!AG11&gt;0,[1]Hatchlings!AG11,"")</f>
        <v/>
      </c>
      <c r="K17" s="42" t="str">
        <f>IF([1]Hatchlings!AG15&gt;0,[1]Hatchlings!AG15,"")</f>
        <v/>
      </c>
      <c r="L17" s="42" t="str">
        <f>IF([1]Hatchlings!AG16&gt;0,[1]Hatchlings!AG16,"")</f>
        <v/>
      </c>
      <c r="M17" s="42" t="str">
        <f>IF([1]Hatchlings!AG17&gt;0,[1]Hatchlings!AG17,"")</f>
        <v/>
      </c>
      <c r="N17" s="42" t="str">
        <f>IF([1]Hatchlings!AG19&gt;0,[1]Hatchlings!AG19,"")</f>
        <v/>
      </c>
      <c r="O17" s="42" t="str">
        <f>IF([1]Hatchlings!AG20&gt;0,[1]Hatchlings!AG20,"")</f>
        <v/>
      </c>
      <c r="P17" s="42" t="str">
        <f>IF([1]Hatchlings!AG21&gt;0,[1]Hatchlings!AG21,"")</f>
        <v/>
      </c>
      <c r="Q17" s="42" t="str">
        <f>IF([1]Hatchlings!AG24&gt;0,[1]Hatchlings!AG24,"")</f>
        <v/>
      </c>
      <c r="R17" s="42" t="str">
        <f>IF([1]Hatchlings!AG25&gt;0,[1]Hatchlings!AG25,"")</f>
        <v/>
      </c>
      <c r="S17" s="42" t="str">
        <f>IF([1]Hatchlings!AG26&gt;0,[1]Hatchlings!AG26,"")</f>
        <v/>
      </c>
      <c r="T17" s="42" t="str">
        <f>IF([1]Hatchlings!AG28&gt;0,[1]Hatchlings!AG28,"")</f>
        <v/>
      </c>
      <c r="U17" s="42" t="str">
        <f>IF([1]Hatchlings!AG29&gt;0,[1]Hatchlings!AG29,"")</f>
        <v/>
      </c>
      <c r="V17" s="42" t="str">
        <f>IF([1]Hatchlings!AG30&gt;0,[1]Hatchlings!AG30,"")</f>
        <v/>
      </c>
      <c r="W17" s="42" t="str">
        <f>IF([1]Hatchlings!AG33&gt;0,[1]Hatchlings!AG33,"")</f>
        <v/>
      </c>
      <c r="X17" s="42" t="str">
        <f>IF([1]Hatchlings!AG34&gt;0,[1]Hatchlings!AG34,"")</f>
        <v/>
      </c>
      <c r="Y17" s="42" t="str">
        <f>IF([1]Hatchlings!AG35&gt;0,[1]Hatchlings!AG35,"")</f>
        <v/>
      </c>
      <c r="Z17" s="42" t="str">
        <f>IF([1]Hatchlings!AG37&gt;0,[1]Hatchlings!AG37,"")</f>
        <v/>
      </c>
      <c r="AA17" s="42" t="str">
        <f>IF([1]Hatchlings!AG38&gt;0,[1]Hatchlings!AG38,"")</f>
        <v/>
      </c>
      <c r="AB17" s="42" t="str">
        <f>IF([1]Hatchlings!AG39&gt;0,[1]Hatchlings!AG39,"")</f>
        <v/>
      </c>
      <c r="AC17" s="42" t="str">
        <f>IF([1]Hatchlings!AG42&gt;0,[1]Hatchlings!AG42,"")</f>
        <v/>
      </c>
      <c r="AD17" s="42" t="str">
        <f>IF([1]Hatchlings!AG43&gt;0,[1]Hatchlings!AG43,"")</f>
        <v/>
      </c>
      <c r="AE17" s="42" t="str">
        <f>IF([1]Hatchlings!AG44&gt;0,[1]Hatchlings!AG44,"")</f>
        <v/>
      </c>
      <c r="AF17" s="42" t="str">
        <f>IF([1]Hatchlings!AG46&gt;0,[1]Hatchlings!AG46,"")</f>
        <v/>
      </c>
      <c r="AG17" s="42" t="str">
        <f>IF([1]Hatchlings!AG47&gt;0,[1]Hatchlings!AG47,"")</f>
        <v/>
      </c>
      <c r="AH17" s="42" t="str">
        <f>IF([1]Hatchlings!AG48&gt;0,[1]Hatchlings!AG48,"")</f>
        <v/>
      </c>
    </row>
    <row r="18" spans="1:34" s="29" customFormat="1" ht="25.5">
      <c r="A18" s="34" t="str">
        <f>'[1]female stats (μm)'!A$2</f>
        <v>Genus species</v>
      </c>
      <c r="B18" s="51" t="str">
        <f>'[1]female stats (μm)'!B$2</f>
        <v>Country.sample</v>
      </c>
      <c r="C18" s="36">
        <f>[1]Hatchlings!AH1</f>
        <v>17</v>
      </c>
      <c r="D18" s="41" t="str">
        <f>IF([1]Hatchlings!AI3&gt;0,[1]Hatchlings!AI3,"")</f>
        <v/>
      </c>
      <c r="E18" s="42" t="str">
        <f>IF([1]Hatchlings!AI4&gt;0,[1]Hatchlings!AI4,"")</f>
        <v/>
      </c>
      <c r="F18" s="42" t="str">
        <f>IF([1]Hatchlings!AI5&gt;0,[1]Hatchlings!AI5,"")</f>
        <v/>
      </c>
      <c r="G18" s="42" t="str">
        <f>IF([1]Hatchlings!AI8&gt;0,[1]Hatchlings!AI8,"")</f>
        <v/>
      </c>
      <c r="H18" s="42" t="str">
        <f>IF([1]Hatchlings!AI9&gt;0,[1]Hatchlings!AI9,"")</f>
        <v/>
      </c>
      <c r="I18" s="42" t="str">
        <f>IF([1]Hatchlings!AI10&gt;0,[1]Hatchlings!AI10,"")</f>
        <v/>
      </c>
      <c r="J18" s="42" t="str">
        <f>IF([1]Hatchlings!AI11&gt;0,[1]Hatchlings!AI11,"")</f>
        <v/>
      </c>
      <c r="K18" s="42" t="str">
        <f>IF([1]Hatchlings!AI15&gt;0,[1]Hatchlings!AI15,"")</f>
        <v/>
      </c>
      <c r="L18" s="42" t="str">
        <f>IF([1]Hatchlings!AI16&gt;0,[1]Hatchlings!AI16,"")</f>
        <v/>
      </c>
      <c r="M18" s="42" t="str">
        <f>IF([1]Hatchlings!AI17&gt;0,[1]Hatchlings!AI17,"")</f>
        <v/>
      </c>
      <c r="N18" s="42" t="str">
        <f>IF([1]Hatchlings!AI19&gt;0,[1]Hatchlings!AI19,"")</f>
        <v/>
      </c>
      <c r="O18" s="42" t="str">
        <f>IF([1]Hatchlings!AI20&gt;0,[1]Hatchlings!AI20,"")</f>
        <v/>
      </c>
      <c r="P18" s="42" t="str">
        <f>IF([1]Hatchlings!AI21&gt;0,[1]Hatchlings!AI21,"")</f>
        <v/>
      </c>
      <c r="Q18" s="42" t="str">
        <f>IF([1]Hatchlings!AI24&gt;0,[1]Hatchlings!AI24,"")</f>
        <v/>
      </c>
      <c r="R18" s="42" t="str">
        <f>IF([1]Hatchlings!AI25&gt;0,[1]Hatchlings!AI25,"")</f>
        <v/>
      </c>
      <c r="S18" s="42" t="str">
        <f>IF([1]Hatchlings!AI26&gt;0,[1]Hatchlings!AI26,"")</f>
        <v/>
      </c>
      <c r="T18" s="42" t="str">
        <f>IF([1]Hatchlings!AI28&gt;0,[1]Hatchlings!AI28,"")</f>
        <v/>
      </c>
      <c r="U18" s="42" t="str">
        <f>IF([1]Hatchlings!AI29&gt;0,[1]Hatchlings!AI29,"")</f>
        <v/>
      </c>
      <c r="V18" s="42" t="str">
        <f>IF([1]Hatchlings!AI30&gt;0,[1]Hatchlings!AI30,"")</f>
        <v/>
      </c>
      <c r="W18" s="42" t="str">
        <f>IF([1]Hatchlings!AI33&gt;0,[1]Hatchlings!AI33,"")</f>
        <v/>
      </c>
      <c r="X18" s="42" t="str">
        <f>IF([1]Hatchlings!AI34&gt;0,[1]Hatchlings!AI34,"")</f>
        <v/>
      </c>
      <c r="Y18" s="42" t="str">
        <f>IF([1]Hatchlings!AI35&gt;0,[1]Hatchlings!AI35,"")</f>
        <v/>
      </c>
      <c r="Z18" s="42" t="str">
        <f>IF([1]Hatchlings!AI37&gt;0,[1]Hatchlings!AI37,"")</f>
        <v/>
      </c>
      <c r="AA18" s="42" t="str">
        <f>IF([1]Hatchlings!AI38&gt;0,[1]Hatchlings!AI38,"")</f>
        <v/>
      </c>
      <c r="AB18" s="42" t="str">
        <f>IF([1]Hatchlings!AI39&gt;0,[1]Hatchlings!AI39,"")</f>
        <v/>
      </c>
      <c r="AC18" s="42" t="str">
        <f>IF([1]Hatchlings!AI42&gt;0,[1]Hatchlings!AI42,"")</f>
        <v/>
      </c>
      <c r="AD18" s="42" t="str">
        <f>IF([1]Hatchlings!AI43&gt;0,[1]Hatchlings!AI43,"")</f>
        <v/>
      </c>
      <c r="AE18" s="42" t="str">
        <f>IF([1]Hatchlings!AI44&gt;0,[1]Hatchlings!AI44,"")</f>
        <v/>
      </c>
      <c r="AF18" s="42" t="str">
        <f>IF([1]Hatchlings!AI46&gt;0,[1]Hatchlings!AI46,"")</f>
        <v/>
      </c>
      <c r="AG18" s="42" t="str">
        <f>IF([1]Hatchlings!AI47&gt;0,[1]Hatchlings!AI47,"")</f>
        <v/>
      </c>
      <c r="AH18" s="42" t="str">
        <f>IF([1]Hatchlings!AI48&gt;0,[1]Hatchlings!AI48,"")</f>
        <v/>
      </c>
    </row>
    <row r="19" spans="1:34" s="29" customFormat="1" ht="25.5">
      <c r="A19" s="34" t="str">
        <f>'[1]female stats (μm)'!A$2</f>
        <v>Genus species</v>
      </c>
      <c r="B19" s="51" t="str">
        <f>'[1]female stats (μm)'!B$2</f>
        <v>Country.sample</v>
      </c>
      <c r="C19" s="36">
        <f>[1]Hatchlings!AJ1</f>
        <v>18</v>
      </c>
      <c r="D19" s="41" t="str">
        <f>IF([1]Hatchlings!AK3&gt;0,[1]Hatchlings!AK3,"")</f>
        <v/>
      </c>
      <c r="E19" s="42" t="str">
        <f>IF([1]Hatchlings!AK4&gt;0,[1]Hatchlings!AK4,"")</f>
        <v/>
      </c>
      <c r="F19" s="42" t="str">
        <f>IF([1]Hatchlings!AK5&gt;0,[1]Hatchlings!AK5,"")</f>
        <v/>
      </c>
      <c r="G19" s="42" t="str">
        <f>IF([1]Hatchlings!AK8&gt;0,[1]Hatchlings!AK8,"")</f>
        <v/>
      </c>
      <c r="H19" s="42" t="str">
        <f>IF([1]Hatchlings!AK9&gt;0,[1]Hatchlings!AK9,"")</f>
        <v/>
      </c>
      <c r="I19" s="42" t="str">
        <f>IF([1]Hatchlings!AK10&gt;0,[1]Hatchlings!AK10,"")</f>
        <v/>
      </c>
      <c r="J19" s="42" t="str">
        <f>IF([1]Hatchlings!AK11&gt;0,[1]Hatchlings!AK11,"")</f>
        <v/>
      </c>
      <c r="K19" s="42" t="str">
        <f>IF([1]Hatchlings!AK15&gt;0,[1]Hatchlings!AK15,"")</f>
        <v/>
      </c>
      <c r="L19" s="42" t="str">
        <f>IF([1]Hatchlings!AK16&gt;0,[1]Hatchlings!AK16,"")</f>
        <v/>
      </c>
      <c r="M19" s="42" t="str">
        <f>IF([1]Hatchlings!AK17&gt;0,[1]Hatchlings!AK17,"")</f>
        <v/>
      </c>
      <c r="N19" s="42" t="str">
        <f>IF([1]Hatchlings!AK19&gt;0,[1]Hatchlings!AK19,"")</f>
        <v/>
      </c>
      <c r="O19" s="42" t="str">
        <f>IF([1]Hatchlings!AK20&gt;0,[1]Hatchlings!AK20,"")</f>
        <v/>
      </c>
      <c r="P19" s="42" t="str">
        <f>IF([1]Hatchlings!AK21&gt;0,[1]Hatchlings!AK21,"")</f>
        <v/>
      </c>
      <c r="Q19" s="42" t="str">
        <f>IF([1]Hatchlings!AK24&gt;0,[1]Hatchlings!AK24,"")</f>
        <v/>
      </c>
      <c r="R19" s="42" t="str">
        <f>IF([1]Hatchlings!AK25&gt;0,[1]Hatchlings!AK25,"")</f>
        <v/>
      </c>
      <c r="S19" s="42" t="str">
        <f>IF([1]Hatchlings!AK26&gt;0,[1]Hatchlings!AK26,"")</f>
        <v/>
      </c>
      <c r="T19" s="42" t="str">
        <f>IF([1]Hatchlings!AK28&gt;0,[1]Hatchlings!AK28,"")</f>
        <v/>
      </c>
      <c r="U19" s="42" t="str">
        <f>IF([1]Hatchlings!AK29&gt;0,[1]Hatchlings!AK29,"")</f>
        <v/>
      </c>
      <c r="V19" s="42" t="str">
        <f>IF([1]Hatchlings!AK30&gt;0,[1]Hatchlings!AK30,"")</f>
        <v/>
      </c>
      <c r="W19" s="42" t="str">
        <f>IF([1]Hatchlings!AK33&gt;0,[1]Hatchlings!AK33,"")</f>
        <v/>
      </c>
      <c r="X19" s="42" t="str">
        <f>IF([1]Hatchlings!AK34&gt;0,[1]Hatchlings!AK34,"")</f>
        <v/>
      </c>
      <c r="Y19" s="42" t="str">
        <f>IF([1]Hatchlings!AK35&gt;0,[1]Hatchlings!AK35,"")</f>
        <v/>
      </c>
      <c r="Z19" s="42" t="str">
        <f>IF([1]Hatchlings!AK37&gt;0,[1]Hatchlings!AK37,"")</f>
        <v/>
      </c>
      <c r="AA19" s="42" t="str">
        <f>IF([1]Hatchlings!AK38&gt;0,[1]Hatchlings!AK38,"")</f>
        <v/>
      </c>
      <c r="AB19" s="42" t="str">
        <f>IF([1]Hatchlings!AK39&gt;0,[1]Hatchlings!AK39,"")</f>
        <v/>
      </c>
      <c r="AC19" s="42" t="str">
        <f>IF([1]Hatchlings!AK42&gt;0,[1]Hatchlings!AK42,"")</f>
        <v/>
      </c>
      <c r="AD19" s="42" t="str">
        <f>IF([1]Hatchlings!AK43&gt;0,[1]Hatchlings!AK43,"")</f>
        <v/>
      </c>
      <c r="AE19" s="42" t="str">
        <f>IF([1]Hatchlings!AK44&gt;0,[1]Hatchlings!AK44,"")</f>
        <v/>
      </c>
      <c r="AF19" s="42" t="str">
        <f>IF([1]Hatchlings!AK46&gt;0,[1]Hatchlings!AK46,"")</f>
        <v/>
      </c>
      <c r="AG19" s="42" t="str">
        <f>IF([1]Hatchlings!AK47&gt;0,[1]Hatchlings!AK47,"")</f>
        <v/>
      </c>
      <c r="AH19" s="42" t="str">
        <f>IF([1]Hatchlings!AK48&gt;0,[1]Hatchlings!AK48,"")</f>
        <v/>
      </c>
    </row>
    <row r="20" spans="1:34" s="29" customFormat="1" ht="25.5">
      <c r="A20" s="34" t="str">
        <f>'[1]female stats (μm)'!A$2</f>
        <v>Genus species</v>
      </c>
      <c r="B20" s="51" t="str">
        <f>'[1]female stats (μm)'!B$2</f>
        <v>Country.sample</v>
      </c>
      <c r="C20" s="36">
        <f>[1]Hatchlings!AL1</f>
        <v>19</v>
      </c>
      <c r="D20" s="41" t="str">
        <f>IF([1]Hatchlings!AM3&gt;0,[1]Hatchlings!AM3,"")</f>
        <v/>
      </c>
      <c r="E20" s="42" t="str">
        <f>IF([1]Hatchlings!AM4&gt;0,[1]Hatchlings!AM4,"")</f>
        <v/>
      </c>
      <c r="F20" s="42" t="str">
        <f>IF([1]Hatchlings!AM5&gt;0,[1]Hatchlings!AM5,"")</f>
        <v/>
      </c>
      <c r="G20" s="42" t="str">
        <f>IF([1]Hatchlings!AM8&gt;0,[1]Hatchlings!AM8,"")</f>
        <v/>
      </c>
      <c r="H20" s="42" t="str">
        <f>IF([1]Hatchlings!AM9&gt;0,[1]Hatchlings!AM9,"")</f>
        <v/>
      </c>
      <c r="I20" s="42" t="str">
        <f>IF([1]Hatchlings!AM10&gt;0,[1]Hatchlings!AM10,"")</f>
        <v/>
      </c>
      <c r="J20" s="42" t="str">
        <f>IF([1]Hatchlings!AM11&gt;0,[1]Hatchlings!AM11,"")</f>
        <v/>
      </c>
      <c r="K20" s="42" t="str">
        <f>IF([1]Hatchlings!AM15&gt;0,[1]Hatchlings!AM15,"")</f>
        <v/>
      </c>
      <c r="L20" s="42" t="str">
        <f>IF([1]Hatchlings!AM16&gt;0,[1]Hatchlings!AM16,"")</f>
        <v/>
      </c>
      <c r="M20" s="42" t="str">
        <f>IF([1]Hatchlings!AM17&gt;0,[1]Hatchlings!AM17,"")</f>
        <v/>
      </c>
      <c r="N20" s="42" t="str">
        <f>IF([1]Hatchlings!AM19&gt;0,[1]Hatchlings!AM19,"")</f>
        <v/>
      </c>
      <c r="O20" s="42" t="str">
        <f>IF([1]Hatchlings!AM20&gt;0,[1]Hatchlings!AM20,"")</f>
        <v/>
      </c>
      <c r="P20" s="42" t="str">
        <f>IF([1]Hatchlings!AM21&gt;0,[1]Hatchlings!AM21,"")</f>
        <v/>
      </c>
      <c r="Q20" s="42" t="str">
        <f>IF([1]Hatchlings!AM24&gt;0,[1]Hatchlings!AM24,"")</f>
        <v/>
      </c>
      <c r="R20" s="42" t="str">
        <f>IF([1]Hatchlings!AM25&gt;0,[1]Hatchlings!AM25,"")</f>
        <v/>
      </c>
      <c r="S20" s="42" t="str">
        <f>IF([1]Hatchlings!AM26&gt;0,[1]Hatchlings!AM26,"")</f>
        <v/>
      </c>
      <c r="T20" s="42" t="str">
        <f>IF([1]Hatchlings!AM28&gt;0,[1]Hatchlings!AM28,"")</f>
        <v/>
      </c>
      <c r="U20" s="42" t="str">
        <f>IF([1]Hatchlings!AM29&gt;0,[1]Hatchlings!AM29,"")</f>
        <v/>
      </c>
      <c r="V20" s="42" t="str">
        <f>IF([1]Hatchlings!AM30&gt;0,[1]Hatchlings!AM30,"")</f>
        <v/>
      </c>
      <c r="W20" s="42" t="str">
        <f>IF([1]Hatchlings!AM33&gt;0,[1]Hatchlings!AM33,"")</f>
        <v/>
      </c>
      <c r="X20" s="42" t="str">
        <f>IF([1]Hatchlings!AM34&gt;0,[1]Hatchlings!AM34,"")</f>
        <v/>
      </c>
      <c r="Y20" s="42" t="str">
        <f>IF([1]Hatchlings!AM35&gt;0,[1]Hatchlings!AM35,"")</f>
        <v/>
      </c>
      <c r="Z20" s="42" t="str">
        <f>IF([1]Hatchlings!AM37&gt;0,[1]Hatchlings!AM37,"")</f>
        <v/>
      </c>
      <c r="AA20" s="42" t="str">
        <f>IF([1]Hatchlings!AM38&gt;0,[1]Hatchlings!AM38,"")</f>
        <v/>
      </c>
      <c r="AB20" s="42" t="str">
        <f>IF([1]Hatchlings!AM39&gt;0,[1]Hatchlings!AM39,"")</f>
        <v/>
      </c>
      <c r="AC20" s="42" t="str">
        <f>IF([1]Hatchlings!AM42&gt;0,[1]Hatchlings!AM42,"")</f>
        <v/>
      </c>
      <c r="AD20" s="42" t="str">
        <f>IF([1]Hatchlings!AM43&gt;0,[1]Hatchlings!AM43,"")</f>
        <v/>
      </c>
      <c r="AE20" s="42" t="str">
        <f>IF([1]Hatchlings!AM44&gt;0,[1]Hatchlings!AM44,"")</f>
        <v/>
      </c>
      <c r="AF20" s="42" t="str">
        <f>IF([1]Hatchlings!AM46&gt;0,[1]Hatchlings!AM46,"")</f>
        <v/>
      </c>
      <c r="AG20" s="42" t="str">
        <f>IF([1]Hatchlings!AM47&gt;0,[1]Hatchlings!AM47,"")</f>
        <v/>
      </c>
      <c r="AH20" s="42" t="str">
        <f>IF([1]Hatchlings!AM48&gt;0,[1]Hatchlings!AM48,"")</f>
        <v/>
      </c>
    </row>
    <row r="21" spans="1:34" s="29" customFormat="1" ht="25.5">
      <c r="A21" s="34" t="str">
        <f>'[1]female stats (μm)'!A$2</f>
        <v>Genus species</v>
      </c>
      <c r="B21" s="51" t="str">
        <f>'[1]female stats (μm)'!B$2</f>
        <v>Country.sample</v>
      </c>
      <c r="C21" s="36">
        <f>[1]Hatchlings!AN1</f>
        <v>20</v>
      </c>
      <c r="D21" s="41" t="str">
        <f>IF([1]Hatchlings!AO3&gt;0,[1]Hatchlings!AO3,"")</f>
        <v/>
      </c>
      <c r="E21" s="42" t="str">
        <f>IF([1]Hatchlings!AO4&gt;0,[1]Hatchlings!AO4,"")</f>
        <v/>
      </c>
      <c r="F21" s="42" t="str">
        <f>IF([1]Hatchlings!AO5&gt;0,[1]Hatchlings!AO5,"")</f>
        <v/>
      </c>
      <c r="G21" s="42" t="str">
        <f>IF([1]Hatchlings!AO8&gt;0,[1]Hatchlings!AO8,"")</f>
        <v/>
      </c>
      <c r="H21" s="42" t="str">
        <f>IF([1]Hatchlings!AO9&gt;0,[1]Hatchlings!AO9,"")</f>
        <v/>
      </c>
      <c r="I21" s="42" t="str">
        <f>IF([1]Hatchlings!AO10&gt;0,[1]Hatchlings!AO10,"")</f>
        <v/>
      </c>
      <c r="J21" s="42" t="str">
        <f>IF([1]Hatchlings!AO11&gt;0,[1]Hatchlings!AO11,"")</f>
        <v/>
      </c>
      <c r="K21" s="42" t="str">
        <f>IF([1]Hatchlings!AO15&gt;0,[1]Hatchlings!AO15,"")</f>
        <v/>
      </c>
      <c r="L21" s="42" t="str">
        <f>IF([1]Hatchlings!AO16&gt;0,[1]Hatchlings!AO16,"")</f>
        <v/>
      </c>
      <c r="M21" s="42" t="str">
        <f>IF([1]Hatchlings!AO17&gt;0,[1]Hatchlings!AO17,"")</f>
        <v/>
      </c>
      <c r="N21" s="42" t="str">
        <f>IF([1]Hatchlings!AO19&gt;0,[1]Hatchlings!AO19,"")</f>
        <v/>
      </c>
      <c r="O21" s="42" t="str">
        <f>IF([1]Hatchlings!AO20&gt;0,[1]Hatchlings!AO20,"")</f>
        <v/>
      </c>
      <c r="P21" s="42" t="str">
        <f>IF([1]Hatchlings!AO21&gt;0,[1]Hatchlings!AO21,"")</f>
        <v/>
      </c>
      <c r="Q21" s="42" t="str">
        <f>IF([1]Hatchlings!AO24&gt;0,[1]Hatchlings!AO24,"")</f>
        <v/>
      </c>
      <c r="R21" s="42" t="str">
        <f>IF([1]Hatchlings!AO25&gt;0,[1]Hatchlings!AO25,"")</f>
        <v/>
      </c>
      <c r="S21" s="42" t="str">
        <f>IF([1]Hatchlings!AO26&gt;0,[1]Hatchlings!AO26,"")</f>
        <v/>
      </c>
      <c r="T21" s="42" t="str">
        <f>IF([1]Hatchlings!AO28&gt;0,[1]Hatchlings!AO28,"")</f>
        <v/>
      </c>
      <c r="U21" s="42" t="str">
        <f>IF([1]Hatchlings!AO29&gt;0,[1]Hatchlings!AO29,"")</f>
        <v/>
      </c>
      <c r="V21" s="42" t="str">
        <f>IF([1]Hatchlings!AO30&gt;0,[1]Hatchlings!AO30,"")</f>
        <v/>
      </c>
      <c r="W21" s="42" t="str">
        <f>IF([1]Hatchlings!AO33&gt;0,[1]Hatchlings!AO33,"")</f>
        <v/>
      </c>
      <c r="X21" s="42" t="str">
        <f>IF([1]Hatchlings!AO34&gt;0,[1]Hatchlings!AO34,"")</f>
        <v/>
      </c>
      <c r="Y21" s="42" t="str">
        <f>IF([1]Hatchlings!AO35&gt;0,[1]Hatchlings!AO35,"")</f>
        <v/>
      </c>
      <c r="Z21" s="42" t="str">
        <f>IF([1]Hatchlings!AO37&gt;0,[1]Hatchlings!AO37,"")</f>
        <v/>
      </c>
      <c r="AA21" s="42" t="str">
        <f>IF([1]Hatchlings!AO38&gt;0,[1]Hatchlings!AO38,"")</f>
        <v/>
      </c>
      <c r="AB21" s="42" t="str">
        <f>IF([1]Hatchlings!AO39&gt;0,[1]Hatchlings!AO39,"")</f>
        <v/>
      </c>
      <c r="AC21" s="42" t="str">
        <f>IF([1]Hatchlings!AO42&gt;0,[1]Hatchlings!AO42,"")</f>
        <v/>
      </c>
      <c r="AD21" s="42" t="str">
        <f>IF([1]Hatchlings!AO43&gt;0,[1]Hatchlings!AO43,"")</f>
        <v/>
      </c>
      <c r="AE21" s="42" t="str">
        <f>IF([1]Hatchlings!AO44&gt;0,[1]Hatchlings!AO44,"")</f>
        <v/>
      </c>
      <c r="AF21" s="42" t="str">
        <f>IF([1]Hatchlings!AO46&gt;0,[1]Hatchlings!AO46,"")</f>
        <v/>
      </c>
      <c r="AG21" s="42" t="str">
        <f>IF([1]Hatchlings!AO47&gt;0,[1]Hatchlings!AO47,"")</f>
        <v/>
      </c>
      <c r="AH21" s="42" t="str">
        <f>IF([1]Hatchlings!AO48&gt;0,[1]Hatchlings!AO48,"")</f>
        <v/>
      </c>
    </row>
    <row r="22" spans="1:34" s="29" customFormat="1" ht="25.5">
      <c r="A22" s="34" t="str">
        <f>'[1]female stats (μm)'!A$2</f>
        <v>Genus species</v>
      </c>
      <c r="B22" s="51" t="str">
        <f>'[1]female stats (μm)'!B$2</f>
        <v>Country.sample</v>
      </c>
      <c r="C22" s="36">
        <f>[1]Hatchlings!AP1</f>
        <v>21</v>
      </c>
      <c r="D22" s="41" t="str">
        <f>IF([1]Hatchlings!AQ3&gt;0,[1]Hatchlings!AQ3,"")</f>
        <v/>
      </c>
      <c r="E22" s="42" t="str">
        <f>IF([1]Hatchlings!AQ4&gt;0,[1]Hatchlings!AQ4,"")</f>
        <v/>
      </c>
      <c r="F22" s="42" t="str">
        <f>IF([1]Hatchlings!AQ5&gt;0,[1]Hatchlings!AQ5,"")</f>
        <v/>
      </c>
      <c r="G22" s="42" t="str">
        <f>IF([1]Hatchlings!AQ8&gt;0,[1]Hatchlings!AQ8,"")</f>
        <v/>
      </c>
      <c r="H22" s="42" t="str">
        <f>IF([1]Hatchlings!AQ9&gt;0,[1]Hatchlings!AQ9,"")</f>
        <v/>
      </c>
      <c r="I22" s="42" t="str">
        <f>IF([1]Hatchlings!AQ10&gt;0,[1]Hatchlings!AQ10,"")</f>
        <v/>
      </c>
      <c r="J22" s="42" t="str">
        <f>IF([1]Hatchlings!AQ11&gt;0,[1]Hatchlings!AQ11,"")</f>
        <v/>
      </c>
      <c r="K22" s="42" t="str">
        <f>IF([1]Hatchlings!AQ15&gt;0,[1]Hatchlings!AQ15,"")</f>
        <v/>
      </c>
      <c r="L22" s="42" t="str">
        <f>IF([1]Hatchlings!AQ16&gt;0,[1]Hatchlings!AQ16,"")</f>
        <v/>
      </c>
      <c r="M22" s="42" t="str">
        <f>IF([1]Hatchlings!AQ17&gt;0,[1]Hatchlings!AQ17,"")</f>
        <v/>
      </c>
      <c r="N22" s="42" t="str">
        <f>IF([1]Hatchlings!AQ19&gt;0,[1]Hatchlings!AQ19,"")</f>
        <v/>
      </c>
      <c r="O22" s="42" t="str">
        <f>IF([1]Hatchlings!AQ20&gt;0,[1]Hatchlings!AQ20,"")</f>
        <v/>
      </c>
      <c r="P22" s="42" t="str">
        <f>IF([1]Hatchlings!AQ21&gt;0,[1]Hatchlings!AQ21,"")</f>
        <v/>
      </c>
      <c r="Q22" s="42" t="str">
        <f>IF([1]Hatchlings!AQ24&gt;0,[1]Hatchlings!AQ24,"")</f>
        <v/>
      </c>
      <c r="R22" s="42" t="str">
        <f>IF([1]Hatchlings!AQ25&gt;0,[1]Hatchlings!AQ25,"")</f>
        <v/>
      </c>
      <c r="S22" s="42" t="str">
        <f>IF([1]Hatchlings!AQ26&gt;0,[1]Hatchlings!AQ26,"")</f>
        <v/>
      </c>
      <c r="T22" s="42" t="str">
        <f>IF([1]Hatchlings!AQ28&gt;0,[1]Hatchlings!AQ28,"")</f>
        <v/>
      </c>
      <c r="U22" s="42" t="str">
        <f>IF([1]Hatchlings!AQ29&gt;0,[1]Hatchlings!AQ29,"")</f>
        <v/>
      </c>
      <c r="V22" s="42" t="str">
        <f>IF([1]Hatchlings!AQ30&gt;0,[1]Hatchlings!AQ30,"")</f>
        <v/>
      </c>
      <c r="W22" s="42" t="str">
        <f>IF([1]Hatchlings!AQ33&gt;0,[1]Hatchlings!AQ33,"")</f>
        <v/>
      </c>
      <c r="X22" s="42" t="str">
        <f>IF([1]Hatchlings!AQ34&gt;0,[1]Hatchlings!AQ34,"")</f>
        <v/>
      </c>
      <c r="Y22" s="42" t="str">
        <f>IF([1]Hatchlings!AQ35&gt;0,[1]Hatchlings!AQ35,"")</f>
        <v/>
      </c>
      <c r="Z22" s="42" t="str">
        <f>IF([1]Hatchlings!AQ37&gt;0,[1]Hatchlings!AQ37,"")</f>
        <v/>
      </c>
      <c r="AA22" s="42" t="str">
        <f>IF([1]Hatchlings!AQ38&gt;0,[1]Hatchlings!AQ38,"")</f>
        <v/>
      </c>
      <c r="AB22" s="42" t="str">
        <f>IF([1]Hatchlings!AQ39&gt;0,[1]Hatchlings!AQ39,"")</f>
        <v/>
      </c>
      <c r="AC22" s="42" t="str">
        <f>IF([1]Hatchlings!AQ42&gt;0,[1]Hatchlings!AQ42,"")</f>
        <v/>
      </c>
      <c r="AD22" s="42" t="str">
        <f>IF([1]Hatchlings!AQ43&gt;0,[1]Hatchlings!AQ43,"")</f>
        <v/>
      </c>
      <c r="AE22" s="42" t="str">
        <f>IF([1]Hatchlings!AQ44&gt;0,[1]Hatchlings!AQ44,"")</f>
        <v/>
      </c>
      <c r="AF22" s="42" t="str">
        <f>IF([1]Hatchlings!AQ46&gt;0,[1]Hatchlings!AQ46,"")</f>
        <v/>
      </c>
      <c r="AG22" s="42" t="str">
        <f>IF([1]Hatchlings!AQ47&gt;0,[1]Hatchlings!AQ47,"")</f>
        <v/>
      </c>
      <c r="AH22" s="42" t="str">
        <f>IF([1]Hatchlings!AQ48&gt;0,[1]Hatchlings!AQ48,"")</f>
        <v/>
      </c>
    </row>
    <row r="23" spans="1:34" s="29" customFormat="1" ht="25.5">
      <c r="A23" s="34" t="str">
        <f>'[1]female stats (μm)'!A$2</f>
        <v>Genus species</v>
      </c>
      <c r="B23" s="51" t="str">
        <f>'[1]female stats (μm)'!B$2</f>
        <v>Country.sample</v>
      </c>
      <c r="C23" s="36">
        <f>[1]Hatchlings!AR1</f>
        <v>22</v>
      </c>
      <c r="D23" s="41" t="str">
        <f>IF([1]Hatchlings!AS3&gt;0,[1]Hatchlings!AS3,"")</f>
        <v/>
      </c>
      <c r="E23" s="42" t="str">
        <f>IF([1]Hatchlings!AS4&gt;0,[1]Hatchlings!AS4,"")</f>
        <v/>
      </c>
      <c r="F23" s="42" t="str">
        <f>IF([1]Hatchlings!AS5&gt;0,[1]Hatchlings!AS5,"")</f>
        <v/>
      </c>
      <c r="G23" s="42" t="str">
        <f>IF([1]Hatchlings!AS8&gt;0,[1]Hatchlings!AS8,"")</f>
        <v/>
      </c>
      <c r="H23" s="42" t="str">
        <f>IF([1]Hatchlings!AS9&gt;0,[1]Hatchlings!AS9,"")</f>
        <v/>
      </c>
      <c r="I23" s="42" t="str">
        <f>IF([1]Hatchlings!AS10&gt;0,[1]Hatchlings!AS10,"")</f>
        <v/>
      </c>
      <c r="J23" s="42" t="str">
        <f>IF([1]Hatchlings!AS11&gt;0,[1]Hatchlings!AS11,"")</f>
        <v/>
      </c>
      <c r="K23" s="42" t="str">
        <f>IF([1]Hatchlings!AS15&gt;0,[1]Hatchlings!AS15,"")</f>
        <v/>
      </c>
      <c r="L23" s="42" t="str">
        <f>IF([1]Hatchlings!AS16&gt;0,[1]Hatchlings!AS16,"")</f>
        <v/>
      </c>
      <c r="M23" s="42" t="str">
        <f>IF([1]Hatchlings!AS17&gt;0,[1]Hatchlings!AS17,"")</f>
        <v/>
      </c>
      <c r="N23" s="42" t="str">
        <f>IF([1]Hatchlings!AS19&gt;0,[1]Hatchlings!AS19,"")</f>
        <v/>
      </c>
      <c r="O23" s="42" t="str">
        <f>IF([1]Hatchlings!AS20&gt;0,[1]Hatchlings!AS20,"")</f>
        <v/>
      </c>
      <c r="P23" s="42" t="str">
        <f>IF([1]Hatchlings!AS21&gt;0,[1]Hatchlings!AS21,"")</f>
        <v/>
      </c>
      <c r="Q23" s="42" t="str">
        <f>IF([1]Hatchlings!AS24&gt;0,[1]Hatchlings!AS24,"")</f>
        <v/>
      </c>
      <c r="R23" s="42" t="str">
        <f>IF([1]Hatchlings!AS25&gt;0,[1]Hatchlings!AS25,"")</f>
        <v/>
      </c>
      <c r="S23" s="42" t="str">
        <f>IF([1]Hatchlings!AS26&gt;0,[1]Hatchlings!AS26,"")</f>
        <v/>
      </c>
      <c r="T23" s="42" t="str">
        <f>IF([1]Hatchlings!AS28&gt;0,[1]Hatchlings!AS28,"")</f>
        <v/>
      </c>
      <c r="U23" s="42" t="str">
        <f>IF([1]Hatchlings!AS29&gt;0,[1]Hatchlings!AS29,"")</f>
        <v/>
      </c>
      <c r="V23" s="42" t="str">
        <f>IF([1]Hatchlings!AS30&gt;0,[1]Hatchlings!AS30,"")</f>
        <v/>
      </c>
      <c r="W23" s="42" t="str">
        <f>IF([1]Hatchlings!AS33&gt;0,[1]Hatchlings!AS33,"")</f>
        <v/>
      </c>
      <c r="X23" s="42" t="str">
        <f>IF([1]Hatchlings!AS34&gt;0,[1]Hatchlings!AS34,"")</f>
        <v/>
      </c>
      <c r="Y23" s="42" t="str">
        <f>IF([1]Hatchlings!AS35&gt;0,[1]Hatchlings!AS35,"")</f>
        <v/>
      </c>
      <c r="Z23" s="42" t="str">
        <f>IF([1]Hatchlings!AS37&gt;0,[1]Hatchlings!AS37,"")</f>
        <v/>
      </c>
      <c r="AA23" s="42" t="str">
        <f>IF([1]Hatchlings!AS38&gt;0,[1]Hatchlings!AS38,"")</f>
        <v/>
      </c>
      <c r="AB23" s="42" t="str">
        <f>IF([1]Hatchlings!AS39&gt;0,[1]Hatchlings!AS39,"")</f>
        <v/>
      </c>
      <c r="AC23" s="42" t="str">
        <f>IF([1]Hatchlings!AS42&gt;0,[1]Hatchlings!AS42,"")</f>
        <v/>
      </c>
      <c r="AD23" s="42" t="str">
        <f>IF([1]Hatchlings!AS43&gt;0,[1]Hatchlings!AS43,"")</f>
        <v/>
      </c>
      <c r="AE23" s="42" t="str">
        <f>IF([1]Hatchlings!AS44&gt;0,[1]Hatchlings!AS44,"")</f>
        <v/>
      </c>
      <c r="AF23" s="42" t="str">
        <f>IF([1]Hatchlings!AS46&gt;0,[1]Hatchlings!AS46,"")</f>
        <v/>
      </c>
      <c r="AG23" s="42" t="str">
        <f>IF([1]Hatchlings!AS47&gt;0,[1]Hatchlings!AS47,"")</f>
        <v/>
      </c>
      <c r="AH23" s="42" t="str">
        <f>IF([1]Hatchlings!AS48&gt;0,[1]Hatchlings!AS48,"")</f>
        <v/>
      </c>
    </row>
    <row r="24" spans="1:34" s="29" customFormat="1" ht="25.5">
      <c r="A24" s="34" t="str">
        <f>'[1]female stats (μm)'!A$2</f>
        <v>Genus species</v>
      </c>
      <c r="B24" s="51" t="str">
        <f>'[1]female stats (μm)'!B$2</f>
        <v>Country.sample</v>
      </c>
      <c r="C24" s="36">
        <f>[1]Hatchlings!AT1</f>
        <v>23</v>
      </c>
      <c r="D24" s="41" t="str">
        <f>IF([1]Hatchlings!AU3&gt;0,[1]Hatchlings!AU3,"")</f>
        <v/>
      </c>
      <c r="E24" s="42" t="str">
        <f>IF([1]Hatchlings!AU4&gt;0,[1]Hatchlings!AU4,"")</f>
        <v/>
      </c>
      <c r="F24" s="42" t="str">
        <f>IF([1]Hatchlings!AU5&gt;0,[1]Hatchlings!AU5,"")</f>
        <v/>
      </c>
      <c r="G24" s="42" t="str">
        <f>IF([1]Hatchlings!AU8&gt;0,[1]Hatchlings!AU8,"")</f>
        <v/>
      </c>
      <c r="H24" s="42" t="str">
        <f>IF([1]Hatchlings!AU9&gt;0,[1]Hatchlings!AU9,"")</f>
        <v/>
      </c>
      <c r="I24" s="42" t="str">
        <f>IF([1]Hatchlings!AU10&gt;0,[1]Hatchlings!AU10,"")</f>
        <v/>
      </c>
      <c r="J24" s="42" t="str">
        <f>IF([1]Hatchlings!AU11&gt;0,[1]Hatchlings!AU11,"")</f>
        <v/>
      </c>
      <c r="K24" s="42" t="str">
        <f>IF([1]Hatchlings!AU15&gt;0,[1]Hatchlings!AU15,"")</f>
        <v/>
      </c>
      <c r="L24" s="42" t="str">
        <f>IF([1]Hatchlings!AU16&gt;0,[1]Hatchlings!AU16,"")</f>
        <v/>
      </c>
      <c r="M24" s="42" t="str">
        <f>IF([1]Hatchlings!AU17&gt;0,[1]Hatchlings!AU17,"")</f>
        <v/>
      </c>
      <c r="N24" s="42" t="str">
        <f>IF([1]Hatchlings!AU19&gt;0,[1]Hatchlings!AU19,"")</f>
        <v/>
      </c>
      <c r="O24" s="42" t="str">
        <f>IF([1]Hatchlings!AU20&gt;0,[1]Hatchlings!AU20,"")</f>
        <v/>
      </c>
      <c r="P24" s="42" t="str">
        <f>IF([1]Hatchlings!AU21&gt;0,[1]Hatchlings!AU21,"")</f>
        <v/>
      </c>
      <c r="Q24" s="42" t="str">
        <f>IF([1]Hatchlings!AU24&gt;0,[1]Hatchlings!AU24,"")</f>
        <v/>
      </c>
      <c r="R24" s="42" t="str">
        <f>IF([1]Hatchlings!AU25&gt;0,[1]Hatchlings!AU25,"")</f>
        <v/>
      </c>
      <c r="S24" s="42" t="str">
        <f>IF([1]Hatchlings!AU26&gt;0,[1]Hatchlings!AU26,"")</f>
        <v/>
      </c>
      <c r="T24" s="42" t="str">
        <f>IF([1]Hatchlings!AU28&gt;0,[1]Hatchlings!AU28,"")</f>
        <v/>
      </c>
      <c r="U24" s="42" t="str">
        <f>IF([1]Hatchlings!AU29&gt;0,[1]Hatchlings!AU29,"")</f>
        <v/>
      </c>
      <c r="V24" s="42" t="str">
        <f>IF([1]Hatchlings!AU30&gt;0,[1]Hatchlings!AU30,"")</f>
        <v/>
      </c>
      <c r="W24" s="42" t="str">
        <f>IF([1]Hatchlings!AU33&gt;0,[1]Hatchlings!AU33,"")</f>
        <v/>
      </c>
      <c r="X24" s="42" t="str">
        <f>IF([1]Hatchlings!AU34&gt;0,[1]Hatchlings!AU34,"")</f>
        <v/>
      </c>
      <c r="Y24" s="42" t="str">
        <f>IF([1]Hatchlings!AU35&gt;0,[1]Hatchlings!AU35,"")</f>
        <v/>
      </c>
      <c r="Z24" s="42" t="str">
        <f>IF([1]Hatchlings!AU37&gt;0,[1]Hatchlings!AU37,"")</f>
        <v/>
      </c>
      <c r="AA24" s="42" t="str">
        <f>IF([1]Hatchlings!AU38&gt;0,[1]Hatchlings!AU38,"")</f>
        <v/>
      </c>
      <c r="AB24" s="42" t="str">
        <f>IF([1]Hatchlings!AU39&gt;0,[1]Hatchlings!AU39,"")</f>
        <v/>
      </c>
      <c r="AC24" s="42" t="str">
        <f>IF([1]Hatchlings!AU42&gt;0,[1]Hatchlings!AU42,"")</f>
        <v/>
      </c>
      <c r="AD24" s="42" t="str">
        <f>IF([1]Hatchlings!AU43&gt;0,[1]Hatchlings!AU43,"")</f>
        <v/>
      </c>
      <c r="AE24" s="42" t="str">
        <f>IF([1]Hatchlings!AU44&gt;0,[1]Hatchlings!AU44,"")</f>
        <v/>
      </c>
      <c r="AF24" s="42" t="str">
        <f>IF([1]Hatchlings!AU46&gt;0,[1]Hatchlings!AU46,"")</f>
        <v/>
      </c>
      <c r="AG24" s="42" t="str">
        <f>IF([1]Hatchlings!AU47&gt;0,[1]Hatchlings!AU47,"")</f>
        <v/>
      </c>
      <c r="AH24" s="42" t="str">
        <f>IF([1]Hatchlings!AU48&gt;0,[1]Hatchlings!AU48,"")</f>
        <v/>
      </c>
    </row>
    <row r="25" spans="1:34" s="29" customFormat="1" ht="25.5">
      <c r="A25" s="34" t="str">
        <f>'[1]female stats (μm)'!A$2</f>
        <v>Genus species</v>
      </c>
      <c r="B25" s="51" t="str">
        <f>'[1]female stats (μm)'!B$2</f>
        <v>Country.sample</v>
      </c>
      <c r="C25" s="36">
        <f>[1]Hatchlings!AV1</f>
        <v>24</v>
      </c>
      <c r="D25" s="41" t="str">
        <f>IF([1]Hatchlings!AW3&gt;0,[1]Hatchlings!AW3,"")</f>
        <v/>
      </c>
      <c r="E25" s="42" t="str">
        <f>IF([1]Hatchlings!AW4&gt;0,[1]Hatchlings!AW4,"")</f>
        <v/>
      </c>
      <c r="F25" s="42" t="str">
        <f>IF([1]Hatchlings!AW5&gt;0,[1]Hatchlings!AW5,"")</f>
        <v/>
      </c>
      <c r="G25" s="42" t="str">
        <f>IF([1]Hatchlings!AW8&gt;0,[1]Hatchlings!AW8,"")</f>
        <v/>
      </c>
      <c r="H25" s="42" t="str">
        <f>IF([1]Hatchlings!AW9&gt;0,[1]Hatchlings!AW9,"")</f>
        <v/>
      </c>
      <c r="I25" s="42" t="str">
        <f>IF([1]Hatchlings!AW10&gt;0,[1]Hatchlings!AW10,"")</f>
        <v/>
      </c>
      <c r="J25" s="42" t="str">
        <f>IF([1]Hatchlings!AW11&gt;0,[1]Hatchlings!AW11,"")</f>
        <v/>
      </c>
      <c r="K25" s="42" t="str">
        <f>IF([1]Hatchlings!AW15&gt;0,[1]Hatchlings!AW15,"")</f>
        <v/>
      </c>
      <c r="L25" s="42" t="str">
        <f>IF([1]Hatchlings!AW16&gt;0,[1]Hatchlings!AW16,"")</f>
        <v/>
      </c>
      <c r="M25" s="42" t="str">
        <f>IF([1]Hatchlings!AW17&gt;0,[1]Hatchlings!AW17,"")</f>
        <v/>
      </c>
      <c r="N25" s="42" t="str">
        <f>IF([1]Hatchlings!AW19&gt;0,[1]Hatchlings!AW19,"")</f>
        <v/>
      </c>
      <c r="O25" s="42" t="str">
        <f>IF([1]Hatchlings!AW20&gt;0,[1]Hatchlings!AW20,"")</f>
        <v/>
      </c>
      <c r="P25" s="42" t="str">
        <f>IF([1]Hatchlings!AW21&gt;0,[1]Hatchlings!AW21,"")</f>
        <v/>
      </c>
      <c r="Q25" s="42" t="str">
        <f>IF([1]Hatchlings!AW24&gt;0,[1]Hatchlings!AW24,"")</f>
        <v/>
      </c>
      <c r="R25" s="42" t="str">
        <f>IF([1]Hatchlings!AW25&gt;0,[1]Hatchlings!AW25,"")</f>
        <v/>
      </c>
      <c r="S25" s="42" t="str">
        <f>IF([1]Hatchlings!AW26&gt;0,[1]Hatchlings!AW26,"")</f>
        <v/>
      </c>
      <c r="T25" s="42" t="str">
        <f>IF([1]Hatchlings!AW28&gt;0,[1]Hatchlings!AW28,"")</f>
        <v/>
      </c>
      <c r="U25" s="42" t="str">
        <f>IF([1]Hatchlings!AW29&gt;0,[1]Hatchlings!AW29,"")</f>
        <v/>
      </c>
      <c r="V25" s="42" t="str">
        <f>IF([1]Hatchlings!AW30&gt;0,[1]Hatchlings!AW30,"")</f>
        <v/>
      </c>
      <c r="W25" s="42" t="str">
        <f>IF([1]Hatchlings!AW33&gt;0,[1]Hatchlings!AW33,"")</f>
        <v/>
      </c>
      <c r="X25" s="42" t="str">
        <f>IF([1]Hatchlings!AW34&gt;0,[1]Hatchlings!AW34,"")</f>
        <v/>
      </c>
      <c r="Y25" s="42" t="str">
        <f>IF([1]Hatchlings!AW35&gt;0,[1]Hatchlings!AW35,"")</f>
        <v/>
      </c>
      <c r="Z25" s="42" t="str">
        <f>IF([1]Hatchlings!AW37&gt;0,[1]Hatchlings!AW37,"")</f>
        <v/>
      </c>
      <c r="AA25" s="42" t="str">
        <f>IF([1]Hatchlings!AW38&gt;0,[1]Hatchlings!AW38,"")</f>
        <v/>
      </c>
      <c r="AB25" s="42" t="str">
        <f>IF([1]Hatchlings!AW39&gt;0,[1]Hatchlings!AW39,"")</f>
        <v/>
      </c>
      <c r="AC25" s="42" t="str">
        <f>IF([1]Hatchlings!AW42&gt;0,[1]Hatchlings!AW42,"")</f>
        <v/>
      </c>
      <c r="AD25" s="42" t="str">
        <f>IF([1]Hatchlings!AW43&gt;0,[1]Hatchlings!AW43,"")</f>
        <v/>
      </c>
      <c r="AE25" s="42" t="str">
        <f>IF([1]Hatchlings!AW44&gt;0,[1]Hatchlings!AW44,"")</f>
        <v/>
      </c>
      <c r="AF25" s="42" t="str">
        <f>IF([1]Hatchlings!AW46&gt;0,[1]Hatchlings!AW46,"")</f>
        <v/>
      </c>
      <c r="AG25" s="42" t="str">
        <f>IF([1]Hatchlings!AW47&gt;0,[1]Hatchlings!AW47,"")</f>
        <v/>
      </c>
      <c r="AH25" s="42" t="str">
        <f>IF([1]Hatchlings!AW48&gt;0,[1]Hatchlings!AW48,"")</f>
        <v/>
      </c>
    </row>
    <row r="26" spans="1:34" s="29" customFormat="1" ht="25.5">
      <c r="A26" s="34" t="str">
        <f>'[1]female stats (μm)'!A$2</f>
        <v>Genus species</v>
      </c>
      <c r="B26" s="51" t="str">
        <f>'[1]female stats (μm)'!B$2</f>
        <v>Country.sample</v>
      </c>
      <c r="C26" s="36">
        <f>[1]Hatchlings!AX1</f>
        <v>25</v>
      </c>
      <c r="D26" s="41" t="str">
        <f>IF([1]Hatchlings!AY3&gt;0,[1]Hatchlings!AY3,"")</f>
        <v/>
      </c>
      <c r="E26" s="42" t="str">
        <f>IF([1]Hatchlings!AY4&gt;0,[1]Hatchlings!AY4,"")</f>
        <v/>
      </c>
      <c r="F26" s="42" t="str">
        <f>IF([1]Hatchlings!AY5&gt;0,[1]Hatchlings!AY5,"")</f>
        <v/>
      </c>
      <c r="G26" s="42" t="str">
        <f>IF([1]Hatchlings!AY8&gt;0,[1]Hatchlings!AY8,"")</f>
        <v/>
      </c>
      <c r="H26" s="42" t="str">
        <f>IF([1]Hatchlings!AY9&gt;0,[1]Hatchlings!AY9,"")</f>
        <v/>
      </c>
      <c r="I26" s="42" t="str">
        <f>IF([1]Hatchlings!AY10&gt;0,[1]Hatchlings!AY10,"")</f>
        <v/>
      </c>
      <c r="J26" s="42" t="str">
        <f>IF([1]Hatchlings!AY11&gt;0,[1]Hatchlings!AY11,"")</f>
        <v/>
      </c>
      <c r="K26" s="42" t="str">
        <f>IF([1]Hatchlings!AY15&gt;0,[1]Hatchlings!AY15,"")</f>
        <v/>
      </c>
      <c r="L26" s="42" t="str">
        <f>IF([1]Hatchlings!AY16&gt;0,[1]Hatchlings!AY16,"")</f>
        <v/>
      </c>
      <c r="M26" s="42" t="str">
        <f>IF([1]Hatchlings!AY17&gt;0,[1]Hatchlings!AY17,"")</f>
        <v/>
      </c>
      <c r="N26" s="42" t="str">
        <f>IF([1]Hatchlings!AY19&gt;0,[1]Hatchlings!AY19,"")</f>
        <v/>
      </c>
      <c r="O26" s="42" t="str">
        <f>IF([1]Hatchlings!AY20&gt;0,[1]Hatchlings!AY20,"")</f>
        <v/>
      </c>
      <c r="P26" s="42" t="str">
        <f>IF([1]Hatchlings!AY21&gt;0,[1]Hatchlings!AY21,"")</f>
        <v/>
      </c>
      <c r="Q26" s="42" t="str">
        <f>IF([1]Hatchlings!AY24&gt;0,[1]Hatchlings!AY24,"")</f>
        <v/>
      </c>
      <c r="R26" s="42" t="str">
        <f>IF([1]Hatchlings!AY25&gt;0,[1]Hatchlings!AY25,"")</f>
        <v/>
      </c>
      <c r="S26" s="42" t="str">
        <f>IF([1]Hatchlings!AY26&gt;0,[1]Hatchlings!AY26,"")</f>
        <v/>
      </c>
      <c r="T26" s="42" t="str">
        <f>IF([1]Hatchlings!AY28&gt;0,[1]Hatchlings!AY28,"")</f>
        <v/>
      </c>
      <c r="U26" s="42" t="str">
        <f>IF([1]Hatchlings!AY29&gt;0,[1]Hatchlings!AY29,"")</f>
        <v/>
      </c>
      <c r="V26" s="42" t="str">
        <f>IF([1]Hatchlings!AY30&gt;0,[1]Hatchlings!AY30,"")</f>
        <v/>
      </c>
      <c r="W26" s="42" t="str">
        <f>IF([1]Hatchlings!AY33&gt;0,[1]Hatchlings!AY33,"")</f>
        <v/>
      </c>
      <c r="X26" s="42" t="str">
        <f>IF([1]Hatchlings!AY34&gt;0,[1]Hatchlings!AY34,"")</f>
        <v/>
      </c>
      <c r="Y26" s="42" t="str">
        <f>IF([1]Hatchlings!AY35&gt;0,[1]Hatchlings!AY35,"")</f>
        <v/>
      </c>
      <c r="Z26" s="42" t="str">
        <f>IF([1]Hatchlings!AY37&gt;0,[1]Hatchlings!AY37,"")</f>
        <v/>
      </c>
      <c r="AA26" s="42" t="str">
        <f>IF([1]Hatchlings!AY38&gt;0,[1]Hatchlings!AY38,"")</f>
        <v/>
      </c>
      <c r="AB26" s="42" t="str">
        <f>IF([1]Hatchlings!AY39&gt;0,[1]Hatchlings!AY39,"")</f>
        <v/>
      </c>
      <c r="AC26" s="42" t="str">
        <f>IF([1]Hatchlings!AY42&gt;0,[1]Hatchlings!AY42,"")</f>
        <v/>
      </c>
      <c r="AD26" s="42" t="str">
        <f>IF([1]Hatchlings!AY43&gt;0,[1]Hatchlings!AY43,"")</f>
        <v/>
      </c>
      <c r="AE26" s="42" t="str">
        <f>IF([1]Hatchlings!AY44&gt;0,[1]Hatchlings!AY44,"")</f>
        <v/>
      </c>
      <c r="AF26" s="42" t="str">
        <f>IF([1]Hatchlings!AY46&gt;0,[1]Hatchlings!AY46,"")</f>
        <v/>
      </c>
      <c r="AG26" s="42" t="str">
        <f>IF([1]Hatchlings!AY47&gt;0,[1]Hatchlings!AY47,"")</f>
        <v/>
      </c>
      <c r="AH26" s="42" t="str">
        <f>IF([1]Hatchlings!AY48&gt;0,[1]Hatchlings!AY48,"")</f>
        <v/>
      </c>
    </row>
    <row r="27" spans="1:34" s="29" customFormat="1" ht="25.5">
      <c r="A27" s="34" t="str">
        <f>'[1]female stats (μm)'!A$2</f>
        <v>Genus species</v>
      </c>
      <c r="B27" s="51" t="str">
        <f>'[1]female stats (μm)'!B$2</f>
        <v>Country.sample</v>
      </c>
      <c r="C27" s="36">
        <f>[1]Hatchlings!AZ1</f>
        <v>26</v>
      </c>
      <c r="D27" s="41" t="str">
        <f>IF([1]Hatchlings!BA3&gt;0,[1]Hatchlings!BA3,"")</f>
        <v/>
      </c>
      <c r="E27" s="42" t="str">
        <f>IF([1]Hatchlings!BA4&gt;0,[1]Hatchlings!BA4,"")</f>
        <v/>
      </c>
      <c r="F27" s="42" t="str">
        <f>IF([1]Hatchlings!BA5&gt;0,[1]Hatchlings!BA5,"")</f>
        <v/>
      </c>
      <c r="G27" s="42" t="str">
        <f>IF([1]Hatchlings!BA8&gt;0,[1]Hatchlings!BA8,"")</f>
        <v/>
      </c>
      <c r="H27" s="42" t="str">
        <f>IF([1]Hatchlings!BA9&gt;0,[1]Hatchlings!BA9,"")</f>
        <v/>
      </c>
      <c r="I27" s="42" t="str">
        <f>IF([1]Hatchlings!BA10&gt;0,[1]Hatchlings!BA10,"")</f>
        <v/>
      </c>
      <c r="J27" s="42" t="str">
        <f>IF([1]Hatchlings!BA11&gt;0,[1]Hatchlings!BA11,"")</f>
        <v/>
      </c>
      <c r="K27" s="42" t="str">
        <f>IF([1]Hatchlings!BA15&gt;0,[1]Hatchlings!BA15,"")</f>
        <v/>
      </c>
      <c r="L27" s="42" t="str">
        <f>IF([1]Hatchlings!BA16&gt;0,[1]Hatchlings!BA16,"")</f>
        <v/>
      </c>
      <c r="M27" s="42" t="str">
        <f>IF([1]Hatchlings!BA17&gt;0,[1]Hatchlings!BA17,"")</f>
        <v/>
      </c>
      <c r="N27" s="42" t="str">
        <f>IF([1]Hatchlings!BA19&gt;0,[1]Hatchlings!BA19,"")</f>
        <v/>
      </c>
      <c r="O27" s="42" t="str">
        <f>IF([1]Hatchlings!BA20&gt;0,[1]Hatchlings!BA20,"")</f>
        <v/>
      </c>
      <c r="P27" s="42" t="str">
        <f>IF([1]Hatchlings!BA21&gt;0,[1]Hatchlings!BA21,"")</f>
        <v/>
      </c>
      <c r="Q27" s="42" t="str">
        <f>IF([1]Hatchlings!BA24&gt;0,[1]Hatchlings!BA24,"")</f>
        <v/>
      </c>
      <c r="R27" s="42" t="str">
        <f>IF([1]Hatchlings!BA25&gt;0,[1]Hatchlings!BA25,"")</f>
        <v/>
      </c>
      <c r="S27" s="42" t="str">
        <f>IF([1]Hatchlings!BA26&gt;0,[1]Hatchlings!BA26,"")</f>
        <v/>
      </c>
      <c r="T27" s="42" t="str">
        <f>IF([1]Hatchlings!BA28&gt;0,[1]Hatchlings!BA28,"")</f>
        <v/>
      </c>
      <c r="U27" s="42" t="str">
        <f>IF([1]Hatchlings!BA29&gt;0,[1]Hatchlings!BA29,"")</f>
        <v/>
      </c>
      <c r="V27" s="42" t="str">
        <f>IF([1]Hatchlings!BA30&gt;0,[1]Hatchlings!BA30,"")</f>
        <v/>
      </c>
      <c r="W27" s="42" t="str">
        <f>IF([1]Hatchlings!BA33&gt;0,[1]Hatchlings!BA33,"")</f>
        <v/>
      </c>
      <c r="X27" s="42" t="str">
        <f>IF([1]Hatchlings!BA34&gt;0,[1]Hatchlings!BA34,"")</f>
        <v/>
      </c>
      <c r="Y27" s="42" t="str">
        <f>IF([1]Hatchlings!BA35&gt;0,[1]Hatchlings!BA35,"")</f>
        <v/>
      </c>
      <c r="Z27" s="42" t="str">
        <f>IF([1]Hatchlings!BA37&gt;0,[1]Hatchlings!BA37,"")</f>
        <v/>
      </c>
      <c r="AA27" s="42" t="str">
        <f>IF([1]Hatchlings!BA38&gt;0,[1]Hatchlings!BA38,"")</f>
        <v/>
      </c>
      <c r="AB27" s="42" t="str">
        <f>IF([1]Hatchlings!BA39&gt;0,[1]Hatchlings!BA39,"")</f>
        <v/>
      </c>
      <c r="AC27" s="42" t="str">
        <f>IF([1]Hatchlings!BA42&gt;0,[1]Hatchlings!BA42,"")</f>
        <v/>
      </c>
      <c r="AD27" s="42" t="str">
        <f>IF([1]Hatchlings!BA43&gt;0,[1]Hatchlings!BA43,"")</f>
        <v/>
      </c>
      <c r="AE27" s="42" t="str">
        <f>IF([1]Hatchlings!BA44&gt;0,[1]Hatchlings!BA44,"")</f>
        <v/>
      </c>
      <c r="AF27" s="42" t="str">
        <f>IF([1]Hatchlings!BA46&gt;0,[1]Hatchlings!BA46,"")</f>
        <v/>
      </c>
      <c r="AG27" s="42" t="str">
        <f>IF([1]Hatchlings!BA47&gt;0,[1]Hatchlings!BA47,"")</f>
        <v/>
      </c>
      <c r="AH27" s="42" t="str">
        <f>IF([1]Hatchlings!BA48&gt;0,[1]Hatchlings!BA48,"")</f>
        <v/>
      </c>
    </row>
    <row r="28" spans="1:34" s="29" customFormat="1" ht="25.5">
      <c r="A28" s="34" t="str">
        <f>'[1]female stats (μm)'!A$2</f>
        <v>Genus species</v>
      </c>
      <c r="B28" s="51" t="str">
        <f>'[1]female stats (μm)'!B$2</f>
        <v>Country.sample</v>
      </c>
      <c r="C28" s="36">
        <f>[1]Hatchlings!BB1</f>
        <v>27</v>
      </c>
      <c r="D28" s="41" t="str">
        <f>IF([1]Hatchlings!BC3&gt;0,[1]Hatchlings!BC3,"")</f>
        <v/>
      </c>
      <c r="E28" s="42" t="str">
        <f>IF([1]Hatchlings!BC4&gt;0,[1]Hatchlings!BC4,"")</f>
        <v/>
      </c>
      <c r="F28" s="42" t="str">
        <f>IF([1]Hatchlings!BC5&gt;0,[1]Hatchlings!BC5,"")</f>
        <v/>
      </c>
      <c r="G28" s="42" t="str">
        <f>IF([1]Hatchlings!BC8&gt;0,[1]Hatchlings!BC8,"")</f>
        <v/>
      </c>
      <c r="H28" s="42" t="str">
        <f>IF([1]Hatchlings!BC9&gt;0,[1]Hatchlings!BC9,"")</f>
        <v/>
      </c>
      <c r="I28" s="42" t="str">
        <f>IF([1]Hatchlings!BC10&gt;0,[1]Hatchlings!BC10,"")</f>
        <v/>
      </c>
      <c r="J28" s="42" t="str">
        <f>IF([1]Hatchlings!BC11&gt;0,[1]Hatchlings!BC11,"")</f>
        <v/>
      </c>
      <c r="K28" s="42" t="str">
        <f>IF([1]Hatchlings!BC15&gt;0,[1]Hatchlings!BC15,"")</f>
        <v/>
      </c>
      <c r="L28" s="42" t="str">
        <f>IF([1]Hatchlings!BC16&gt;0,[1]Hatchlings!BC16,"")</f>
        <v/>
      </c>
      <c r="M28" s="42" t="str">
        <f>IF([1]Hatchlings!BC17&gt;0,[1]Hatchlings!BC17,"")</f>
        <v/>
      </c>
      <c r="N28" s="42" t="str">
        <f>IF([1]Hatchlings!BC19&gt;0,[1]Hatchlings!BC19,"")</f>
        <v/>
      </c>
      <c r="O28" s="42" t="str">
        <f>IF([1]Hatchlings!BC20&gt;0,[1]Hatchlings!BC20,"")</f>
        <v/>
      </c>
      <c r="P28" s="42" t="str">
        <f>IF([1]Hatchlings!BC21&gt;0,[1]Hatchlings!BC21,"")</f>
        <v/>
      </c>
      <c r="Q28" s="42" t="str">
        <f>IF([1]Hatchlings!BC24&gt;0,[1]Hatchlings!BC24,"")</f>
        <v/>
      </c>
      <c r="R28" s="42" t="str">
        <f>IF([1]Hatchlings!BC25&gt;0,[1]Hatchlings!BC25,"")</f>
        <v/>
      </c>
      <c r="S28" s="42" t="str">
        <f>IF([1]Hatchlings!BC26&gt;0,[1]Hatchlings!BC26,"")</f>
        <v/>
      </c>
      <c r="T28" s="42" t="str">
        <f>IF([1]Hatchlings!BC28&gt;0,[1]Hatchlings!BC28,"")</f>
        <v/>
      </c>
      <c r="U28" s="42" t="str">
        <f>IF([1]Hatchlings!BC29&gt;0,[1]Hatchlings!BC29,"")</f>
        <v/>
      </c>
      <c r="V28" s="42" t="str">
        <f>IF([1]Hatchlings!BC30&gt;0,[1]Hatchlings!BC30,"")</f>
        <v/>
      </c>
      <c r="W28" s="42" t="str">
        <f>IF([1]Hatchlings!BC33&gt;0,[1]Hatchlings!BC33,"")</f>
        <v/>
      </c>
      <c r="X28" s="42" t="str">
        <f>IF([1]Hatchlings!BC34&gt;0,[1]Hatchlings!BC34,"")</f>
        <v/>
      </c>
      <c r="Y28" s="42" t="str">
        <f>IF([1]Hatchlings!BC35&gt;0,[1]Hatchlings!BC35,"")</f>
        <v/>
      </c>
      <c r="Z28" s="42" t="str">
        <f>IF([1]Hatchlings!BC37&gt;0,[1]Hatchlings!BC37,"")</f>
        <v/>
      </c>
      <c r="AA28" s="42" t="str">
        <f>IF([1]Hatchlings!BC38&gt;0,[1]Hatchlings!BC38,"")</f>
        <v/>
      </c>
      <c r="AB28" s="42" t="str">
        <f>IF([1]Hatchlings!BC39&gt;0,[1]Hatchlings!BC39,"")</f>
        <v/>
      </c>
      <c r="AC28" s="42" t="str">
        <f>IF([1]Hatchlings!BC42&gt;0,[1]Hatchlings!BC42,"")</f>
        <v/>
      </c>
      <c r="AD28" s="42" t="str">
        <f>IF([1]Hatchlings!BC43&gt;0,[1]Hatchlings!BC43,"")</f>
        <v/>
      </c>
      <c r="AE28" s="42" t="str">
        <f>IF([1]Hatchlings!BC44&gt;0,[1]Hatchlings!BC44,"")</f>
        <v/>
      </c>
      <c r="AF28" s="42" t="str">
        <f>IF([1]Hatchlings!BC46&gt;0,[1]Hatchlings!BC46,"")</f>
        <v/>
      </c>
      <c r="AG28" s="42" t="str">
        <f>IF([1]Hatchlings!BC47&gt;0,[1]Hatchlings!BC47,"")</f>
        <v/>
      </c>
      <c r="AH28" s="42" t="str">
        <f>IF([1]Hatchlings!BC48&gt;0,[1]Hatchlings!BC48,"")</f>
        <v/>
      </c>
    </row>
    <row r="29" spans="1:34" s="29" customFormat="1" ht="25.5">
      <c r="A29" s="34" t="str">
        <f>'[1]female stats (μm)'!A$2</f>
        <v>Genus species</v>
      </c>
      <c r="B29" s="51" t="str">
        <f>'[1]female stats (μm)'!B$2</f>
        <v>Country.sample</v>
      </c>
      <c r="C29" s="36">
        <f>[1]Hatchlings!BD1</f>
        <v>28</v>
      </c>
      <c r="D29" s="41" t="str">
        <f>IF([1]Hatchlings!BE3&gt;0,[1]Hatchlings!BE3,"")</f>
        <v/>
      </c>
      <c r="E29" s="42" t="str">
        <f>IF([1]Hatchlings!BE4&gt;0,[1]Hatchlings!BE4,"")</f>
        <v/>
      </c>
      <c r="F29" s="42" t="str">
        <f>IF([1]Hatchlings!BE5&gt;0,[1]Hatchlings!BE5,"")</f>
        <v/>
      </c>
      <c r="G29" s="42" t="str">
        <f>IF([1]Hatchlings!BE8&gt;0,[1]Hatchlings!BE8,"")</f>
        <v/>
      </c>
      <c r="H29" s="42" t="str">
        <f>IF([1]Hatchlings!BE9&gt;0,[1]Hatchlings!BE9,"")</f>
        <v/>
      </c>
      <c r="I29" s="42" t="str">
        <f>IF([1]Hatchlings!BE10&gt;0,[1]Hatchlings!BE10,"")</f>
        <v/>
      </c>
      <c r="J29" s="42" t="str">
        <f>IF([1]Hatchlings!BE11&gt;0,[1]Hatchlings!BE11,"")</f>
        <v/>
      </c>
      <c r="K29" s="42" t="str">
        <f>IF([1]Hatchlings!BE15&gt;0,[1]Hatchlings!BE15,"")</f>
        <v/>
      </c>
      <c r="L29" s="42" t="str">
        <f>IF([1]Hatchlings!BE16&gt;0,[1]Hatchlings!BE16,"")</f>
        <v/>
      </c>
      <c r="M29" s="42" t="str">
        <f>IF([1]Hatchlings!BE17&gt;0,[1]Hatchlings!BE17,"")</f>
        <v/>
      </c>
      <c r="N29" s="42" t="str">
        <f>IF([1]Hatchlings!BE19&gt;0,[1]Hatchlings!BE19,"")</f>
        <v/>
      </c>
      <c r="O29" s="42" t="str">
        <f>IF([1]Hatchlings!BE20&gt;0,[1]Hatchlings!BE20,"")</f>
        <v/>
      </c>
      <c r="P29" s="42" t="str">
        <f>IF([1]Hatchlings!BE21&gt;0,[1]Hatchlings!BE21,"")</f>
        <v/>
      </c>
      <c r="Q29" s="42" t="str">
        <f>IF([1]Hatchlings!BE24&gt;0,[1]Hatchlings!BE24,"")</f>
        <v/>
      </c>
      <c r="R29" s="42" t="str">
        <f>IF([1]Hatchlings!BE25&gt;0,[1]Hatchlings!BE25,"")</f>
        <v/>
      </c>
      <c r="S29" s="42" t="str">
        <f>IF([1]Hatchlings!BE26&gt;0,[1]Hatchlings!BE26,"")</f>
        <v/>
      </c>
      <c r="T29" s="42" t="str">
        <f>IF([1]Hatchlings!BE28&gt;0,[1]Hatchlings!BE28,"")</f>
        <v/>
      </c>
      <c r="U29" s="42" t="str">
        <f>IF([1]Hatchlings!BE29&gt;0,[1]Hatchlings!BE29,"")</f>
        <v/>
      </c>
      <c r="V29" s="42" t="str">
        <f>IF([1]Hatchlings!BE30&gt;0,[1]Hatchlings!BE30,"")</f>
        <v/>
      </c>
      <c r="W29" s="42" t="str">
        <f>IF([1]Hatchlings!BE33&gt;0,[1]Hatchlings!BE33,"")</f>
        <v/>
      </c>
      <c r="X29" s="42" t="str">
        <f>IF([1]Hatchlings!BE34&gt;0,[1]Hatchlings!BE34,"")</f>
        <v/>
      </c>
      <c r="Y29" s="42" t="str">
        <f>IF([1]Hatchlings!BE35&gt;0,[1]Hatchlings!BE35,"")</f>
        <v/>
      </c>
      <c r="Z29" s="42" t="str">
        <f>IF([1]Hatchlings!BE37&gt;0,[1]Hatchlings!BE37,"")</f>
        <v/>
      </c>
      <c r="AA29" s="42" t="str">
        <f>IF([1]Hatchlings!BE38&gt;0,[1]Hatchlings!BE38,"")</f>
        <v/>
      </c>
      <c r="AB29" s="42" t="str">
        <f>IF([1]Hatchlings!BE39&gt;0,[1]Hatchlings!BE39,"")</f>
        <v/>
      </c>
      <c r="AC29" s="42" t="str">
        <f>IF([1]Hatchlings!BE42&gt;0,[1]Hatchlings!BE42,"")</f>
        <v/>
      </c>
      <c r="AD29" s="42" t="str">
        <f>IF([1]Hatchlings!BE43&gt;0,[1]Hatchlings!BE43,"")</f>
        <v/>
      </c>
      <c r="AE29" s="42" t="str">
        <f>IF([1]Hatchlings!BE44&gt;0,[1]Hatchlings!BE44,"")</f>
        <v/>
      </c>
      <c r="AF29" s="42" t="str">
        <f>IF([1]Hatchlings!BE46&gt;0,[1]Hatchlings!BE46,"")</f>
        <v/>
      </c>
      <c r="AG29" s="42" t="str">
        <f>IF([1]Hatchlings!BE47&gt;0,[1]Hatchlings!BE47,"")</f>
        <v/>
      </c>
      <c r="AH29" s="42" t="str">
        <f>IF([1]Hatchlings!BE48&gt;0,[1]Hatchlings!BE48,"")</f>
        <v/>
      </c>
    </row>
    <row r="30" spans="1:34" s="29" customFormat="1" ht="25.5">
      <c r="A30" s="34" t="str">
        <f>'[1]female stats (μm)'!A$2</f>
        <v>Genus species</v>
      </c>
      <c r="B30" s="51" t="str">
        <f>'[1]female stats (μm)'!B$2</f>
        <v>Country.sample</v>
      </c>
      <c r="C30" s="36">
        <f>[1]Hatchlings!BF1</f>
        <v>29</v>
      </c>
      <c r="D30" s="41" t="str">
        <f>IF([1]Hatchlings!BG3&gt;0,[1]Hatchlings!BG3,"")</f>
        <v/>
      </c>
      <c r="E30" s="42" t="str">
        <f>IF([1]Hatchlings!BG4&gt;0,[1]Hatchlings!BG4,"")</f>
        <v/>
      </c>
      <c r="F30" s="42" t="str">
        <f>IF([1]Hatchlings!BG5&gt;0,[1]Hatchlings!BG5,"")</f>
        <v/>
      </c>
      <c r="G30" s="42" t="str">
        <f>IF([1]Hatchlings!BG8&gt;0,[1]Hatchlings!BG8,"")</f>
        <v/>
      </c>
      <c r="H30" s="42" t="str">
        <f>IF([1]Hatchlings!BG9&gt;0,[1]Hatchlings!BG9,"")</f>
        <v/>
      </c>
      <c r="I30" s="42" t="str">
        <f>IF([1]Hatchlings!BG10&gt;0,[1]Hatchlings!BG10,"")</f>
        <v/>
      </c>
      <c r="J30" s="42" t="str">
        <f>IF([1]Hatchlings!BG11&gt;0,[1]Hatchlings!BG11,"")</f>
        <v/>
      </c>
      <c r="K30" s="42" t="str">
        <f>IF([1]Hatchlings!BG15&gt;0,[1]Hatchlings!BG15,"")</f>
        <v/>
      </c>
      <c r="L30" s="42" t="str">
        <f>IF([1]Hatchlings!BG16&gt;0,[1]Hatchlings!BG16,"")</f>
        <v/>
      </c>
      <c r="M30" s="42" t="str">
        <f>IF([1]Hatchlings!BG17&gt;0,[1]Hatchlings!BG17,"")</f>
        <v/>
      </c>
      <c r="N30" s="42" t="str">
        <f>IF([1]Hatchlings!BG19&gt;0,[1]Hatchlings!BG19,"")</f>
        <v/>
      </c>
      <c r="O30" s="42" t="str">
        <f>IF([1]Hatchlings!BG20&gt;0,[1]Hatchlings!BG20,"")</f>
        <v/>
      </c>
      <c r="P30" s="42" t="str">
        <f>IF([1]Hatchlings!BG21&gt;0,[1]Hatchlings!BG21,"")</f>
        <v/>
      </c>
      <c r="Q30" s="42" t="str">
        <f>IF([1]Hatchlings!BG24&gt;0,[1]Hatchlings!BG24,"")</f>
        <v/>
      </c>
      <c r="R30" s="42" t="str">
        <f>IF([1]Hatchlings!BG25&gt;0,[1]Hatchlings!BG25,"")</f>
        <v/>
      </c>
      <c r="S30" s="42" t="str">
        <f>IF([1]Hatchlings!BG26&gt;0,[1]Hatchlings!BG26,"")</f>
        <v/>
      </c>
      <c r="T30" s="42" t="str">
        <f>IF([1]Hatchlings!BG28&gt;0,[1]Hatchlings!BG28,"")</f>
        <v/>
      </c>
      <c r="U30" s="42" t="str">
        <f>IF([1]Hatchlings!BG29&gt;0,[1]Hatchlings!BG29,"")</f>
        <v/>
      </c>
      <c r="V30" s="42" t="str">
        <f>IF([1]Hatchlings!BG30&gt;0,[1]Hatchlings!BG30,"")</f>
        <v/>
      </c>
      <c r="W30" s="42" t="str">
        <f>IF([1]Hatchlings!BG33&gt;0,[1]Hatchlings!BG33,"")</f>
        <v/>
      </c>
      <c r="X30" s="42" t="str">
        <f>IF([1]Hatchlings!BG34&gt;0,[1]Hatchlings!BG34,"")</f>
        <v/>
      </c>
      <c r="Y30" s="42" t="str">
        <f>IF([1]Hatchlings!BG35&gt;0,[1]Hatchlings!BG35,"")</f>
        <v/>
      </c>
      <c r="Z30" s="42" t="str">
        <f>IF([1]Hatchlings!BG37&gt;0,[1]Hatchlings!BG37,"")</f>
        <v/>
      </c>
      <c r="AA30" s="42" t="str">
        <f>IF([1]Hatchlings!BG38&gt;0,[1]Hatchlings!BG38,"")</f>
        <v/>
      </c>
      <c r="AB30" s="42" t="str">
        <f>IF([1]Hatchlings!BG39&gt;0,[1]Hatchlings!BG39,"")</f>
        <v/>
      </c>
      <c r="AC30" s="42" t="str">
        <f>IF([1]Hatchlings!BG42&gt;0,[1]Hatchlings!BG42,"")</f>
        <v/>
      </c>
      <c r="AD30" s="42" t="str">
        <f>IF([1]Hatchlings!BG43&gt;0,[1]Hatchlings!BG43,"")</f>
        <v/>
      </c>
      <c r="AE30" s="42" t="str">
        <f>IF([1]Hatchlings!BG44&gt;0,[1]Hatchlings!BG44,"")</f>
        <v/>
      </c>
      <c r="AF30" s="42" t="str">
        <f>IF([1]Hatchlings!BG46&gt;0,[1]Hatchlings!BG46,"")</f>
        <v/>
      </c>
      <c r="AG30" s="42" t="str">
        <f>IF([1]Hatchlings!BG47&gt;0,[1]Hatchlings!BG47,"")</f>
        <v/>
      </c>
      <c r="AH30" s="42" t="str">
        <f>IF([1]Hatchlings!BG48&gt;0,[1]Hatchlings!BG48,"")</f>
        <v/>
      </c>
    </row>
    <row r="31" spans="1:34" s="29" customFormat="1" ht="25.5">
      <c r="A31" s="34" t="str">
        <f>'[1]female stats (μm)'!A$2</f>
        <v>Genus species</v>
      </c>
      <c r="B31" s="51" t="str">
        <f>'[1]female stats (μm)'!B$2</f>
        <v>Country.sample</v>
      </c>
      <c r="C31" s="36">
        <f>[1]Hatchlings!BH1</f>
        <v>30</v>
      </c>
      <c r="D31" s="41" t="str">
        <f>IF([1]Hatchlings!BI3&gt;0,[1]Hatchlings!BI3,"")</f>
        <v/>
      </c>
      <c r="E31" s="42" t="str">
        <f>IF([1]Hatchlings!BI4&gt;0,[1]Hatchlings!BI4,"")</f>
        <v/>
      </c>
      <c r="F31" s="42" t="str">
        <f>IF([1]Hatchlings!BI5&gt;0,[1]Hatchlings!BI5,"")</f>
        <v/>
      </c>
      <c r="G31" s="42" t="str">
        <f>IF([1]Hatchlings!BI8&gt;0,[1]Hatchlings!BI8,"")</f>
        <v/>
      </c>
      <c r="H31" s="42" t="str">
        <f>IF([1]Hatchlings!BI9&gt;0,[1]Hatchlings!BI9,"")</f>
        <v/>
      </c>
      <c r="I31" s="42" t="str">
        <f>IF([1]Hatchlings!BI10&gt;0,[1]Hatchlings!BI10,"")</f>
        <v/>
      </c>
      <c r="J31" s="42" t="str">
        <f>IF([1]Hatchlings!BI11&gt;0,[1]Hatchlings!BI11,"")</f>
        <v/>
      </c>
      <c r="K31" s="42" t="str">
        <f>IF([1]Hatchlings!BI15&gt;0,[1]Hatchlings!BI15,"")</f>
        <v/>
      </c>
      <c r="L31" s="42" t="str">
        <f>IF([1]Hatchlings!BI16&gt;0,[1]Hatchlings!BI16,"")</f>
        <v/>
      </c>
      <c r="M31" s="42" t="str">
        <f>IF([1]Hatchlings!BI17&gt;0,[1]Hatchlings!BI17,"")</f>
        <v/>
      </c>
      <c r="N31" s="42" t="str">
        <f>IF([1]Hatchlings!BI19&gt;0,[1]Hatchlings!BI19,"")</f>
        <v/>
      </c>
      <c r="O31" s="42" t="str">
        <f>IF([1]Hatchlings!BI20&gt;0,[1]Hatchlings!BI20,"")</f>
        <v/>
      </c>
      <c r="P31" s="42" t="str">
        <f>IF([1]Hatchlings!BI21&gt;0,[1]Hatchlings!BI21,"")</f>
        <v/>
      </c>
      <c r="Q31" s="42" t="str">
        <f>IF([1]Hatchlings!BI24&gt;0,[1]Hatchlings!BI24,"")</f>
        <v/>
      </c>
      <c r="R31" s="42" t="str">
        <f>IF([1]Hatchlings!BI25&gt;0,[1]Hatchlings!BI25,"")</f>
        <v/>
      </c>
      <c r="S31" s="42" t="str">
        <f>IF([1]Hatchlings!BI26&gt;0,[1]Hatchlings!BI26,"")</f>
        <v/>
      </c>
      <c r="T31" s="42" t="str">
        <f>IF([1]Hatchlings!BI28&gt;0,[1]Hatchlings!BI28,"")</f>
        <v/>
      </c>
      <c r="U31" s="42" t="str">
        <f>IF([1]Hatchlings!BI29&gt;0,[1]Hatchlings!BI29,"")</f>
        <v/>
      </c>
      <c r="V31" s="42" t="str">
        <f>IF([1]Hatchlings!BI30&gt;0,[1]Hatchlings!BI30,"")</f>
        <v/>
      </c>
      <c r="W31" s="42" t="str">
        <f>IF([1]Hatchlings!BI33&gt;0,[1]Hatchlings!BI33,"")</f>
        <v/>
      </c>
      <c r="X31" s="42" t="str">
        <f>IF([1]Hatchlings!BI34&gt;0,[1]Hatchlings!BI34,"")</f>
        <v/>
      </c>
      <c r="Y31" s="42" t="str">
        <f>IF([1]Hatchlings!BI35&gt;0,[1]Hatchlings!BI35,"")</f>
        <v/>
      </c>
      <c r="Z31" s="42" t="str">
        <f>IF([1]Hatchlings!BI37&gt;0,[1]Hatchlings!BI37,"")</f>
        <v/>
      </c>
      <c r="AA31" s="42" t="str">
        <f>IF([1]Hatchlings!BI38&gt;0,[1]Hatchlings!BI38,"")</f>
        <v/>
      </c>
      <c r="AB31" s="42" t="str">
        <f>IF([1]Hatchlings!BI39&gt;0,[1]Hatchlings!BI39,"")</f>
        <v/>
      </c>
      <c r="AC31" s="42" t="str">
        <f>IF([1]Hatchlings!BI42&gt;0,[1]Hatchlings!BI42,"")</f>
        <v/>
      </c>
      <c r="AD31" s="42" t="str">
        <f>IF([1]Hatchlings!BI43&gt;0,[1]Hatchlings!BI43,"")</f>
        <v/>
      </c>
      <c r="AE31" s="42" t="str">
        <f>IF([1]Hatchlings!BI44&gt;0,[1]Hatchlings!BI44,"")</f>
        <v/>
      </c>
      <c r="AF31" s="42" t="str">
        <f>IF([1]Hatchlings!BI46&gt;0,[1]Hatchlings!BI46,"")</f>
        <v/>
      </c>
      <c r="AG31" s="42" t="str">
        <f>IF([1]Hatchlings!BI47&gt;0,[1]Hatchlings!BI47,"")</f>
        <v/>
      </c>
      <c r="AH31" s="42" t="str">
        <f>IF([1]Hatchlings!BI48&gt;0,[1]Hatchlings!BI48,"")</f>
        <v/>
      </c>
    </row>
  </sheetData>
  <phoneticPr fontId="2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14</vt:i4>
      </vt:variant>
    </vt:vector>
  </HeadingPairs>
  <TitlesOfParts>
    <vt:vector size="14" baseType="lpstr">
      <vt:lpstr>instructions</vt:lpstr>
      <vt:lpstr>general info</vt:lpstr>
      <vt:lpstr>females</vt:lpstr>
      <vt:lpstr>males</vt:lpstr>
      <vt:lpstr>Juveniles</vt:lpstr>
      <vt:lpstr>Hatchlings</vt:lpstr>
      <vt:lpstr>female stats (μm)</vt:lpstr>
      <vt:lpstr>female stats (pt)</vt:lpstr>
      <vt:lpstr>male stats (μm)</vt:lpstr>
      <vt:lpstr>male stats (pt)</vt:lpstr>
      <vt:lpstr>Juvenile stats (μm)</vt:lpstr>
      <vt:lpstr>Juvenile stats (pt)</vt:lpstr>
      <vt:lpstr>Hatchling stats (μm)</vt:lpstr>
      <vt:lpstr>Hatchling stats (pt)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Apochela (ver. 1.0)</dc:title>
  <dc:creator>Łukasz Michalczyk (LM@tardigrada.net)</dc:creator>
  <cp:keywords>Tardigrada Apochela morphometry</cp:keywords>
  <cp:lastModifiedBy>Ji-Hoon Kihm</cp:lastModifiedBy>
  <cp:lastPrinted>2003-07-11T12:21:57Z</cp:lastPrinted>
  <dcterms:created xsi:type="dcterms:W3CDTF">2003-07-11T12:08:32Z</dcterms:created>
  <dcterms:modified xsi:type="dcterms:W3CDTF">2025-06-06T07:12:29Z</dcterms:modified>
</cp:coreProperties>
</file>