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LAB\Jochen\aaa_TU Braunschweig\JM -\aaa_SUBMITTED\Cesium GlyR Mol Mechanisms\revised nach Erkenntnis E192K P185L Verwechslung\Scientific Reports\revision\submission\"/>
    </mc:Choice>
  </mc:AlternateContent>
  <xr:revisionPtr revIDLastSave="0" documentId="8_{12AF9427-E9F3-4DBE-B1C4-A5244F65945E}" xr6:coauthVersionLast="47" xr6:coauthVersionMax="47" xr10:uidLastSave="{00000000-0000-0000-0000-000000000000}"/>
  <bookViews>
    <workbookView xWindow="-108" yWindow="-108" windowWidth="23256" windowHeight="12576" activeTab="8" xr2:uid="{00000000-000D-0000-FFFF-FFFF00000000}"/>
  </bookViews>
  <sheets>
    <sheet name="a3L 185L " sheetId="2" r:id="rId1"/>
    <sheet name="D141A" sheetId="3" r:id="rId2"/>
    <sheet name="D141K" sheetId="4" r:id="rId3"/>
    <sheet name="E192A" sheetId="5" r:id="rId4"/>
    <sheet name="E192K" sheetId="6" r:id="rId5"/>
    <sheet name="D194A" sheetId="7" r:id="rId6"/>
    <sheet name="D194K" sheetId="9" r:id="rId7"/>
    <sheet name="Surface localization" sheetId="11" r:id="rId8"/>
    <sheet name="Summary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X25" i="10" l="1"/>
  <c r="BW25" i="10"/>
  <c r="BX24" i="10"/>
  <c r="BW24" i="10"/>
  <c r="BX23" i="10"/>
  <c r="BW23" i="10"/>
  <c r="BX22" i="10"/>
  <c r="BW22" i="10"/>
  <c r="BE25" i="10"/>
  <c r="BD25" i="10"/>
  <c r="BE24" i="10"/>
  <c r="BD24" i="10"/>
  <c r="BE23" i="10"/>
  <c r="BD23" i="10"/>
  <c r="BE22" i="10"/>
  <c r="BD22" i="10"/>
  <c r="CX23" i="10"/>
  <c r="CX24" i="10"/>
  <c r="CX25" i="10"/>
  <c r="CX22" i="10"/>
  <c r="CW23" i="10"/>
  <c r="CW24" i="10"/>
  <c r="CW25" i="10"/>
  <c r="CW22" i="10"/>
  <c r="DS25" i="10"/>
  <c r="DR25" i="10"/>
  <c r="DS24" i="10"/>
  <c r="DR24" i="10"/>
  <c r="DS23" i="10"/>
  <c r="DR23" i="10"/>
  <c r="DS22" i="10"/>
  <c r="DR22" i="10"/>
  <c r="EL25" i="10"/>
  <c r="EK25" i="10"/>
  <c r="EL24" i="10"/>
  <c r="EK24" i="10"/>
  <c r="EL23" i="10"/>
  <c r="EK23" i="10"/>
  <c r="EL22" i="10"/>
  <c r="EK22" i="10"/>
  <c r="U40" i="10" l="1"/>
  <c r="T40" i="10"/>
  <c r="AK23" i="10"/>
  <c r="AL23" i="10"/>
  <c r="AK24" i="10"/>
  <c r="AL24" i="10"/>
  <c r="AK25" i="10"/>
  <c r="AL25" i="10"/>
  <c r="AL22" i="10"/>
  <c r="AK22" i="10"/>
  <c r="R23" i="10"/>
  <c r="R24" i="10"/>
  <c r="R25" i="10"/>
  <c r="R22" i="10"/>
  <c r="R13" i="10"/>
  <c r="Q23" i="10"/>
  <c r="Q24" i="10"/>
  <c r="Q25" i="10"/>
  <c r="Q22" i="10"/>
  <c r="AK53" i="11" l="1"/>
  <c r="I131" i="10"/>
  <c r="I132" i="10"/>
  <c r="C131" i="10"/>
  <c r="D131" i="10"/>
  <c r="E131" i="10"/>
  <c r="F131" i="10"/>
  <c r="G131" i="10"/>
  <c r="H131" i="10"/>
  <c r="C132" i="10"/>
  <c r="D132" i="10"/>
  <c r="E132" i="10"/>
  <c r="F132" i="10"/>
  <c r="G132" i="10"/>
  <c r="H132" i="10"/>
  <c r="B132" i="10"/>
  <c r="B131" i="10"/>
  <c r="G53" i="11"/>
  <c r="AF53" i="11"/>
  <c r="AA53" i="11"/>
  <c r="V53" i="11"/>
  <c r="Q53" i="11"/>
  <c r="L53" i="11"/>
  <c r="B53" i="11"/>
  <c r="D37" i="11"/>
  <c r="D36" i="11"/>
  <c r="D35" i="11"/>
  <c r="D34" i="11"/>
  <c r="AH33" i="11"/>
  <c r="X33" i="11"/>
  <c r="D33" i="11"/>
  <c r="AH32" i="11"/>
  <c r="X32" i="11"/>
  <c r="D32" i="11"/>
  <c r="AH31" i="11"/>
  <c r="AC31" i="11"/>
  <c r="X31" i="11"/>
  <c r="D31" i="11"/>
  <c r="AH30" i="11"/>
  <c r="AC30" i="11"/>
  <c r="X30" i="11"/>
  <c r="S30" i="11"/>
  <c r="N30" i="11"/>
  <c r="I30" i="11"/>
  <c r="D30" i="11"/>
  <c r="AH29" i="11"/>
  <c r="AC29" i="11"/>
  <c r="X29" i="11"/>
  <c r="S29" i="11"/>
  <c r="N29" i="11"/>
  <c r="I29" i="11"/>
  <c r="D29" i="11"/>
  <c r="AH28" i="11"/>
  <c r="AC28" i="11"/>
  <c r="X28" i="11"/>
  <c r="S28" i="11"/>
  <c r="N28" i="11"/>
  <c r="I28" i="11"/>
  <c r="D28" i="11"/>
  <c r="AH27" i="11"/>
  <c r="AC27" i="11"/>
  <c r="X27" i="11"/>
  <c r="S27" i="11"/>
  <c r="N27" i="11"/>
  <c r="I27" i="11"/>
  <c r="D27" i="11"/>
  <c r="AH26" i="11"/>
  <c r="AC26" i="11"/>
  <c r="X26" i="11"/>
  <c r="S26" i="11"/>
  <c r="N26" i="11"/>
  <c r="I26" i="11"/>
  <c r="D26" i="11"/>
  <c r="AH25" i="11"/>
  <c r="AC25" i="11"/>
  <c r="X25" i="11"/>
  <c r="S25" i="11"/>
  <c r="N25" i="11"/>
  <c r="N54" i="11" s="1"/>
  <c r="I25" i="11"/>
  <c r="D25" i="11"/>
  <c r="AH24" i="11"/>
  <c r="AC24" i="11"/>
  <c r="X24" i="11"/>
  <c r="S24" i="11"/>
  <c r="N24" i="11"/>
  <c r="I24" i="11"/>
  <c r="D24" i="11"/>
  <c r="AH23" i="11"/>
  <c r="AC23" i="11"/>
  <c r="X23" i="11"/>
  <c r="S23" i="11"/>
  <c r="N23" i="11"/>
  <c r="I23" i="11"/>
  <c r="D23" i="11"/>
  <c r="AH22" i="11"/>
  <c r="AC22" i="11"/>
  <c r="X22" i="11"/>
  <c r="S22" i="11"/>
  <c r="N22" i="11"/>
  <c r="I22" i="11"/>
  <c r="D22" i="11"/>
  <c r="AM21" i="11"/>
  <c r="AH21" i="11"/>
  <c r="AC21" i="11"/>
  <c r="X21" i="11"/>
  <c r="S21" i="11"/>
  <c r="N21" i="11"/>
  <c r="I21" i="11"/>
  <c r="D21" i="11"/>
  <c r="AM20" i="11"/>
  <c r="AH20" i="11"/>
  <c r="AC20" i="11"/>
  <c r="X20" i="11"/>
  <c r="S20" i="11"/>
  <c r="N20" i="11"/>
  <c r="I20" i="11"/>
  <c r="D20" i="11"/>
  <c r="AM19" i="11"/>
  <c r="AH19" i="11"/>
  <c r="AC19" i="11"/>
  <c r="X19" i="11"/>
  <c r="S19" i="11"/>
  <c r="N19" i="11"/>
  <c r="I19" i="11"/>
  <c r="D19" i="11"/>
  <c r="AM18" i="11"/>
  <c r="AH18" i="11"/>
  <c r="AC18" i="11"/>
  <c r="X18" i="11"/>
  <c r="S18" i="11"/>
  <c r="N18" i="11"/>
  <c r="I18" i="11"/>
  <c r="D18" i="11"/>
  <c r="AM17" i="11"/>
  <c r="AH17" i="11"/>
  <c r="AC17" i="11"/>
  <c r="X17" i="11"/>
  <c r="S17" i="11"/>
  <c r="N17" i="11"/>
  <c r="I17" i="11"/>
  <c r="D17" i="11"/>
  <c r="AM16" i="11"/>
  <c r="AH16" i="11"/>
  <c r="AC16" i="11"/>
  <c r="X16" i="11"/>
  <c r="S16" i="11"/>
  <c r="N16" i="11"/>
  <c r="I16" i="11"/>
  <c r="D16" i="11"/>
  <c r="AM15" i="11"/>
  <c r="AH15" i="11"/>
  <c r="AC15" i="11"/>
  <c r="X15" i="11"/>
  <c r="S15" i="11"/>
  <c r="N15" i="11"/>
  <c r="I15" i="11"/>
  <c r="D15" i="11"/>
  <c r="AM14" i="11"/>
  <c r="AH14" i="11"/>
  <c r="AC14" i="11"/>
  <c r="X14" i="11"/>
  <c r="S14" i="11"/>
  <c r="N14" i="11"/>
  <c r="I14" i="11"/>
  <c r="D14" i="11"/>
  <c r="AM13" i="11"/>
  <c r="AH13" i="11"/>
  <c r="AC13" i="11"/>
  <c r="X13" i="11"/>
  <c r="S13" i="11"/>
  <c r="N13" i="11"/>
  <c r="I13" i="11"/>
  <c r="D13" i="11"/>
  <c r="AM12" i="11"/>
  <c r="AH12" i="11"/>
  <c r="AC12" i="11"/>
  <c r="X12" i="11"/>
  <c r="S12" i="11"/>
  <c r="N12" i="11"/>
  <c r="I12" i="11"/>
  <c r="D12" i="11"/>
  <c r="AM11" i="11"/>
  <c r="AH11" i="11"/>
  <c r="AC11" i="11"/>
  <c r="X11" i="11"/>
  <c r="S11" i="11"/>
  <c r="N11" i="11"/>
  <c r="I11" i="11"/>
  <c r="D11" i="11"/>
  <c r="AM10" i="11"/>
  <c r="AH10" i="11"/>
  <c r="AC10" i="11"/>
  <c r="X10" i="11"/>
  <c r="S10" i="11"/>
  <c r="N10" i="11"/>
  <c r="I10" i="11"/>
  <c r="D10" i="11"/>
  <c r="AM9" i="11"/>
  <c r="AH9" i="11"/>
  <c r="AC9" i="11"/>
  <c r="X9" i="11"/>
  <c r="S9" i="11"/>
  <c r="N9" i="11"/>
  <c r="I9" i="11"/>
  <c r="D9" i="11"/>
  <c r="AM8" i="11"/>
  <c r="AH8" i="11"/>
  <c r="AC8" i="11"/>
  <c r="X8" i="11"/>
  <c r="S8" i="11"/>
  <c r="N8" i="11"/>
  <c r="I8" i="11"/>
  <c r="D8" i="11"/>
  <c r="AM7" i="11"/>
  <c r="AH7" i="11"/>
  <c r="AC7" i="11"/>
  <c r="X7" i="11"/>
  <c r="S7" i="11"/>
  <c r="N7" i="11"/>
  <c r="I7" i="11"/>
  <c r="D7" i="11"/>
  <c r="AM6" i="11"/>
  <c r="AH6" i="11"/>
  <c r="AH53" i="11" s="1"/>
  <c r="AC6" i="11"/>
  <c r="X6" i="11"/>
  <c r="S6" i="11"/>
  <c r="N6" i="11"/>
  <c r="I6" i="11"/>
  <c r="I53" i="11" s="1"/>
  <c r="D6" i="11"/>
  <c r="AH54" i="11" l="1"/>
  <c r="AC53" i="11"/>
  <c r="D53" i="11"/>
  <c r="N53" i="11"/>
  <c r="AM54" i="11"/>
  <c r="I54" i="11"/>
  <c r="S54" i="11"/>
  <c r="X53" i="11"/>
  <c r="AC54" i="11"/>
  <c r="S53" i="11"/>
  <c r="AM53" i="11"/>
  <c r="D54" i="11"/>
  <c r="X54" i="11"/>
  <c r="L79" i="10" l="1"/>
  <c r="M79" i="10"/>
  <c r="N79" i="10"/>
  <c r="O79" i="10"/>
  <c r="P79" i="10"/>
  <c r="Q79" i="10"/>
  <c r="K79" i="10"/>
  <c r="L78" i="10"/>
  <c r="M78" i="10"/>
  <c r="N78" i="10"/>
  <c r="O78" i="10"/>
  <c r="P78" i="10"/>
  <c r="Q78" i="10"/>
  <c r="K78" i="10"/>
  <c r="EL17" i="10"/>
  <c r="EK17" i="10"/>
  <c r="DS17" i="10"/>
  <c r="DR17" i="10"/>
  <c r="CX17" i="10"/>
  <c r="CW17" i="10"/>
  <c r="BX17" i="10"/>
  <c r="BW17" i="10"/>
  <c r="BE17" i="10"/>
  <c r="BD17" i="10"/>
  <c r="AL17" i="10"/>
  <c r="AK17" i="10"/>
  <c r="R17" i="10"/>
  <c r="Q17" i="10"/>
  <c r="EL16" i="10"/>
  <c r="EK16" i="10"/>
  <c r="DS16" i="10"/>
  <c r="DR16" i="10"/>
  <c r="CX16" i="10"/>
  <c r="CW16" i="10"/>
  <c r="BX16" i="10"/>
  <c r="BW16" i="10"/>
  <c r="BE16" i="10"/>
  <c r="BD16" i="10"/>
  <c r="AL16" i="10"/>
  <c r="AK16" i="10"/>
  <c r="R16" i="10"/>
  <c r="Q16" i="10"/>
  <c r="EL15" i="10"/>
  <c r="EK15" i="10"/>
  <c r="DS15" i="10"/>
  <c r="DR15" i="10"/>
  <c r="CX15" i="10"/>
  <c r="CW15" i="10"/>
  <c r="BX15" i="10"/>
  <c r="BW15" i="10"/>
  <c r="BE15" i="10"/>
  <c r="BD15" i="10"/>
  <c r="AL15" i="10"/>
  <c r="AK15" i="10"/>
  <c r="R15" i="10"/>
  <c r="Q15" i="10"/>
  <c r="EL14" i="10"/>
  <c r="EK14" i="10"/>
  <c r="DS14" i="10"/>
  <c r="DR14" i="10"/>
  <c r="CX14" i="10"/>
  <c r="CW14" i="10"/>
  <c r="BX14" i="10"/>
  <c r="BW14" i="10"/>
  <c r="BE14" i="10"/>
  <c r="BD14" i="10"/>
  <c r="AL14" i="10"/>
  <c r="AK14" i="10"/>
  <c r="R14" i="10"/>
  <c r="Q14" i="10"/>
  <c r="EL13" i="10"/>
  <c r="EK13" i="10"/>
  <c r="DS13" i="10"/>
  <c r="DR13" i="10"/>
  <c r="CX13" i="10"/>
  <c r="CW13" i="10"/>
  <c r="BX13" i="10"/>
  <c r="BW13" i="10"/>
  <c r="BE13" i="10"/>
  <c r="BD13" i="10"/>
  <c r="AL13" i="10"/>
  <c r="AK13" i="10"/>
  <c r="Q13" i="10"/>
  <c r="BX43" i="10" l="1"/>
  <c r="BX45" i="10"/>
  <c r="BX44" i="10"/>
  <c r="BX42" i="10"/>
  <c r="BX41" i="10"/>
  <c r="BX40" i="10"/>
  <c r="BM45" i="10"/>
  <c r="BM44" i="10"/>
  <c r="BM43" i="10"/>
  <c r="BM42" i="10"/>
  <c r="BM41" i="10"/>
  <c r="BM40" i="10"/>
  <c r="BB45" i="10"/>
  <c r="BB44" i="10"/>
  <c r="BB43" i="10"/>
  <c r="BB42" i="10"/>
  <c r="BB41" i="10"/>
  <c r="BB40" i="10"/>
  <c r="AQ45" i="10"/>
  <c r="AQ44" i="10"/>
  <c r="AQ43" i="10"/>
  <c r="AQ42" i="10"/>
  <c r="AQ41" i="10"/>
  <c r="AQ40" i="10"/>
  <c r="AF45" i="10"/>
  <c r="AF44" i="10"/>
  <c r="AF43" i="10"/>
  <c r="AF42" i="10"/>
  <c r="AF41" i="10"/>
  <c r="AF40" i="10"/>
  <c r="U45" i="10"/>
  <c r="U44" i="10"/>
  <c r="U43" i="10"/>
  <c r="U42" i="10"/>
  <c r="U41" i="10"/>
  <c r="J45" i="10"/>
  <c r="J44" i="10"/>
  <c r="J43" i="10"/>
  <c r="J42" i="10"/>
  <c r="J41" i="10"/>
  <c r="J40" i="10"/>
  <c r="H69" i="10"/>
  <c r="D69" i="10"/>
  <c r="E69" i="10"/>
  <c r="F69" i="10"/>
  <c r="G69" i="10"/>
  <c r="B69" i="10"/>
  <c r="C69" i="10"/>
  <c r="BQ50" i="10" l="1"/>
  <c r="BR50" i="10"/>
  <c r="BS50" i="10"/>
  <c r="BT50" i="10"/>
  <c r="BQ51" i="10"/>
  <c r="BR51" i="10"/>
  <c r="BS51" i="10"/>
  <c r="BT51" i="10"/>
  <c r="BQ52" i="10"/>
  <c r="BR52" i="10"/>
  <c r="BS52" i="10"/>
  <c r="BT52" i="10"/>
  <c r="BQ53" i="10"/>
  <c r="BR53" i="10"/>
  <c r="BS53" i="10"/>
  <c r="BT53" i="10"/>
  <c r="BW53" i="10" s="1"/>
  <c r="BQ54" i="10"/>
  <c r="BR54" i="10"/>
  <c r="BS54" i="10"/>
  <c r="BT54" i="10"/>
  <c r="BQ55" i="10"/>
  <c r="BR55" i="10"/>
  <c r="BS55" i="10"/>
  <c r="BT55" i="10"/>
  <c r="BP55" i="10"/>
  <c r="BP54" i="10"/>
  <c r="BP53" i="10"/>
  <c r="BP52" i="10"/>
  <c r="BP51" i="10"/>
  <c r="BP50" i="10"/>
  <c r="BF50" i="10"/>
  <c r="BG50" i="10"/>
  <c r="BH50" i="10"/>
  <c r="BI50" i="10"/>
  <c r="BF51" i="10"/>
  <c r="BG51" i="10"/>
  <c r="BH51" i="10"/>
  <c r="BI51" i="10"/>
  <c r="BF52" i="10"/>
  <c r="BG52" i="10"/>
  <c r="BH52" i="10"/>
  <c r="BI52" i="10"/>
  <c r="BF53" i="10"/>
  <c r="BG53" i="10"/>
  <c r="BH53" i="10"/>
  <c r="BI53" i="10"/>
  <c r="BF54" i="10"/>
  <c r="BG54" i="10"/>
  <c r="BH54" i="10"/>
  <c r="BI54" i="10"/>
  <c r="BF55" i="10"/>
  <c r="BG55" i="10"/>
  <c r="BH55" i="10"/>
  <c r="BI55" i="10"/>
  <c r="BE55" i="10"/>
  <c r="BE54" i="10"/>
  <c r="BE53" i="10"/>
  <c r="BE52" i="10"/>
  <c r="BE51" i="10"/>
  <c r="BE50" i="10"/>
  <c r="AU50" i="10"/>
  <c r="AV50" i="10"/>
  <c r="AW50" i="10"/>
  <c r="AX50" i="10"/>
  <c r="AY50" i="10"/>
  <c r="AZ50" i="10"/>
  <c r="AU51" i="10"/>
  <c r="AV51" i="10"/>
  <c r="AW51" i="10"/>
  <c r="AX51" i="10"/>
  <c r="AY51" i="10"/>
  <c r="AZ51" i="10"/>
  <c r="AU52" i="10"/>
  <c r="AV52" i="10"/>
  <c r="AW52" i="10"/>
  <c r="AX52" i="10"/>
  <c r="AY52" i="10"/>
  <c r="AZ52" i="10"/>
  <c r="AU53" i="10"/>
  <c r="AV53" i="10"/>
  <c r="AW53" i="10"/>
  <c r="AX53" i="10"/>
  <c r="AY53" i="10"/>
  <c r="AZ53" i="10"/>
  <c r="AU54" i="10"/>
  <c r="AV54" i="10"/>
  <c r="AW54" i="10"/>
  <c r="AX54" i="10"/>
  <c r="AY54" i="10"/>
  <c r="AZ54" i="10"/>
  <c r="AU55" i="10"/>
  <c r="AV55" i="10"/>
  <c r="AW55" i="10"/>
  <c r="AX55" i="10"/>
  <c r="AY55" i="10"/>
  <c r="AZ55" i="10"/>
  <c r="AT55" i="10"/>
  <c r="AT54" i="10"/>
  <c r="AT53" i="10"/>
  <c r="AT52" i="10"/>
  <c r="AT51" i="10"/>
  <c r="AT50" i="10"/>
  <c r="AJ50" i="10"/>
  <c r="AK50" i="10"/>
  <c r="AL50" i="10"/>
  <c r="AM50" i="10"/>
  <c r="AN50" i="10"/>
  <c r="AJ51" i="10"/>
  <c r="AK51" i="10"/>
  <c r="AL51" i="10"/>
  <c r="AM51" i="10"/>
  <c r="AN51" i="10"/>
  <c r="AJ52" i="10"/>
  <c r="AK52" i="10"/>
  <c r="AL52" i="10"/>
  <c r="AM52" i="10"/>
  <c r="AN52" i="10"/>
  <c r="AJ53" i="10"/>
  <c r="AK53" i="10"/>
  <c r="AL53" i="10"/>
  <c r="AM53" i="10"/>
  <c r="AN53" i="10"/>
  <c r="AJ54" i="10"/>
  <c r="AK54" i="10"/>
  <c r="AL54" i="10"/>
  <c r="AM54" i="10"/>
  <c r="AN54" i="10"/>
  <c r="AJ55" i="10"/>
  <c r="AK55" i="10"/>
  <c r="AL55" i="10"/>
  <c r="AM55" i="10"/>
  <c r="AN55" i="10"/>
  <c r="AI55" i="10"/>
  <c r="AI54" i="10"/>
  <c r="AI53" i="10"/>
  <c r="AI52" i="10"/>
  <c r="AQ52" i="10" s="1"/>
  <c r="AI51" i="10"/>
  <c r="AI50" i="10"/>
  <c r="Y50" i="10"/>
  <c r="Z50" i="10"/>
  <c r="AA50" i="10"/>
  <c r="AB50" i="10"/>
  <c r="Y51" i="10"/>
  <c r="Z51" i="10"/>
  <c r="AA51" i="10"/>
  <c r="AB51" i="10"/>
  <c r="Y52" i="10"/>
  <c r="Z52" i="10"/>
  <c r="AA52" i="10"/>
  <c r="AB52" i="10"/>
  <c r="Y53" i="10"/>
  <c r="Z53" i="10"/>
  <c r="AA53" i="10"/>
  <c r="AB53" i="10"/>
  <c r="Y54" i="10"/>
  <c r="Z54" i="10"/>
  <c r="AA54" i="10"/>
  <c r="AB54" i="10"/>
  <c r="Y55" i="10"/>
  <c r="Z55" i="10"/>
  <c r="AA55" i="10"/>
  <c r="AB55" i="10"/>
  <c r="X55" i="10"/>
  <c r="X54" i="10"/>
  <c r="X53" i="10"/>
  <c r="X52" i="10"/>
  <c r="X51" i="10"/>
  <c r="X50" i="10"/>
  <c r="Q55" i="10"/>
  <c r="P55" i="10"/>
  <c r="O55" i="10"/>
  <c r="N55" i="10"/>
  <c r="M55" i="10"/>
  <c r="Q54" i="10"/>
  <c r="P54" i="10"/>
  <c r="O54" i="10"/>
  <c r="N54" i="10"/>
  <c r="M54" i="10"/>
  <c r="Q53" i="10"/>
  <c r="P53" i="10"/>
  <c r="O53" i="10"/>
  <c r="N53" i="10"/>
  <c r="M53" i="10"/>
  <c r="Q52" i="10"/>
  <c r="P52" i="10"/>
  <c r="O52" i="10"/>
  <c r="N52" i="10"/>
  <c r="M52" i="10"/>
  <c r="U52" i="10" s="1"/>
  <c r="Q51" i="10"/>
  <c r="P51" i="10"/>
  <c r="O51" i="10"/>
  <c r="N51" i="10"/>
  <c r="M51" i="10"/>
  <c r="Q50" i="10"/>
  <c r="P50" i="10"/>
  <c r="O50" i="10"/>
  <c r="N50" i="10"/>
  <c r="M50" i="10"/>
  <c r="C50" i="10"/>
  <c r="D50" i="10"/>
  <c r="E50" i="10"/>
  <c r="F50" i="10"/>
  <c r="G50" i="10"/>
  <c r="C51" i="10"/>
  <c r="D51" i="10"/>
  <c r="E51" i="10"/>
  <c r="F51" i="10"/>
  <c r="G51" i="10"/>
  <c r="C52" i="10"/>
  <c r="D52" i="10"/>
  <c r="E52" i="10"/>
  <c r="F52" i="10"/>
  <c r="G52" i="10"/>
  <c r="C53" i="10"/>
  <c r="D53" i="10"/>
  <c r="E53" i="10"/>
  <c r="F53" i="10"/>
  <c r="G53" i="10"/>
  <c r="C54" i="10"/>
  <c r="D54" i="10"/>
  <c r="E54" i="10"/>
  <c r="F54" i="10"/>
  <c r="G54" i="10"/>
  <c r="C55" i="10"/>
  <c r="D55" i="10"/>
  <c r="E55" i="10"/>
  <c r="F55" i="10"/>
  <c r="G55" i="10"/>
  <c r="B51" i="10"/>
  <c r="B52" i="10"/>
  <c r="B53" i="10"/>
  <c r="B54" i="10"/>
  <c r="B55" i="10"/>
  <c r="B50" i="10"/>
  <c r="BW55" i="10" l="1"/>
  <c r="J54" i="10"/>
  <c r="AF50" i="10"/>
  <c r="BW54" i="10"/>
  <c r="BL51" i="10"/>
  <c r="AF54" i="10"/>
  <c r="BM51" i="10"/>
  <c r="J50" i="10"/>
  <c r="I50" i="10"/>
  <c r="J52" i="10"/>
  <c r="U50" i="10"/>
  <c r="U54" i="10"/>
  <c r="AF52" i="10"/>
  <c r="AQ50" i="10"/>
  <c r="AQ54" i="10"/>
  <c r="BA50" i="10"/>
  <c r="BB50" i="10"/>
  <c r="BB54" i="10"/>
  <c r="BM52" i="10"/>
  <c r="BX50" i="10"/>
  <c r="BX54" i="10"/>
  <c r="BA52" i="10"/>
  <c r="BB52" i="10"/>
  <c r="BL50" i="10"/>
  <c r="BM50" i="10"/>
  <c r="BL54" i="10"/>
  <c r="BM54" i="10"/>
  <c r="BW52" i="10"/>
  <c r="BX52" i="10"/>
  <c r="J53" i="10"/>
  <c r="U53" i="10"/>
  <c r="AF51" i="10"/>
  <c r="AF55" i="10"/>
  <c r="AQ53" i="10"/>
  <c r="BB53" i="10"/>
  <c r="BM55" i="10"/>
  <c r="BX53" i="10"/>
  <c r="J55" i="10"/>
  <c r="J51" i="10"/>
  <c r="U51" i="10"/>
  <c r="U55" i="10"/>
  <c r="AF53" i="10"/>
  <c r="AQ51" i="10"/>
  <c r="AQ55" i="10"/>
  <c r="BB51" i="10"/>
  <c r="BB55" i="10"/>
  <c r="BM53" i="10"/>
  <c r="BX51" i="10"/>
  <c r="BX55" i="10"/>
  <c r="BW51" i="10"/>
  <c r="I52" i="10"/>
  <c r="I54" i="10"/>
  <c r="T50" i="10"/>
  <c r="AE55" i="10"/>
  <c r="AE53" i="10"/>
  <c r="AE50" i="10"/>
  <c r="AP55" i="10"/>
  <c r="AP53" i="10"/>
  <c r="BA53" i="10"/>
  <c r="BA51" i="10"/>
  <c r="I55" i="10"/>
  <c r="I53" i="10"/>
  <c r="I51" i="10"/>
  <c r="T52" i="10"/>
  <c r="T54" i="10"/>
  <c r="AE52" i="10"/>
  <c r="AE51" i="10"/>
  <c r="BL55" i="10"/>
  <c r="BL52" i="10"/>
  <c r="BA55" i="10"/>
  <c r="BA54" i="10"/>
  <c r="BW50" i="10"/>
  <c r="T51" i="10"/>
  <c r="T55" i="10"/>
  <c r="AE54" i="10"/>
  <c r="BL53" i="10"/>
  <c r="T53" i="10"/>
  <c r="AP54" i="10"/>
  <c r="AP51" i="10"/>
  <c r="AP50" i="10"/>
  <c r="AP52" i="10"/>
  <c r="BW45" i="10"/>
  <c r="BW44" i="10"/>
  <c r="BW43" i="10"/>
  <c r="BW42" i="10"/>
  <c r="BW41" i="10"/>
  <c r="BW40" i="10"/>
  <c r="BL45" i="10"/>
  <c r="BL44" i="10"/>
  <c r="BL43" i="10"/>
  <c r="BL42" i="10"/>
  <c r="BL41" i="10"/>
  <c r="BL40" i="10"/>
  <c r="BA45" i="10"/>
  <c r="BA44" i="10"/>
  <c r="BA43" i="10"/>
  <c r="BA42" i="10"/>
  <c r="BA41" i="10"/>
  <c r="BA40" i="10"/>
  <c r="AP45" i="10"/>
  <c r="AP44" i="10"/>
  <c r="AP43" i="10"/>
  <c r="AP42" i="10"/>
  <c r="AP41" i="10"/>
  <c r="AP40" i="10"/>
  <c r="AE45" i="10"/>
  <c r="AE44" i="10"/>
  <c r="AE43" i="10"/>
  <c r="AE42" i="10"/>
  <c r="AE41" i="10"/>
  <c r="AE40" i="10"/>
  <c r="T45" i="10"/>
  <c r="T44" i="10"/>
  <c r="T43" i="10"/>
  <c r="T42" i="10"/>
  <c r="T41" i="10"/>
  <c r="I40" i="10"/>
  <c r="I45" i="10"/>
  <c r="I44" i="10"/>
  <c r="I43" i="10"/>
  <c r="I42" i="10"/>
  <c r="I41" i="10"/>
  <c r="H68" i="10"/>
  <c r="C68" i="10"/>
  <c r="D68" i="10"/>
  <c r="E68" i="10"/>
  <c r="F68" i="10"/>
  <c r="G68" i="10"/>
  <c r="B68" i="10"/>
  <c r="J190" i="7" l="1"/>
  <c r="K190" i="7" s="1"/>
  <c r="J188" i="7"/>
  <c r="J186" i="7"/>
  <c r="K186" i="7" s="1"/>
  <c r="F186" i="7"/>
  <c r="J184" i="7"/>
  <c r="K184" i="7" s="1"/>
  <c r="J182" i="7"/>
  <c r="K182" i="7" s="1"/>
  <c r="F182" i="7"/>
  <c r="J180" i="7"/>
  <c r="K180" i="7" s="1"/>
  <c r="J257" i="6"/>
  <c r="K257" i="6" s="1"/>
  <c r="J232" i="3"/>
  <c r="K232" i="3" s="1"/>
  <c r="K188" i="7" l="1"/>
  <c r="F187" i="7"/>
  <c r="J337" i="6"/>
  <c r="J335" i="6"/>
  <c r="K335" i="6" s="1"/>
  <c r="J333" i="6"/>
  <c r="K333" i="6" s="1"/>
  <c r="F333" i="6"/>
  <c r="J331" i="6"/>
  <c r="J329" i="6"/>
  <c r="K329" i="6" s="1"/>
  <c r="F329" i="6"/>
  <c r="J327" i="6"/>
  <c r="K327" i="6" s="1"/>
  <c r="F334" i="6" l="1"/>
  <c r="K331" i="6"/>
  <c r="K337" i="6"/>
  <c r="J147" i="4"/>
  <c r="J201" i="9"/>
  <c r="J188" i="9"/>
  <c r="K188" i="9" s="1"/>
  <c r="J175" i="9"/>
  <c r="J162" i="9"/>
  <c r="K162" i="9" s="1"/>
  <c r="J149" i="9"/>
  <c r="K149" i="9" s="1"/>
  <c r="J177" i="7"/>
  <c r="J164" i="7"/>
  <c r="K164" i="7" s="1"/>
  <c r="J151" i="7"/>
  <c r="J138" i="7"/>
  <c r="K138" i="7" s="1"/>
  <c r="J324" i="6"/>
  <c r="J311" i="6"/>
  <c r="J298" i="6"/>
  <c r="J285" i="6"/>
  <c r="J272" i="6"/>
  <c r="J259" i="6"/>
  <c r="K259" i="6" s="1"/>
  <c r="J207" i="5"/>
  <c r="J194" i="5"/>
  <c r="J181" i="5"/>
  <c r="J168" i="5"/>
  <c r="J155" i="5"/>
  <c r="J142" i="5"/>
  <c r="J190" i="4"/>
  <c r="J177" i="4"/>
  <c r="J164" i="4"/>
  <c r="J151" i="4"/>
  <c r="K151" i="4" s="1"/>
  <c r="J138" i="4"/>
  <c r="J214" i="2"/>
  <c r="J201" i="2"/>
  <c r="K201" i="2" s="1"/>
  <c r="J188" i="2"/>
  <c r="J175" i="2"/>
  <c r="K175" i="2" s="1"/>
  <c r="J162" i="2"/>
  <c r="K162" i="2" s="1"/>
  <c r="J149" i="2"/>
  <c r="J245" i="3"/>
  <c r="K245" i="3" s="1"/>
  <c r="J219" i="3"/>
  <c r="J206" i="3"/>
  <c r="J193" i="3"/>
  <c r="J191" i="3"/>
  <c r="K191" i="3" s="1"/>
  <c r="J204" i="3"/>
  <c r="K204" i="3" s="1"/>
  <c r="J202" i="3"/>
  <c r="K202" i="3" s="1"/>
  <c r="J200" i="3"/>
  <c r="K200" i="3" s="1"/>
  <c r="J198" i="3"/>
  <c r="K198" i="3" s="1"/>
  <c r="J196" i="3"/>
  <c r="K196" i="3" s="1"/>
  <c r="K206" i="3" l="1"/>
  <c r="K193" i="3"/>
  <c r="J199" i="9"/>
  <c r="J197" i="9"/>
  <c r="K197" i="9" s="1"/>
  <c r="F197" i="9"/>
  <c r="J195" i="9"/>
  <c r="J193" i="9"/>
  <c r="K193" i="9" s="1"/>
  <c r="F193" i="9"/>
  <c r="J191" i="9"/>
  <c r="K191" i="9" s="1"/>
  <c r="J186" i="9"/>
  <c r="K186" i="9" s="1"/>
  <c r="J184" i="9"/>
  <c r="K184" i="9" s="1"/>
  <c r="F184" i="9"/>
  <c r="J182" i="9"/>
  <c r="K182" i="9" s="1"/>
  <c r="J180" i="9"/>
  <c r="K180" i="9" s="1"/>
  <c r="F180" i="9"/>
  <c r="J178" i="9"/>
  <c r="K178" i="9" s="1"/>
  <c r="J173" i="9"/>
  <c r="K173" i="9" s="1"/>
  <c r="J171" i="9"/>
  <c r="K171" i="9" s="1"/>
  <c r="F171" i="9"/>
  <c r="F172" i="9" s="1"/>
  <c r="J169" i="9"/>
  <c r="K169" i="9" s="1"/>
  <c r="J167" i="9"/>
  <c r="K167" i="9" s="1"/>
  <c r="F167" i="9"/>
  <c r="J165" i="9"/>
  <c r="K165" i="9" s="1"/>
  <c r="J160" i="9"/>
  <c r="K160" i="9" s="1"/>
  <c r="J158" i="9"/>
  <c r="K158" i="9" s="1"/>
  <c r="F158" i="9"/>
  <c r="J156" i="9"/>
  <c r="K156" i="9" s="1"/>
  <c r="J154" i="9"/>
  <c r="K154" i="9" s="1"/>
  <c r="F154" i="9"/>
  <c r="J152" i="9"/>
  <c r="K152" i="9" s="1"/>
  <c r="J147" i="9"/>
  <c r="K147" i="9" s="1"/>
  <c r="J145" i="9"/>
  <c r="K145" i="9" s="1"/>
  <c r="F145" i="9"/>
  <c r="J143" i="9"/>
  <c r="K143" i="9" s="1"/>
  <c r="J141" i="9"/>
  <c r="K141" i="9" s="1"/>
  <c r="F141" i="9"/>
  <c r="J139" i="9"/>
  <c r="K139" i="9" s="1"/>
  <c r="J175" i="7"/>
  <c r="J173" i="7"/>
  <c r="K173" i="7" s="1"/>
  <c r="F173" i="7"/>
  <c r="J171" i="7"/>
  <c r="K171" i="7" s="1"/>
  <c r="J169" i="7"/>
  <c r="F169" i="7"/>
  <c r="J167" i="7"/>
  <c r="J162" i="7"/>
  <c r="K162" i="7" s="1"/>
  <c r="J160" i="7"/>
  <c r="K160" i="7" s="1"/>
  <c r="F160" i="7"/>
  <c r="J158" i="7"/>
  <c r="K158" i="7" s="1"/>
  <c r="J156" i="7"/>
  <c r="K156" i="7" s="1"/>
  <c r="F156" i="7"/>
  <c r="J154" i="7"/>
  <c r="K154" i="7" s="1"/>
  <c r="J149" i="7"/>
  <c r="J147" i="7"/>
  <c r="K147" i="7" s="1"/>
  <c r="F147" i="7"/>
  <c r="J145" i="7"/>
  <c r="J143" i="7"/>
  <c r="F143" i="7"/>
  <c r="J141" i="7"/>
  <c r="J136" i="7"/>
  <c r="K136" i="7" s="1"/>
  <c r="J134" i="7"/>
  <c r="K134" i="7" s="1"/>
  <c r="F134" i="7"/>
  <c r="J132" i="7"/>
  <c r="K132" i="7" s="1"/>
  <c r="J130" i="7"/>
  <c r="K130" i="7" s="1"/>
  <c r="F130" i="7"/>
  <c r="J128" i="7"/>
  <c r="K128" i="7" s="1"/>
  <c r="J322" i="6"/>
  <c r="K322" i="6" s="1"/>
  <c r="J320" i="6"/>
  <c r="K320" i="6" s="1"/>
  <c r="F320" i="6"/>
  <c r="J318" i="6"/>
  <c r="K318" i="6" s="1"/>
  <c r="J316" i="6"/>
  <c r="K316" i="6" s="1"/>
  <c r="F316" i="6"/>
  <c r="J314" i="6"/>
  <c r="K314" i="6" s="1"/>
  <c r="J309" i="6"/>
  <c r="K309" i="6" s="1"/>
  <c r="J307" i="6"/>
  <c r="F307" i="6"/>
  <c r="J305" i="6"/>
  <c r="J303" i="6"/>
  <c r="K303" i="6" s="1"/>
  <c r="F303" i="6"/>
  <c r="J301" i="6"/>
  <c r="J296" i="6"/>
  <c r="J294" i="6"/>
  <c r="K294" i="6" s="1"/>
  <c r="F294" i="6"/>
  <c r="J292" i="6"/>
  <c r="J290" i="6"/>
  <c r="F290" i="6"/>
  <c r="J288" i="6"/>
  <c r="J283" i="6"/>
  <c r="J281" i="6"/>
  <c r="K281" i="6" s="1"/>
  <c r="F281" i="6"/>
  <c r="J279" i="6"/>
  <c r="J277" i="6"/>
  <c r="K277" i="6" s="1"/>
  <c r="F277" i="6"/>
  <c r="J275" i="6"/>
  <c r="K275" i="6" s="1"/>
  <c r="J270" i="6"/>
  <c r="J268" i="6"/>
  <c r="K268" i="6" s="1"/>
  <c r="F268" i="6"/>
  <c r="J266" i="6"/>
  <c r="K266" i="6" s="1"/>
  <c r="J264" i="6"/>
  <c r="F264" i="6"/>
  <c r="J262" i="6"/>
  <c r="J255" i="6"/>
  <c r="K255" i="6" s="1"/>
  <c r="F255" i="6"/>
  <c r="J253" i="6"/>
  <c r="K253" i="6" s="1"/>
  <c r="J251" i="6"/>
  <c r="K251" i="6" s="1"/>
  <c r="F251" i="6"/>
  <c r="J249" i="6"/>
  <c r="K249" i="6" s="1"/>
  <c r="J205" i="5"/>
  <c r="J203" i="5"/>
  <c r="K207" i="5" s="1"/>
  <c r="F203" i="5"/>
  <c r="J201" i="5"/>
  <c r="J199" i="5"/>
  <c r="F199" i="5"/>
  <c r="J197" i="5"/>
  <c r="J192" i="5"/>
  <c r="J190" i="5"/>
  <c r="K194" i="5" s="1"/>
  <c r="F190" i="5"/>
  <c r="J188" i="5"/>
  <c r="K188" i="5" s="1"/>
  <c r="J186" i="5"/>
  <c r="F186" i="5"/>
  <c r="J184" i="5"/>
  <c r="J179" i="5"/>
  <c r="K179" i="5" s="1"/>
  <c r="J177" i="5"/>
  <c r="K177" i="5" s="1"/>
  <c r="F177" i="5"/>
  <c r="J175" i="5"/>
  <c r="K175" i="5" s="1"/>
  <c r="J173" i="5"/>
  <c r="K173" i="5" s="1"/>
  <c r="F173" i="5"/>
  <c r="J171" i="5"/>
  <c r="K171" i="5" s="1"/>
  <c r="J166" i="5"/>
  <c r="J164" i="5"/>
  <c r="K168" i="5" s="1"/>
  <c r="F164" i="5"/>
  <c r="J162" i="5"/>
  <c r="J160" i="5"/>
  <c r="F160" i="5"/>
  <c r="J158" i="5"/>
  <c r="J153" i="5"/>
  <c r="K155" i="5" s="1"/>
  <c r="J151" i="5"/>
  <c r="F151" i="5"/>
  <c r="J149" i="5"/>
  <c r="J147" i="5"/>
  <c r="K147" i="5" s="1"/>
  <c r="F147" i="5"/>
  <c r="J145" i="5"/>
  <c r="K145" i="5" s="1"/>
  <c r="J140" i="5"/>
  <c r="K140" i="5" s="1"/>
  <c r="J138" i="5"/>
  <c r="K138" i="5" s="1"/>
  <c r="F138" i="5"/>
  <c r="J136" i="5"/>
  <c r="K136" i="5" s="1"/>
  <c r="J134" i="5"/>
  <c r="K134" i="5" s="1"/>
  <c r="F134" i="5"/>
  <c r="J132" i="5"/>
  <c r="K132" i="5" s="1"/>
  <c r="J188" i="4"/>
  <c r="J186" i="4"/>
  <c r="K190" i="4" s="1"/>
  <c r="F186" i="4"/>
  <c r="J184" i="4"/>
  <c r="J182" i="4"/>
  <c r="K182" i="4" s="1"/>
  <c r="F182" i="4"/>
  <c r="J180" i="4"/>
  <c r="J175" i="4"/>
  <c r="K177" i="4" s="1"/>
  <c r="J173" i="4"/>
  <c r="K173" i="4" s="1"/>
  <c r="F173" i="4"/>
  <c r="J171" i="4"/>
  <c r="J169" i="4"/>
  <c r="F169" i="4"/>
  <c r="J167" i="4"/>
  <c r="J162" i="4"/>
  <c r="K162" i="4" s="1"/>
  <c r="J160" i="4"/>
  <c r="K160" i="4" s="1"/>
  <c r="F160" i="4"/>
  <c r="J158" i="4"/>
  <c r="K158" i="4" s="1"/>
  <c r="J156" i="4"/>
  <c r="K156" i="4" s="1"/>
  <c r="F156" i="4"/>
  <c r="J154" i="4"/>
  <c r="K154" i="4" s="1"/>
  <c r="J149" i="4"/>
  <c r="K149" i="4" s="1"/>
  <c r="F147" i="4"/>
  <c r="J145" i="4"/>
  <c r="K145" i="4" s="1"/>
  <c r="J143" i="4"/>
  <c r="K143" i="4" s="1"/>
  <c r="F143" i="4"/>
  <c r="J141" i="4"/>
  <c r="K141" i="4" s="1"/>
  <c r="J136" i="4"/>
  <c r="K136" i="4" s="1"/>
  <c r="J134" i="4"/>
  <c r="K134" i="4" s="1"/>
  <c r="F134" i="4"/>
  <c r="J132" i="4"/>
  <c r="K132" i="4" s="1"/>
  <c r="J130" i="4"/>
  <c r="K130" i="4" s="1"/>
  <c r="F130" i="4"/>
  <c r="J128" i="4"/>
  <c r="K128" i="4" s="1"/>
  <c r="J243" i="3"/>
  <c r="K243" i="3" s="1"/>
  <c r="J241" i="3"/>
  <c r="K241" i="3" s="1"/>
  <c r="F241" i="3"/>
  <c r="J239" i="3"/>
  <c r="K239" i="3" s="1"/>
  <c r="J237" i="3"/>
  <c r="K237" i="3" s="1"/>
  <c r="F237" i="3"/>
  <c r="J235" i="3"/>
  <c r="K235" i="3" s="1"/>
  <c r="J230" i="3"/>
  <c r="K230" i="3" s="1"/>
  <c r="J228" i="3"/>
  <c r="K228" i="3" s="1"/>
  <c r="F228" i="3"/>
  <c r="J226" i="3"/>
  <c r="K226" i="3" s="1"/>
  <c r="J224" i="3"/>
  <c r="K224" i="3" s="1"/>
  <c r="F224" i="3"/>
  <c r="J222" i="3"/>
  <c r="K222" i="3" s="1"/>
  <c r="J217" i="3"/>
  <c r="J215" i="3"/>
  <c r="K215" i="3" s="1"/>
  <c r="F215" i="3"/>
  <c r="J213" i="3"/>
  <c r="J211" i="3"/>
  <c r="K211" i="3" s="1"/>
  <c r="F211" i="3"/>
  <c r="J209" i="3"/>
  <c r="K209" i="3" s="1"/>
  <c r="F202" i="3"/>
  <c r="F198" i="3"/>
  <c r="J189" i="3"/>
  <c r="K189" i="3" s="1"/>
  <c r="F189" i="3"/>
  <c r="J187" i="3"/>
  <c r="K187" i="3" s="1"/>
  <c r="J185" i="3"/>
  <c r="K185" i="3" s="1"/>
  <c r="F185" i="3"/>
  <c r="J183" i="3"/>
  <c r="K183" i="3" s="1"/>
  <c r="J147" i="2"/>
  <c r="J145" i="2"/>
  <c r="K145" i="2" s="1"/>
  <c r="J143" i="2"/>
  <c r="J141" i="2"/>
  <c r="K141" i="2" s="1"/>
  <c r="J139" i="2"/>
  <c r="J160" i="2"/>
  <c r="K160" i="2" s="1"/>
  <c r="J158" i="2"/>
  <c r="K158" i="2" s="1"/>
  <c r="J156" i="2"/>
  <c r="K156" i="2" s="1"/>
  <c r="J154" i="2"/>
  <c r="K154" i="2" s="1"/>
  <c r="J152" i="2"/>
  <c r="K152" i="2" s="1"/>
  <c r="J173" i="2"/>
  <c r="K173" i="2" s="1"/>
  <c r="J171" i="2"/>
  <c r="K171" i="2" s="1"/>
  <c r="J169" i="2"/>
  <c r="K169" i="2" s="1"/>
  <c r="J167" i="2"/>
  <c r="K167" i="2" s="1"/>
  <c r="J165" i="2"/>
  <c r="K165" i="2" s="1"/>
  <c r="J186" i="2"/>
  <c r="K186" i="2" s="1"/>
  <c r="J184" i="2"/>
  <c r="J182" i="2"/>
  <c r="J180" i="2"/>
  <c r="J178" i="2"/>
  <c r="K178" i="2" s="1"/>
  <c r="J199" i="2"/>
  <c r="K199" i="2" s="1"/>
  <c r="J197" i="2"/>
  <c r="K197" i="2" s="1"/>
  <c r="J195" i="2"/>
  <c r="K195" i="2" s="1"/>
  <c r="J193" i="2"/>
  <c r="K193" i="2" s="1"/>
  <c r="J191" i="2"/>
  <c r="K191" i="2" s="1"/>
  <c r="J212" i="2"/>
  <c r="K212" i="2" s="1"/>
  <c r="J210" i="2"/>
  <c r="K210" i="2" s="1"/>
  <c r="F210" i="2"/>
  <c r="J208" i="2"/>
  <c r="K208" i="2" s="1"/>
  <c r="J206" i="2"/>
  <c r="K206" i="2" s="1"/>
  <c r="F206" i="2"/>
  <c r="J204" i="2"/>
  <c r="K204" i="2" s="1"/>
  <c r="F197" i="2"/>
  <c r="F193" i="2"/>
  <c r="F184" i="2"/>
  <c r="F180" i="2"/>
  <c r="F171" i="2"/>
  <c r="F167" i="2"/>
  <c r="F158" i="2"/>
  <c r="F154" i="2"/>
  <c r="F145" i="2"/>
  <c r="F141" i="2"/>
  <c r="K180" i="4" l="1"/>
  <c r="K205" i="5"/>
  <c r="F152" i="5"/>
  <c r="K213" i="3"/>
  <c r="K184" i="4"/>
  <c r="F242" i="3"/>
  <c r="K283" i="6"/>
  <c r="K217" i="3"/>
  <c r="F198" i="9"/>
  <c r="K199" i="9"/>
  <c r="K167" i="4"/>
  <c r="K201" i="9"/>
  <c r="K169" i="4"/>
  <c r="K199" i="5"/>
  <c r="K188" i="4"/>
  <c r="K197" i="5"/>
  <c r="F229" i="3"/>
  <c r="F190" i="3"/>
  <c r="K171" i="4"/>
  <c r="K311" i="6"/>
  <c r="K180" i="2"/>
  <c r="K143" i="2"/>
  <c r="F139" i="5"/>
  <c r="K151" i="5"/>
  <c r="K160" i="5"/>
  <c r="K166" i="5"/>
  <c r="K184" i="5"/>
  <c r="K262" i="6"/>
  <c r="K290" i="6"/>
  <c r="K296" i="6"/>
  <c r="K305" i="6"/>
  <c r="F321" i="6"/>
  <c r="K143" i="7"/>
  <c r="K149" i="7"/>
  <c r="K167" i="7"/>
  <c r="K324" i="6"/>
  <c r="K285" i="6"/>
  <c r="K182" i="2"/>
  <c r="K292" i="6"/>
  <c r="K301" i="6"/>
  <c r="K145" i="7"/>
  <c r="K151" i="7"/>
  <c r="K177" i="7"/>
  <c r="K149" i="2"/>
  <c r="K219" i="3"/>
  <c r="K162" i="5"/>
  <c r="K184" i="2"/>
  <c r="K139" i="2"/>
  <c r="K147" i="2"/>
  <c r="F135" i="4"/>
  <c r="K149" i="5"/>
  <c r="K158" i="5"/>
  <c r="K186" i="5"/>
  <c r="K192" i="5"/>
  <c r="K201" i="5"/>
  <c r="K264" i="6"/>
  <c r="K270" i="6"/>
  <c r="K279" i="6"/>
  <c r="K288" i="6"/>
  <c r="K307" i="6"/>
  <c r="K141" i="7"/>
  <c r="K169" i="7"/>
  <c r="K175" i="7"/>
  <c r="F159" i="9"/>
  <c r="K195" i="9"/>
  <c r="K175" i="9"/>
  <c r="K298" i="6"/>
  <c r="K272" i="6"/>
  <c r="K188" i="2"/>
  <c r="K214" i="2"/>
  <c r="F185" i="9"/>
  <c r="F146" i="9"/>
  <c r="F174" i="7"/>
  <c r="F161" i="7"/>
  <c r="F148" i="7"/>
  <c r="F135" i="7"/>
  <c r="F308" i="6"/>
  <c r="F295" i="6"/>
  <c r="F269" i="6"/>
  <c r="F282" i="6"/>
  <c r="F256" i="6"/>
  <c r="F204" i="5"/>
  <c r="F191" i="5"/>
  <c r="F178" i="5"/>
  <c r="F165" i="5"/>
  <c r="F187" i="4"/>
  <c r="F174" i="4"/>
  <c r="F161" i="4"/>
  <c r="F148" i="4"/>
  <c r="F216" i="3"/>
  <c r="F203" i="3"/>
  <c r="F198" i="2"/>
  <c r="F211" i="2"/>
  <c r="F185" i="2"/>
  <c r="F172" i="2"/>
  <c r="F159" i="2"/>
  <c r="F146" i="2"/>
  <c r="J243" i="6"/>
  <c r="J241" i="6"/>
  <c r="F241" i="6"/>
  <c r="J239" i="6"/>
  <c r="J237" i="6"/>
  <c r="F237" i="6"/>
  <c r="J235" i="6"/>
  <c r="K237" i="6" l="1"/>
  <c r="K239" i="6"/>
  <c r="K243" i="6"/>
  <c r="K241" i="6"/>
  <c r="F242" i="6"/>
  <c r="J232" i="6"/>
  <c r="J230" i="6"/>
  <c r="F230" i="6"/>
  <c r="J228" i="6"/>
  <c r="J226" i="6"/>
  <c r="F226" i="6"/>
  <c r="J224" i="6"/>
  <c r="J221" i="6"/>
  <c r="J219" i="6"/>
  <c r="F219" i="6"/>
  <c r="J217" i="6"/>
  <c r="J215" i="6"/>
  <c r="F215" i="6"/>
  <c r="J213" i="6"/>
  <c r="J210" i="6"/>
  <c r="J208" i="6"/>
  <c r="F208" i="6"/>
  <c r="J206" i="6"/>
  <c r="J204" i="6"/>
  <c r="F204" i="6"/>
  <c r="J202" i="6"/>
  <c r="F164" i="6"/>
  <c r="J199" i="6"/>
  <c r="J197" i="6"/>
  <c r="F197" i="6"/>
  <c r="J195" i="6"/>
  <c r="J193" i="6"/>
  <c r="F193" i="6"/>
  <c r="J191" i="6"/>
  <c r="J188" i="6"/>
  <c r="J186" i="6"/>
  <c r="F186" i="6"/>
  <c r="J184" i="6"/>
  <c r="J182" i="6"/>
  <c r="F182" i="6"/>
  <c r="J180" i="6"/>
  <c r="J177" i="6"/>
  <c r="J175" i="6"/>
  <c r="F175" i="6"/>
  <c r="J173" i="6"/>
  <c r="J171" i="6"/>
  <c r="F171" i="6"/>
  <c r="J169" i="6"/>
  <c r="J166" i="6"/>
  <c r="J164" i="6"/>
  <c r="J162" i="6"/>
  <c r="J160" i="6"/>
  <c r="F160" i="6"/>
  <c r="J158" i="6"/>
  <c r="J155" i="6"/>
  <c r="J153" i="6"/>
  <c r="F153" i="6"/>
  <c r="J151" i="6"/>
  <c r="J149" i="6"/>
  <c r="F149" i="6"/>
  <c r="J147" i="6"/>
  <c r="F105" i="6"/>
  <c r="J144" i="6"/>
  <c r="J142" i="6"/>
  <c r="J140" i="6"/>
  <c r="J138" i="6"/>
  <c r="J136" i="6"/>
  <c r="J133" i="6"/>
  <c r="J131" i="6"/>
  <c r="J129" i="6"/>
  <c r="J127" i="6"/>
  <c r="J125" i="6"/>
  <c r="J122" i="6"/>
  <c r="J120" i="6"/>
  <c r="J118" i="6"/>
  <c r="J116" i="6"/>
  <c r="J114" i="6"/>
  <c r="J111" i="6"/>
  <c r="J109" i="6"/>
  <c r="J107" i="6"/>
  <c r="J105" i="6"/>
  <c r="J103" i="6"/>
  <c r="J100" i="6"/>
  <c r="J98" i="6"/>
  <c r="J96" i="6"/>
  <c r="J94" i="6"/>
  <c r="J92" i="6"/>
  <c r="J89" i="6"/>
  <c r="J87" i="6"/>
  <c r="J85" i="6"/>
  <c r="J83" i="6"/>
  <c r="J81" i="6"/>
  <c r="J78" i="6"/>
  <c r="J76" i="6"/>
  <c r="J74" i="6"/>
  <c r="J72" i="6"/>
  <c r="J70" i="6"/>
  <c r="J67" i="6"/>
  <c r="J65" i="6"/>
  <c r="J63" i="6"/>
  <c r="J61" i="6"/>
  <c r="J59" i="6"/>
  <c r="J56" i="6"/>
  <c r="J54" i="6"/>
  <c r="J52" i="6"/>
  <c r="J50" i="6"/>
  <c r="J48" i="6"/>
  <c r="J45" i="6"/>
  <c r="J43" i="6"/>
  <c r="J41" i="6"/>
  <c r="J39" i="6"/>
  <c r="J37" i="6"/>
  <c r="J34" i="6"/>
  <c r="J32" i="6"/>
  <c r="J30" i="6"/>
  <c r="J28" i="6"/>
  <c r="J26" i="6"/>
  <c r="J23" i="6"/>
  <c r="J21" i="6"/>
  <c r="J19" i="6"/>
  <c r="J17" i="6"/>
  <c r="J15" i="6"/>
  <c r="J12" i="6"/>
  <c r="J10" i="6"/>
  <c r="J8" i="6"/>
  <c r="J6" i="6"/>
  <c r="J4" i="6"/>
  <c r="F165" i="6" l="1"/>
  <c r="F176" i="6"/>
  <c r="F187" i="6"/>
  <c r="K228" i="6"/>
  <c r="K153" i="6"/>
  <c r="K149" i="6"/>
  <c r="K230" i="6"/>
  <c r="K226" i="6"/>
  <c r="K232" i="6"/>
  <c r="F231" i="6"/>
  <c r="K215" i="6"/>
  <c r="K221" i="6"/>
  <c r="K219" i="6"/>
  <c r="K217" i="6"/>
  <c r="F220" i="6"/>
  <c r="K208" i="6"/>
  <c r="K204" i="6"/>
  <c r="K210" i="6"/>
  <c r="K206" i="6"/>
  <c r="F209" i="6"/>
  <c r="K193" i="6"/>
  <c r="K199" i="6"/>
  <c r="K195" i="6"/>
  <c r="K197" i="6"/>
  <c r="F198" i="6"/>
  <c r="K186" i="6"/>
  <c r="K182" i="6"/>
  <c r="K188" i="6"/>
  <c r="K184" i="6"/>
  <c r="K175" i="6"/>
  <c r="K171" i="6"/>
  <c r="K177" i="6"/>
  <c r="K173" i="6"/>
  <c r="K164" i="6"/>
  <c r="K166" i="6"/>
  <c r="K160" i="6"/>
  <c r="K162" i="6"/>
  <c r="K155" i="6"/>
  <c r="K151" i="6"/>
  <c r="F154" i="6"/>
  <c r="K144" i="6"/>
  <c r="K142" i="6"/>
  <c r="K140" i="6"/>
  <c r="K138" i="6"/>
  <c r="K133" i="6"/>
  <c r="K131" i="6"/>
  <c r="K129" i="6"/>
  <c r="K127" i="6"/>
  <c r="K122" i="6"/>
  <c r="K120" i="6"/>
  <c r="K118" i="6"/>
  <c r="K116" i="6"/>
  <c r="K111" i="6"/>
  <c r="K109" i="6"/>
  <c r="K107" i="6"/>
  <c r="K105" i="6"/>
  <c r="K100" i="6"/>
  <c r="K98" i="6"/>
  <c r="K96" i="6"/>
  <c r="K94" i="6"/>
  <c r="K89" i="6"/>
  <c r="K87" i="6"/>
  <c r="K85" i="6"/>
  <c r="K83" i="6"/>
  <c r="K56" i="6"/>
  <c r="K54" i="6"/>
  <c r="K52" i="6"/>
  <c r="K50" i="6"/>
  <c r="K45" i="6"/>
  <c r="K43" i="6"/>
  <c r="K41" i="6"/>
  <c r="K39" i="6"/>
  <c r="K34" i="6"/>
  <c r="K32" i="6"/>
  <c r="K30" i="6"/>
  <c r="K28" i="6"/>
  <c r="K23" i="6"/>
  <c r="K21" i="6"/>
  <c r="K19" i="6"/>
  <c r="K17" i="6"/>
  <c r="K12" i="6"/>
  <c r="F54" i="6"/>
  <c r="F43" i="6"/>
  <c r="F6" i="6"/>
  <c r="F10" i="6"/>
  <c r="F11" i="6" l="1"/>
  <c r="F142" i="6" l="1"/>
  <c r="F138" i="6"/>
  <c r="F131" i="6"/>
  <c r="F127" i="6"/>
  <c r="F143" i="6" l="1"/>
  <c r="F132" i="6"/>
  <c r="J126" i="5"/>
  <c r="J124" i="5"/>
  <c r="F124" i="5"/>
  <c r="J122" i="5"/>
  <c r="J120" i="5"/>
  <c r="F120" i="5"/>
  <c r="J118" i="5"/>
  <c r="J177" i="3"/>
  <c r="J175" i="3"/>
  <c r="F175" i="3"/>
  <c r="J173" i="3"/>
  <c r="J171" i="3"/>
  <c r="F171" i="3"/>
  <c r="J169" i="3"/>
  <c r="J166" i="3"/>
  <c r="J164" i="3"/>
  <c r="F164" i="3"/>
  <c r="J162" i="3"/>
  <c r="J160" i="3"/>
  <c r="F160" i="3"/>
  <c r="J158" i="3"/>
  <c r="J155" i="3"/>
  <c r="J153" i="3"/>
  <c r="F153" i="3"/>
  <c r="J151" i="3"/>
  <c r="J149" i="3"/>
  <c r="F149" i="3"/>
  <c r="J147" i="3"/>
  <c r="J144" i="3"/>
  <c r="J142" i="3"/>
  <c r="F142" i="3"/>
  <c r="J140" i="3"/>
  <c r="J138" i="3"/>
  <c r="F138" i="3"/>
  <c r="J136" i="3"/>
  <c r="F125" i="5" l="1"/>
  <c r="K120" i="5"/>
  <c r="K126" i="5"/>
  <c r="K124" i="5"/>
  <c r="K122" i="5"/>
  <c r="K175" i="3"/>
  <c r="K173" i="3"/>
  <c r="K171" i="3"/>
  <c r="K177" i="3"/>
  <c r="F176" i="3"/>
  <c r="K160" i="3"/>
  <c r="K166" i="3"/>
  <c r="K164" i="3"/>
  <c r="F165" i="3"/>
  <c r="K162" i="3"/>
  <c r="K153" i="3"/>
  <c r="K149" i="3"/>
  <c r="K155" i="3"/>
  <c r="K151" i="3"/>
  <c r="F154" i="3"/>
  <c r="K138" i="3"/>
  <c r="K144" i="3"/>
  <c r="F143" i="3"/>
  <c r="K140" i="3"/>
  <c r="K142" i="3"/>
  <c r="J83" i="3" l="1"/>
  <c r="J133" i="3"/>
  <c r="J131" i="3"/>
  <c r="F131" i="3"/>
  <c r="J129" i="3"/>
  <c r="J127" i="3"/>
  <c r="F127" i="3"/>
  <c r="J125" i="3"/>
  <c r="K131" i="3" s="1"/>
  <c r="J122" i="3"/>
  <c r="J120" i="3"/>
  <c r="F120" i="3"/>
  <c r="J118" i="3"/>
  <c r="J116" i="3"/>
  <c r="F116" i="3"/>
  <c r="J114" i="3"/>
  <c r="J111" i="3"/>
  <c r="J109" i="3"/>
  <c r="F109" i="3"/>
  <c r="J107" i="3"/>
  <c r="J105" i="3"/>
  <c r="F105" i="3"/>
  <c r="J103" i="3"/>
  <c r="J100" i="3"/>
  <c r="J98" i="3"/>
  <c r="F98" i="3"/>
  <c r="J96" i="3"/>
  <c r="J94" i="3"/>
  <c r="F94" i="3"/>
  <c r="J92" i="3"/>
  <c r="J89" i="3"/>
  <c r="J87" i="3"/>
  <c r="F87" i="3"/>
  <c r="J85" i="3"/>
  <c r="F83" i="3"/>
  <c r="J81" i="3"/>
  <c r="J133" i="2"/>
  <c r="J131" i="2"/>
  <c r="F131" i="2"/>
  <c r="J129" i="2"/>
  <c r="J127" i="2"/>
  <c r="F127" i="2"/>
  <c r="J125" i="2"/>
  <c r="J122" i="2"/>
  <c r="J120" i="2"/>
  <c r="F120" i="2"/>
  <c r="J118" i="2"/>
  <c r="J116" i="2"/>
  <c r="F116" i="2"/>
  <c r="J114" i="2"/>
  <c r="K83" i="3" l="1"/>
  <c r="K131" i="2"/>
  <c r="F132" i="3"/>
  <c r="K127" i="3"/>
  <c r="K133" i="3"/>
  <c r="K129" i="3"/>
  <c r="K120" i="3"/>
  <c r="K118" i="3"/>
  <c r="K116" i="3"/>
  <c r="K122" i="3"/>
  <c r="F121" i="3"/>
  <c r="K109" i="3"/>
  <c r="K105" i="3"/>
  <c r="K111" i="3"/>
  <c r="K107" i="3"/>
  <c r="F110" i="3"/>
  <c r="K98" i="3"/>
  <c r="K96" i="3"/>
  <c r="K94" i="3"/>
  <c r="K100" i="3"/>
  <c r="F99" i="3"/>
  <c r="K87" i="3"/>
  <c r="K89" i="3"/>
  <c r="K85" i="3"/>
  <c r="F88" i="3"/>
  <c r="K129" i="2"/>
  <c r="K127" i="2"/>
  <c r="K133" i="2"/>
  <c r="F132" i="2"/>
  <c r="K116" i="2"/>
  <c r="K118" i="2"/>
  <c r="K120" i="2"/>
  <c r="F121" i="2"/>
  <c r="K122" i="2"/>
  <c r="J70" i="9"/>
  <c r="J103" i="9"/>
  <c r="J133" i="9"/>
  <c r="J131" i="9"/>
  <c r="F131" i="9"/>
  <c r="J129" i="9"/>
  <c r="J127" i="9"/>
  <c r="F127" i="9"/>
  <c r="J125" i="9"/>
  <c r="J122" i="9"/>
  <c r="J120" i="9"/>
  <c r="F120" i="9"/>
  <c r="J118" i="9"/>
  <c r="J116" i="9"/>
  <c r="K116" i="9" s="1"/>
  <c r="F116" i="9"/>
  <c r="J114" i="9"/>
  <c r="J111" i="9"/>
  <c r="J109" i="9"/>
  <c r="K109" i="9" s="1"/>
  <c r="F109" i="9"/>
  <c r="J107" i="9"/>
  <c r="J105" i="9"/>
  <c r="F105" i="9"/>
  <c r="K131" i="9" l="1"/>
  <c r="K129" i="9"/>
  <c r="K127" i="9"/>
  <c r="K133" i="9"/>
  <c r="F132" i="9"/>
  <c r="K120" i="9"/>
  <c r="K122" i="9"/>
  <c r="K118" i="9"/>
  <c r="F121" i="9"/>
  <c r="K105" i="9"/>
  <c r="K111" i="9"/>
  <c r="K107" i="9"/>
  <c r="F110" i="9"/>
  <c r="J50" i="9"/>
  <c r="J52" i="9"/>
  <c r="J54" i="9"/>
  <c r="J56" i="9"/>
  <c r="J48" i="9"/>
  <c r="F32" i="9"/>
  <c r="F28" i="9"/>
  <c r="F17" i="9"/>
  <c r="F21" i="9"/>
  <c r="F6" i="9"/>
  <c r="F10" i="9"/>
  <c r="F11" i="9" s="1"/>
  <c r="J114" i="7"/>
  <c r="F116" i="7"/>
  <c r="J116" i="7"/>
  <c r="J118" i="7"/>
  <c r="F120" i="7"/>
  <c r="J120" i="7"/>
  <c r="J122" i="7"/>
  <c r="J81" i="7"/>
  <c r="F87" i="7"/>
  <c r="F83" i="7"/>
  <c r="J59" i="7"/>
  <c r="F22" i="9" l="1"/>
  <c r="K122" i="7"/>
  <c r="K118" i="7"/>
  <c r="K116" i="7"/>
  <c r="K120" i="7"/>
  <c r="F121" i="7"/>
  <c r="F88" i="7"/>
  <c r="J100" i="9"/>
  <c r="J98" i="9"/>
  <c r="F98" i="9"/>
  <c r="J96" i="9"/>
  <c r="J94" i="9"/>
  <c r="F94" i="9"/>
  <c r="J92" i="9"/>
  <c r="J89" i="9"/>
  <c r="J87" i="9"/>
  <c r="F87" i="9"/>
  <c r="J85" i="9"/>
  <c r="J83" i="9"/>
  <c r="F83" i="9"/>
  <c r="J81" i="9"/>
  <c r="J78" i="9"/>
  <c r="J76" i="9"/>
  <c r="F76" i="9"/>
  <c r="J74" i="9"/>
  <c r="J72" i="9"/>
  <c r="F72" i="9"/>
  <c r="J67" i="9"/>
  <c r="J65" i="9"/>
  <c r="F65" i="9"/>
  <c r="J63" i="9"/>
  <c r="J61" i="9"/>
  <c r="F61" i="9"/>
  <c r="J59" i="9"/>
  <c r="F54" i="9"/>
  <c r="F50" i="9"/>
  <c r="K54" i="9"/>
  <c r="J45" i="9"/>
  <c r="J43" i="9"/>
  <c r="F43" i="9"/>
  <c r="J41" i="9"/>
  <c r="J39" i="9"/>
  <c r="F39" i="9"/>
  <c r="J37" i="9"/>
  <c r="J34" i="9"/>
  <c r="J32" i="9"/>
  <c r="J30" i="9"/>
  <c r="J28" i="9"/>
  <c r="J26" i="9"/>
  <c r="J23" i="9"/>
  <c r="J21" i="9"/>
  <c r="J19" i="9"/>
  <c r="J17" i="9"/>
  <c r="J15" i="9"/>
  <c r="J12" i="9"/>
  <c r="J10" i="9"/>
  <c r="J8" i="9"/>
  <c r="J6" i="9"/>
  <c r="J4" i="9"/>
  <c r="J111" i="7"/>
  <c r="J109" i="7"/>
  <c r="F109" i="7"/>
  <c r="J107" i="7"/>
  <c r="J105" i="7"/>
  <c r="K105" i="7" s="1"/>
  <c r="F105" i="7"/>
  <c r="J103" i="7"/>
  <c r="J100" i="7"/>
  <c r="J98" i="7"/>
  <c r="F98" i="7"/>
  <c r="J96" i="7"/>
  <c r="J94" i="7"/>
  <c r="F94" i="7"/>
  <c r="J92" i="7"/>
  <c r="J89" i="7"/>
  <c r="J87" i="7"/>
  <c r="J85" i="7"/>
  <c r="J83" i="7"/>
  <c r="J78" i="7"/>
  <c r="J76" i="7"/>
  <c r="F76" i="7"/>
  <c r="J74" i="7"/>
  <c r="J72" i="7"/>
  <c r="F72" i="7"/>
  <c r="J70" i="7"/>
  <c r="J67" i="7"/>
  <c r="J65" i="7"/>
  <c r="F65" i="7"/>
  <c r="J63" i="7"/>
  <c r="K63" i="7" s="1"/>
  <c r="J61" i="7"/>
  <c r="F61" i="7"/>
  <c r="J56" i="7"/>
  <c r="J54" i="7"/>
  <c r="F54" i="7"/>
  <c r="J52" i="7"/>
  <c r="J50" i="7"/>
  <c r="F50" i="7"/>
  <c r="J48" i="7"/>
  <c r="J45" i="7"/>
  <c r="J43" i="7"/>
  <c r="F43" i="7"/>
  <c r="J41" i="7"/>
  <c r="J39" i="7"/>
  <c r="F39" i="7"/>
  <c r="J37" i="7"/>
  <c r="J34" i="7"/>
  <c r="J32" i="7"/>
  <c r="F32" i="7"/>
  <c r="J30" i="7"/>
  <c r="J28" i="7"/>
  <c r="F28" i="7"/>
  <c r="J26" i="7"/>
  <c r="J23" i="7"/>
  <c r="J21" i="7"/>
  <c r="F21" i="7"/>
  <c r="J19" i="7"/>
  <c r="J17" i="7"/>
  <c r="F17" i="7"/>
  <c r="J15" i="7"/>
  <c r="J12" i="7"/>
  <c r="J10" i="7"/>
  <c r="F10" i="7"/>
  <c r="J8" i="7"/>
  <c r="J6" i="7"/>
  <c r="F6" i="7"/>
  <c r="J4" i="7"/>
  <c r="K8" i="7" l="1"/>
  <c r="K39" i="7"/>
  <c r="K45" i="7"/>
  <c r="K87" i="9"/>
  <c r="K85" i="9"/>
  <c r="F88" i="9"/>
  <c r="K76" i="9"/>
  <c r="K74" i="9"/>
  <c r="K72" i="9"/>
  <c r="K78" i="9"/>
  <c r="K94" i="9"/>
  <c r="K100" i="9"/>
  <c r="K96" i="9"/>
  <c r="K67" i="9"/>
  <c r="K63" i="9"/>
  <c r="K61" i="9"/>
  <c r="F55" i="9"/>
  <c r="K43" i="9"/>
  <c r="K41" i="9"/>
  <c r="F44" i="9"/>
  <c r="K34" i="9"/>
  <c r="K28" i="9"/>
  <c r="K10" i="9"/>
  <c r="K6" i="9"/>
  <c r="K17" i="9"/>
  <c r="K23" i="9"/>
  <c r="K30" i="9"/>
  <c r="K50" i="9"/>
  <c r="K56" i="9"/>
  <c r="F77" i="9"/>
  <c r="K12" i="9"/>
  <c r="K8" i="9"/>
  <c r="K32" i="9"/>
  <c r="K39" i="9"/>
  <c r="K45" i="9"/>
  <c r="K52" i="9"/>
  <c r="K65" i="9"/>
  <c r="F66" i="9"/>
  <c r="K83" i="9"/>
  <c r="K89" i="9"/>
  <c r="K98" i="9"/>
  <c r="F99" i="9"/>
  <c r="K109" i="7"/>
  <c r="K111" i="7"/>
  <c r="F110" i="7"/>
  <c r="K96" i="7"/>
  <c r="K72" i="7"/>
  <c r="K78" i="7"/>
  <c r="K74" i="7"/>
  <c r="K61" i="7"/>
  <c r="K67" i="7"/>
  <c r="F55" i="7"/>
  <c r="K50" i="7"/>
  <c r="K56" i="7"/>
  <c r="K52" i="7"/>
  <c r="K41" i="7"/>
  <c r="K43" i="7"/>
  <c r="K12" i="7"/>
  <c r="K6" i="7"/>
  <c r="K10" i="7"/>
  <c r="K21" i="9"/>
  <c r="K19" i="9"/>
  <c r="F99" i="7"/>
  <c r="K89" i="7"/>
  <c r="K85" i="7"/>
  <c r="F77" i="7"/>
  <c r="F66" i="7"/>
  <c r="F44" i="7"/>
  <c r="F33" i="7"/>
  <c r="F22" i="7"/>
  <c r="K17" i="7"/>
  <c r="K21" i="7"/>
  <c r="K23" i="7"/>
  <c r="K28" i="7"/>
  <c r="K32" i="7"/>
  <c r="K54" i="7"/>
  <c r="K65" i="7"/>
  <c r="K76" i="7"/>
  <c r="K83" i="7"/>
  <c r="K87" i="7"/>
  <c r="K94" i="7"/>
  <c r="K100" i="7"/>
  <c r="K107" i="7"/>
  <c r="K19" i="7"/>
  <c r="K30" i="7"/>
  <c r="K34" i="7"/>
  <c r="K98" i="7"/>
  <c r="F11" i="7"/>
  <c r="F116" i="6"/>
  <c r="F120" i="6"/>
  <c r="F109" i="6"/>
  <c r="F98" i="6"/>
  <c r="F94" i="6"/>
  <c r="F87" i="6"/>
  <c r="F83" i="6"/>
  <c r="F76" i="6"/>
  <c r="F72" i="6"/>
  <c r="F65" i="6"/>
  <c r="F61" i="6"/>
  <c r="F50" i="6"/>
  <c r="K74" i="6" l="1"/>
  <c r="K72" i="6"/>
  <c r="K78" i="6"/>
  <c r="K76" i="6"/>
  <c r="K67" i="6"/>
  <c r="K65" i="6"/>
  <c r="K63" i="6"/>
  <c r="K61" i="6"/>
  <c r="F121" i="6"/>
  <c r="F110" i="6"/>
  <c r="F99" i="6"/>
  <c r="F88" i="6"/>
  <c r="F77" i="6"/>
  <c r="F66" i="6"/>
  <c r="F55" i="6"/>
  <c r="F21" i="2"/>
  <c r="G80" i="5"/>
  <c r="G76" i="5"/>
  <c r="J74" i="5"/>
  <c r="J115" i="5"/>
  <c r="J113" i="5"/>
  <c r="F113" i="5"/>
  <c r="J111" i="5"/>
  <c r="J109" i="5"/>
  <c r="F109" i="5"/>
  <c r="J107" i="5"/>
  <c r="J104" i="5"/>
  <c r="J102" i="5"/>
  <c r="F102" i="5"/>
  <c r="J100" i="5"/>
  <c r="J98" i="5"/>
  <c r="K98" i="5" s="1"/>
  <c r="F98" i="5"/>
  <c r="J96" i="5"/>
  <c r="J93" i="5"/>
  <c r="J91" i="5"/>
  <c r="F91" i="5"/>
  <c r="J89" i="5"/>
  <c r="J87" i="5"/>
  <c r="F87" i="5"/>
  <c r="J85" i="5"/>
  <c r="J82" i="5"/>
  <c r="J80" i="5"/>
  <c r="F80" i="5"/>
  <c r="J78" i="5"/>
  <c r="J76" i="5"/>
  <c r="F76" i="5"/>
  <c r="J51" i="5"/>
  <c r="J70" i="5"/>
  <c r="J68" i="5"/>
  <c r="F68" i="5"/>
  <c r="J66" i="5"/>
  <c r="J64" i="5"/>
  <c r="F64" i="5"/>
  <c r="J62" i="5"/>
  <c r="J59" i="5"/>
  <c r="J57" i="5"/>
  <c r="F57" i="5"/>
  <c r="J55" i="5"/>
  <c r="J53" i="5"/>
  <c r="F53" i="5"/>
  <c r="J48" i="5"/>
  <c r="J46" i="5"/>
  <c r="F46" i="5"/>
  <c r="J44" i="5"/>
  <c r="J42" i="5"/>
  <c r="F42" i="5"/>
  <c r="J40" i="5"/>
  <c r="K104" i="5" l="1"/>
  <c r="K87" i="5"/>
  <c r="G81" i="5"/>
  <c r="K113" i="5"/>
  <c r="K111" i="5"/>
  <c r="K109" i="5"/>
  <c r="K115" i="5"/>
  <c r="F114" i="5"/>
  <c r="K102" i="5"/>
  <c r="K100" i="5"/>
  <c r="F103" i="5"/>
  <c r="K91" i="5"/>
  <c r="K93" i="5"/>
  <c r="K89" i="5"/>
  <c r="F92" i="5"/>
  <c r="K80" i="5"/>
  <c r="K76" i="5"/>
  <c r="K82" i="5"/>
  <c r="K78" i="5"/>
  <c r="F81" i="5"/>
  <c r="K64" i="5"/>
  <c r="K70" i="5"/>
  <c r="K66" i="5"/>
  <c r="K68" i="5"/>
  <c r="F69" i="5"/>
  <c r="K57" i="5"/>
  <c r="K55" i="5"/>
  <c r="K53" i="5"/>
  <c r="K59" i="5"/>
  <c r="F58" i="5"/>
  <c r="K46" i="5"/>
  <c r="K44" i="5"/>
  <c r="K42" i="5"/>
  <c r="K48" i="5"/>
  <c r="F47" i="5"/>
  <c r="F17" i="6"/>
  <c r="F39" i="6" l="1"/>
  <c r="F44" i="6" s="1"/>
  <c r="F32" i="6"/>
  <c r="F28" i="6"/>
  <c r="F21" i="6"/>
  <c r="K10" i="6"/>
  <c r="F22" i="6" l="1"/>
  <c r="K6" i="6"/>
  <c r="F33" i="6"/>
  <c r="K8" i="6"/>
  <c r="F83" i="4"/>
  <c r="F87" i="4"/>
  <c r="F88" i="4" s="1"/>
  <c r="J122" i="4"/>
  <c r="J120" i="4"/>
  <c r="F120" i="4"/>
  <c r="J118" i="4"/>
  <c r="J116" i="4"/>
  <c r="F116" i="4"/>
  <c r="J114" i="4"/>
  <c r="J111" i="4"/>
  <c r="J109" i="4"/>
  <c r="F109" i="4"/>
  <c r="J107" i="4"/>
  <c r="J105" i="4"/>
  <c r="F105" i="4"/>
  <c r="J103" i="4"/>
  <c r="J100" i="4"/>
  <c r="J98" i="4"/>
  <c r="F98" i="4"/>
  <c r="J96" i="4"/>
  <c r="J94" i="4"/>
  <c r="F94" i="4"/>
  <c r="J92" i="4"/>
  <c r="J81" i="4"/>
  <c r="J83" i="4"/>
  <c r="J85" i="4"/>
  <c r="J87" i="4"/>
  <c r="J89" i="4"/>
  <c r="J78" i="4"/>
  <c r="J76" i="4"/>
  <c r="F76" i="4"/>
  <c r="J74" i="4"/>
  <c r="J72" i="4"/>
  <c r="F72" i="4"/>
  <c r="J70" i="4"/>
  <c r="J67" i="4"/>
  <c r="J65" i="4"/>
  <c r="F65" i="4"/>
  <c r="J63" i="4"/>
  <c r="J61" i="4"/>
  <c r="F61" i="4"/>
  <c r="J59" i="4"/>
  <c r="K118" i="4" l="1"/>
  <c r="K107" i="4"/>
  <c r="K76" i="4"/>
  <c r="F77" i="4"/>
  <c r="K74" i="4"/>
  <c r="K72" i="4"/>
  <c r="K78" i="4"/>
  <c r="K65" i="4"/>
  <c r="K63" i="4"/>
  <c r="K120" i="4"/>
  <c r="K116" i="4"/>
  <c r="K122" i="4"/>
  <c r="F121" i="4"/>
  <c r="K109" i="4"/>
  <c r="K105" i="4"/>
  <c r="K111" i="4"/>
  <c r="F110" i="4"/>
  <c r="K98" i="4"/>
  <c r="K96" i="4"/>
  <c r="K94" i="4"/>
  <c r="K100" i="4"/>
  <c r="F99" i="4"/>
  <c r="K85" i="4"/>
  <c r="K89" i="4"/>
  <c r="K83" i="4"/>
  <c r="K87" i="4"/>
  <c r="K61" i="4"/>
  <c r="K67" i="4"/>
  <c r="F66" i="4"/>
  <c r="J78" i="3"/>
  <c r="J76" i="3"/>
  <c r="F76" i="3"/>
  <c r="J74" i="3"/>
  <c r="J72" i="3"/>
  <c r="F72" i="3"/>
  <c r="J70" i="3"/>
  <c r="J67" i="3"/>
  <c r="J65" i="3"/>
  <c r="F65" i="3"/>
  <c r="J63" i="3"/>
  <c r="J61" i="3"/>
  <c r="F61" i="3"/>
  <c r="J59" i="3"/>
  <c r="J56" i="3"/>
  <c r="J54" i="3"/>
  <c r="F54" i="3"/>
  <c r="J52" i="3"/>
  <c r="J50" i="3"/>
  <c r="F50" i="3"/>
  <c r="J48" i="3"/>
  <c r="J45" i="3"/>
  <c r="J43" i="3"/>
  <c r="F43" i="3"/>
  <c r="J41" i="3"/>
  <c r="J39" i="3"/>
  <c r="F39" i="3"/>
  <c r="J37" i="3"/>
  <c r="K65" i="3" l="1"/>
  <c r="K61" i="3"/>
  <c r="K76" i="3"/>
  <c r="K72" i="3"/>
  <c r="K74" i="3"/>
  <c r="K78" i="3"/>
  <c r="F77" i="3"/>
  <c r="K67" i="3"/>
  <c r="K63" i="3"/>
  <c r="F66" i="3"/>
  <c r="K54" i="3"/>
  <c r="K50" i="3"/>
  <c r="K56" i="3"/>
  <c r="K52" i="3"/>
  <c r="F55" i="3"/>
  <c r="K43" i="3"/>
  <c r="K41" i="3"/>
  <c r="K39" i="3"/>
  <c r="K45" i="3"/>
  <c r="F44" i="3"/>
  <c r="F31" i="5"/>
  <c r="J37" i="5"/>
  <c r="J35" i="5"/>
  <c r="F35" i="5"/>
  <c r="J33" i="5"/>
  <c r="J31" i="5"/>
  <c r="J29" i="5"/>
  <c r="F25" i="5"/>
  <c r="F26" i="5" s="1"/>
  <c r="J25" i="5"/>
  <c r="F24" i="5"/>
  <c r="J23" i="5"/>
  <c r="J21" i="5"/>
  <c r="F21" i="5"/>
  <c r="J19" i="5"/>
  <c r="J17" i="5"/>
  <c r="F17" i="5"/>
  <c r="J15" i="5"/>
  <c r="J12" i="5"/>
  <c r="J10" i="5"/>
  <c r="F10" i="5"/>
  <c r="J8" i="5"/>
  <c r="J6" i="5"/>
  <c r="F6" i="5"/>
  <c r="J4" i="5"/>
  <c r="F17" i="4"/>
  <c r="J6" i="4"/>
  <c r="J8" i="4"/>
  <c r="J4" i="4"/>
  <c r="J56" i="4"/>
  <c r="J54" i="4"/>
  <c r="F54" i="4"/>
  <c r="J52" i="4"/>
  <c r="J50" i="4"/>
  <c r="F50" i="4"/>
  <c r="J48" i="4"/>
  <c r="J45" i="4"/>
  <c r="J43" i="4"/>
  <c r="F43" i="4"/>
  <c r="J41" i="4"/>
  <c r="J39" i="4"/>
  <c r="F39" i="4"/>
  <c r="J37" i="4"/>
  <c r="J34" i="4"/>
  <c r="J32" i="4"/>
  <c r="F32" i="4"/>
  <c r="J30" i="4"/>
  <c r="J28" i="4"/>
  <c r="F28" i="4"/>
  <c r="F33" i="4" s="1"/>
  <c r="J26" i="4"/>
  <c r="J23" i="4"/>
  <c r="J21" i="4"/>
  <c r="F21" i="4"/>
  <c r="J19" i="4"/>
  <c r="J17" i="4"/>
  <c r="J15" i="4"/>
  <c r="J12" i="4"/>
  <c r="J10" i="4"/>
  <c r="F10" i="4"/>
  <c r="F6" i="4"/>
  <c r="J34" i="3"/>
  <c r="J32" i="3"/>
  <c r="F32" i="3"/>
  <c r="J30" i="3"/>
  <c r="J28" i="3"/>
  <c r="F28" i="3"/>
  <c r="J26" i="3"/>
  <c r="J23" i="3"/>
  <c r="J21" i="3"/>
  <c r="F21" i="3"/>
  <c r="J19" i="3"/>
  <c r="J17" i="3"/>
  <c r="F17" i="3"/>
  <c r="J15" i="3"/>
  <c r="J12" i="3"/>
  <c r="J10" i="3"/>
  <c r="F10" i="3"/>
  <c r="J8" i="3"/>
  <c r="J6" i="3"/>
  <c r="F6" i="3"/>
  <c r="J4" i="3"/>
  <c r="L83" i="2"/>
  <c r="L81" i="2"/>
  <c r="J111" i="2"/>
  <c r="J109" i="2"/>
  <c r="F109" i="2"/>
  <c r="J107" i="2"/>
  <c r="J105" i="2"/>
  <c r="F105" i="2"/>
  <c r="J103" i="2"/>
  <c r="J100" i="2"/>
  <c r="J98" i="2"/>
  <c r="F98" i="2"/>
  <c r="J96" i="2"/>
  <c r="J94" i="2"/>
  <c r="F94" i="2"/>
  <c r="J92" i="2"/>
  <c r="J89" i="2"/>
  <c r="J87" i="2"/>
  <c r="F87" i="2"/>
  <c r="J85" i="2"/>
  <c r="F83" i="2"/>
  <c r="F76" i="2"/>
  <c r="J78" i="2"/>
  <c r="J76" i="2"/>
  <c r="J74" i="2"/>
  <c r="J72" i="2"/>
  <c r="F72" i="2"/>
  <c r="J70" i="2"/>
  <c r="J67" i="2"/>
  <c r="J65" i="2"/>
  <c r="F65" i="2"/>
  <c r="J63" i="2"/>
  <c r="J61" i="2"/>
  <c r="F61" i="2"/>
  <c r="J59" i="2"/>
  <c r="J56" i="2"/>
  <c r="J54" i="2"/>
  <c r="F54" i="2"/>
  <c r="J52" i="2"/>
  <c r="J50" i="2"/>
  <c r="F50" i="2"/>
  <c r="J48" i="2"/>
  <c r="F43" i="2"/>
  <c r="F32" i="2"/>
  <c r="J45" i="2"/>
  <c r="J43" i="2"/>
  <c r="J41" i="2"/>
  <c r="J39" i="2"/>
  <c r="F39" i="2"/>
  <c r="J37" i="2"/>
  <c r="J34" i="2"/>
  <c r="J32" i="2"/>
  <c r="J30" i="2"/>
  <c r="J28" i="2"/>
  <c r="F28" i="2"/>
  <c r="J26" i="2"/>
  <c r="J23" i="2"/>
  <c r="J21" i="2"/>
  <c r="J19" i="2"/>
  <c r="J17" i="2"/>
  <c r="F17" i="2"/>
  <c r="F22" i="2" s="1"/>
  <c r="J15" i="2"/>
  <c r="F6" i="2"/>
  <c r="F10" i="2"/>
  <c r="F11" i="2" s="1"/>
  <c r="J12" i="2"/>
  <c r="J10" i="2"/>
  <c r="J8" i="2"/>
  <c r="J6" i="2"/>
  <c r="J4" i="2"/>
  <c r="K25" i="5" l="1"/>
  <c r="L24" i="5"/>
  <c r="M24" i="5" s="1"/>
  <c r="K12" i="5"/>
  <c r="K21" i="3"/>
  <c r="F44" i="2"/>
  <c r="K76" i="2"/>
  <c r="K45" i="2"/>
  <c r="K89" i="2"/>
  <c r="K109" i="2"/>
  <c r="K12" i="2"/>
  <c r="K6" i="2"/>
  <c r="K39" i="2"/>
  <c r="K8" i="2"/>
  <c r="K10" i="2"/>
  <c r="K63" i="2"/>
  <c r="K65" i="2"/>
  <c r="K21" i="2"/>
  <c r="K17" i="2"/>
  <c r="K19" i="2"/>
  <c r="K10" i="5"/>
  <c r="K8" i="5"/>
  <c r="K6" i="5"/>
  <c r="F11" i="5"/>
  <c r="K23" i="4"/>
  <c r="K54" i="4"/>
  <c r="K52" i="4"/>
  <c r="K50" i="4"/>
  <c r="F55" i="4"/>
  <c r="K33" i="5"/>
  <c r="K35" i="5"/>
  <c r="K31" i="5"/>
  <c r="K37" i="5"/>
  <c r="F36" i="5"/>
  <c r="K23" i="5"/>
  <c r="K17" i="5"/>
  <c r="F22" i="5"/>
  <c r="K21" i="5"/>
  <c r="K19" i="5"/>
  <c r="K43" i="4"/>
  <c r="K39" i="4"/>
  <c r="K41" i="4"/>
  <c r="F44" i="4"/>
  <c r="K30" i="4"/>
  <c r="K32" i="4"/>
  <c r="K28" i="4"/>
  <c r="K19" i="4"/>
  <c r="K21" i="4"/>
  <c r="F22" i="4"/>
  <c r="K8" i="4"/>
  <c r="K12" i="4"/>
  <c r="F11" i="4"/>
  <c r="K56" i="4"/>
  <c r="K45" i="4"/>
  <c r="K34" i="4"/>
  <c r="K17" i="4"/>
  <c r="K10" i="4"/>
  <c r="K6" i="4"/>
  <c r="K32" i="3"/>
  <c r="F33" i="3"/>
  <c r="F22" i="3"/>
  <c r="K17" i="3"/>
  <c r="K28" i="3"/>
  <c r="K19" i="3"/>
  <c r="K23" i="3"/>
  <c r="K30" i="3"/>
  <c r="K34" i="3"/>
  <c r="K10" i="3"/>
  <c r="K6" i="3"/>
  <c r="K12" i="3"/>
  <c r="F11" i="3"/>
  <c r="K8" i="3"/>
  <c r="K105" i="2"/>
  <c r="K111" i="2"/>
  <c r="K107" i="2"/>
  <c r="F110" i="2"/>
  <c r="K98" i="2"/>
  <c r="K94" i="2"/>
  <c r="K100" i="2"/>
  <c r="K96" i="2"/>
  <c r="F99" i="2"/>
  <c r="M83" i="2"/>
  <c r="K87" i="2"/>
  <c r="K85" i="2"/>
  <c r="F88" i="2"/>
  <c r="F77" i="2"/>
  <c r="K74" i="2"/>
  <c r="K72" i="2"/>
  <c r="K78" i="2"/>
  <c r="K61" i="2"/>
  <c r="K67" i="2"/>
  <c r="F66" i="2"/>
  <c r="K54" i="2"/>
  <c r="F55" i="2"/>
  <c r="K52" i="2"/>
  <c r="K50" i="2"/>
  <c r="K56" i="2"/>
  <c r="K41" i="2"/>
  <c r="K43" i="2"/>
  <c r="F33" i="2"/>
  <c r="K28" i="2"/>
  <c r="K30" i="2"/>
  <c r="K32" i="2"/>
  <c r="K34" i="2"/>
  <c r="K23" i="2"/>
  <c r="F33" i="9" l="1"/>
</calcChain>
</file>

<file path=xl/sharedStrings.xml><?xml version="1.0" encoding="utf-8"?>
<sst xmlns="http://schemas.openxmlformats.org/spreadsheetml/2006/main" count="3426" uniqueCount="119">
  <si>
    <t>Series</t>
  </si>
  <si>
    <t>Rs1</t>
  </si>
  <si>
    <t>Rs2</t>
  </si>
  <si>
    <t>Rs3</t>
  </si>
  <si>
    <t>19.6.24</t>
  </si>
  <si>
    <t>MW</t>
  </si>
  <si>
    <t>BG</t>
  </si>
  <si>
    <t>Delta</t>
  </si>
  <si>
    <t>20.6.24</t>
  </si>
  <si>
    <t>Gly2</t>
  </si>
  <si>
    <t>0,5 x2</t>
  </si>
  <si>
    <t>kR?</t>
  </si>
  <si>
    <t>10.7.24</t>
  </si>
  <si>
    <t>11.7.24</t>
  </si>
  <si>
    <t>12.7.24</t>
  </si>
  <si>
    <t>24.7.24</t>
  </si>
  <si>
    <t>RSv</t>
  </si>
  <si>
    <t>RSn</t>
  </si>
  <si>
    <t>max delta</t>
  </si>
  <si>
    <t xml:space="preserve">an 150 </t>
  </si>
  <si>
    <t>17.7.24</t>
  </si>
  <si>
    <t>19.7.24</t>
  </si>
  <si>
    <t>Datei 2- s3</t>
  </si>
  <si>
    <t>31.7.24</t>
  </si>
  <si>
    <t>Datei 2 - s2</t>
  </si>
  <si>
    <t xml:space="preserve">2 + 3 </t>
  </si>
  <si>
    <t>s3</t>
  </si>
  <si>
    <t>2. Gly in s3</t>
  </si>
  <si>
    <t>9.8.24</t>
  </si>
  <si>
    <t>Datei2 s1</t>
  </si>
  <si>
    <t>Datei2 s2</t>
  </si>
  <si>
    <t>Datei2 s3</t>
  </si>
  <si>
    <t>14.8.24</t>
  </si>
  <si>
    <t>16.8.24</t>
  </si>
  <si>
    <t>21.8.24</t>
  </si>
  <si>
    <t>Datei 2_s1</t>
  </si>
  <si>
    <t>Datei 2_s2</t>
  </si>
  <si>
    <t>Datei 2_s3</t>
  </si>
  <si>
    <t>3,876?!</t>
  </si>
  <si>
    <t>22.8.24</t>
  </si>
  <si>
    <t>23.8.24</t>
  </si>
  <si>
    <t>Elina-15.9.23</t>
  </si>
  <si>
    <t>Elina-20.9.23</t>
  </si>
  <si>
    <t>Elina-22.11.23</t>
  </si>
  <si>
    <t>Datei2_s3</t>
  </si>
  <si>
    <t>Elina-12.12.23</t>
  </si>
  <si>
    <t>Patch Data</t>
  </si>
  <si>
    <t>Normalized</t>
  </si>
  <si>
    <t xml:space="preserve"> [pA]</t>
  </si>
  <si>
    <t>Date</t>
  </si>
  <si>
    <t xml:space="preserve">Resistance </t>
  </si>
  <si>
    <t>Conditon</t>
  </si>
  <si>
    <t>s2</t>
  </si>
  <si>
    <t>Gly 2.</t>
  </si>
  <si>
    <t>0.1 mM Gly</t>
  </si>
  <si>
    <t>0,5 mM Cs</t>
  </si>
  <si>
    <t>5 mM Cs</t>
  </si>
  <si>
    <t>150 mM Cs</t>
  </si>
  <si>
    <t>50 mM Cs</t>
  </si>
  <si>
    <t xml:space="preserve">2. Gly </t>
  </si>
  <si>
    <t>29.01.2025</t>
  </si>
  <si>
    <t>30.01.2025</t>
  </si>
  <si>
    <t>before</t>
  </si>
  <si>
    <t>after</t>
  </si>
  <si>
    <t>05.02.2025</t>
  </si>
  <si>
    <t>31.01.2025</t>
  </si>
  <si>
    <t>12.03.2025</t>
  </si>
  <si>
    <t>Glycine dose-response</t>
  </si>
  <si>
    <t>24.06.25</t>
  </si>
  <si>
    <t>0.5 mM Cs</t>
  </si>
  <si>
    <t>1 µM gly</t>
  </si>
  <si>
    <t>0.01 µM gly</t>
  </si>
  <si>
    <t>10 µM gly</t>
  </si>
  <si>
    <t>100 µM gly</t>
  </si>
  <si>
    <t>500 µM gly</t>
  </si>
  <si>
    <t>1000 µM gly</t>
  </si>
  <si>
    <t>20.06.2024</t>
  </si>
  <si>
    <t>20.06.2025</t>
  </si>
  <si>
    <t>newfile 1</t>
  </si>
  <si>
    <t>25.06.2025</t>
  </si>
  <si>
    <t>Tau (s)</t>
  </si>
  <si>
    <t>27.06.25</t>
  </si>
  <si>
    <t>27.06.2025</t>
  </si>
  <si>
    <t>new file 2</t>
  </si>
  <si>
    <t>24.06.2025</t>
  </si>
  <si>
    <t>19.06.2025</t>
  </si>
  <si>
    <t>a3L 185L</t>
  </si>
  <si>
    <t>D141A</t>
  </si>
  <si>
    <t>D141K</t>
  </si>
  <si>
    <t>E192A</t>
  </si>
  <si>
    <t>E192K</t>
  </si>
  <si>
    <t>D194A</t>
  </si>
  <si>
    <t>D194K</t>
  </si>
  <si>
    <t>Mean</t>
  </si>
  <si>
    <t>Gly (µM)</t>
  </si>
  <si>
    <t>absolute values</t>
  </si>
  <si>
    <t>normalized values</t>
  </si>
  <si>
    <t>SEM</t>
  </si>
  <si>
    <t>% normalized values</t>
  </si>
  <si>
    <t>100 µM Gly</t>
  </si>
  <si>
    <t>Tau after 1 mM glycine (s)</t>
  </si>
  <si>
    <t>Tau after 150 mM Cs (s)</t>
  </si>
  <si>
    <t>58.170.1</t>
  </si>
  <si>
    <t>64.251.1</t>
  </si>
  <si>
    <t>64.251.2</t>
  </si>
  <si>
    <t>64.251.3</t>
  </si>
  <si>
    <t>64.251.4</t>
  </si>
  <si>
    <t>64.251.5</t>
  </si>
  <si>
    <t>64.251.6</t>
  </si>
  <si>
    <t>64.186.1</t>
  </si>
  <si>
    <r>
      <t xml:space="preserve">GlyR </t>
    </r>
    <r>
      <rPr>
        <b/>
        <sz val="11"/>
        <color theme="1"/>
        <rFont val="Calibri"/>
        <family val="2"/>
      </rPr>
      <t>α3L 185L</t>
    </r>
  </si>
  <si>
    <t>GFP</t>
  </si>
  <si>
    <t>Image</t>
  </si>
  <si>
    <t>Cell count</t>
  </si>
  <si>
    <t>Fluorescence</t>
  </si>
  <si>
    <t>F/C</t>
  </si>
  <si>
    <t>n</t>
  </si>
  <si>
    <r>
      <t xml:space="preserve">Surface localization </t>
    </r>
    <r>
      <rPr>
        <sz val="11"/>
        <color theme="1"/>
        <rFont val="Calibri"/>
        <family val="2"/>
        <scheme val="minor"/>
      </rPr>
      <t>(fluorescence / cell)</t>
    </r>
  </si>
  <si>
    <t>normalized to highest Cs+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</si>
</sst>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0" borderId="0" xfId="0" applyFont="1"/>
    <xf numFmtId="0" fontId="0" fillId="3" borderId="0" xfId="0" applyFill="1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Fill="1"/>
    <xf numFmtId="0" fontId="0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1" fillId="0" borderId="0" xfId="0" applyFont="1" applyFill="1"/>
    <xf numFmtId="0" fontId="4" fillId="2" borderId="0" xfId="0" applyFont="1" applyFill="1"/>
    <xf numFmtId="0" fontId="0" fillId="0" borderId="0" xfId="0" applyBorder="1"/>
    <xf numFmtId="0" fontId="0" fillId="0" borderId="0" xfId="0" applyFill="1" applyBorder="1"/>
    <xf numFmtId="0" fontId="3" fillId="0" borderId="0" xfId="0" applyFont="1" applyFill="1"/>
    <xf numFmtId="0" fontId="2" fillId="4" borderId="0" xfId="0" applyFont="1" applyFill="1"/>
    <xf numFmtId="0" fontId="7" fillId="4" borderId="0" xfId="0" applyFont="1" applyFill="1"/>
    <xf numFmtId="0" fontId="0" fillId="4" borderId="0" xfId="0" applyFill="1"/>
    <xf numFmtId="0" fontId="0" fillId="5" borderId="0" xfId="0" applyFill="1"/>
    <xf numFmtId="0" fontId="4" fillId="5" borderId="0" xfId="0" applyFont="1" applyFill="1"/>
    <xf numFmtId="0" fontId="0" fillId="6" borderId="0" xfId="0" applyFill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0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164" fontId="0" fillId="0" borderId="0" xfId="0" applyNumberFormat="1"/>
    <xf numFmtId="164" fontId="0" fillId="0" borderId="5" xfId="0" applyNumberFormat="1" applyBorder="1"/>
    <xf numFmtId="164" fontId="0" fillId="0" borderId="1" xfId="0" applyNumberFormat="1" applyBorder="1"/>
    <xf numFmtId="164" fontId="0" fillId="0" borderId="0" xfId="0" applyNumberFormat="1" applyBorder="1"/>
    <xf numFmtId="0" fontId="0" fillId="0" borderId="1" xfId="0" applyFill="1" applyBorder="1"/>
    <xf numFmtId="0" fontId="0" fillId="0" borderId="3" xfId="0" applyFill="1" applyBorder="1"/>
    <xf numFmtId="14" fontId="1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7" borderId="0" xfId="0" applyFont="1" applyFill="1"/>
    <xf numFmtId="0" fontId="3" fillId="8" borderId="0" xfId="0" applyFont="1" applyFill="1"/>
    <xf numFmtId="0" fontId="0" fillId="7" borderId="0" xfId="0" applyFill="1"/>
    <xf numFmtId="0" fontId="0" fillId="8" borderId="0" xfId="0" applyFill="1"/>
    <xf numFmtId="0" fontId="0" fillId="0" borderId="0" xfId="0" applyFont="1" applyAlignment="1">
      <alignment horizontal="right" vertical="center" wrapText="1"/>
    </xf>
    <xf numFmtId="0" fontId="0" fillId="8" borderId="0" xfId="0" applyFont="1" applyFill="1" applyAlignment="1">
      <alignment horizontal="right" vertical="center" wrapText="1"/>
    </xf>
    <xf numFmtId="0" fontId="0" fillId="0" borderId="0" xfId="0" applyFont="1" applyAlignment="1">
      <alignment vertical="center" wrapText="1"/>
    </xf>
    <xf numFmtId="0" fontId="0" fillId="8" borderId="0" xfId="0" applyFont="1" applyFill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horizontal="right" vertical="center" wrapText="1"/>
    </xf>
    <xf numFmtId="0" fontId="0" fillId="8" borderId="0" xfId="0" applyFill="1" applyAlignment="1">
      <alignment horizontal="right" vertical="center" wrapText="1"/>
    </xf>
    <xf numFmtId="0" fontId="4" fillId="8" borderId="0" xfId="0" applyFont="1" applyFill="1"/>
    <xf numFmtId="164" fontId="0" fillId="8" borderId="0" xfId="0" applyNumberFormat="1" applyFill="1"/>
    <xf numFmtId="0" fontId="0" fillId="0" borderId="0" xfId="0" applyFont="1" applyBorder="1"/>
    <xf numFmtId="164" fontId="0" fillId="0" borderId="0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6"/>
  <sheetViews>
    <sheetView zoomScale="70" zoomScaleNormal="70" workbookViewId="0">
      <selection activeCell="A2" sqref="A2"/>
    </sheetView>
  </sheetViews>
  <sheetFormatPr baseColWidth="10" defaultColWidth="9.109375" defaultRowHeight="14.4" x14ac:dyDescent="0.3"/>
  <cols>
    <col min="1" max="1" width="13.33203125" customWidth="1"/>
    <col min="2" max="2" width="9.109375" style="7"/>
    <col min="3" max="3" width="9.88671875" customWidth="1"/>
    <col min="8" max="8" width="10.6640625" bestFit="1" customWidth="1"/>
    <col min="10" max="10" width="9.5546875" bestFit="1" customWidth="1"/>
    <col min="11" max="11" width="12" bestFit="1" customWidth="1"/>
  </cols>
  <sheetData>
    <row r="1" spans="1:22" x14ac:dyDescent="0.3">
      <c r="A1" s="20" t="s">
        <v>49</v>
      </c>
      <c r="B1" s="21" t="s">
        <v>0</v>
      </c>
      <c r="C1" s="22"/>
      <c r="D1" s="20"/>
      <c r="E1" s="20" t="s">
        <v>50</v>
      </c>
      <c r="F1" s="20"/>
      <c r="G1" s="20"/>
      <c r="H1" s="20"/>
      <c r="I1" s="20"/>
      <c r="J1" s="20" t="s">
        <v>46</v>
      </c>
      <c r="K1" s="22"/>
      <c r="M1" s="1"/>
      <c r="N1" s="1"/>
      <c r="O1" s="1"/>
      <c r="S1" s="1"/>
    </row>
    <row r="2" spans="1:22" x14ac:dyDescent="0.3">
      <c r="C2" s="2"/>
      <c r="H2" s="1" t="s">
        <v>51</v>
      </c>
      <c r="J2" s="1" t="s">
        <v>48</v>
      </c>
      <c r="K2" s="1" t="s">
        <v>47</v>
      </c>
      <c r="M2" s="1"/>
      <c r="N2" s="1"/>
      <c r="O2" s="1"/>
      <c r="P2" s="1"/>
      <c r="Q2" s="2"/>
      <c r="R2" s="2"/>
      <c r="S2" s="2"/>
      <c r="T2" s="2"/>
      <c r="U2" s="2"/>
      <c r="V2" s="2"/>
    </row>
    <row r="3" spans="1:22" x14ac:dyDescent="0.3">
      <c r="A3" t="s">
        <v>4</v>
      </c>
      <c r="B3" s="7">
        <v>2</v>
      </c>
      <c r="D3" t="s">
        <v>62</v>
      </c>
      <c r="E3" t="s">
        <v>1</v>
      </c>
      <c r="F3">
        <v>33</v>
      </c>
      <c r="H3" t="s">
        <v>6</v>
      </c>
      <c r="I3">
        <v>20.73</v>
      </c>
      <c r="J3" s="5"/>
    </row>
    <row r="4" spans="1:22" x14ac:dyDescent="0.3">
      <c r="E4" t="s">
        <v>2</v>
      </c>
      <c r="F4">
        <v>39.6</v>
      </c>
      <c r="H4" t="s">
        <v>54</v>
      </c>
      <c r="I4">
        <v>1345.1</v>
      </c>
      <c r="J4" s="3">
        <f>I4-I3</f>
        <v>1324.37</v>
      </c>
      <c r="K4">
        <v>1</v>
      </c>
    </row>
    <row r="5" spans="1:22" x14ac:dyDescent="0.3">
      <c r="E5" t="s">
        <v>3</v>
      </c>
      <c r="H5" t="s">
        <v>6</v>
      </c>
      <c r="I5">
        <v>8.02</v>
      </c>
      <c r="J5" s="5"/>
    </row>
    <row r="6" spans="1:22" x14ac:dyDescent="0.3">
      <c r="E6" t="s">
        <v>5</v>
      </c>
      <c r="F6">
        <f>AVERAGE(F3:F5)</f>
        <v>36.299999999999997</v>
      </c>
      <c r="H6" t="s">
        <v>69</v>
      </c>
      <c r="I6">
        <v>77.558999999999997</v>
      </c>
      <c r="J6" s="3">
        <f>I6-I5</f>
        <v>69.539000000000001</v>
      </c>
      <c r="K6">
        <f>J6/J4</f>
        <v>5.2507229852684675E-2</v>
      </c>
    </row>
    <row r="7" spans="1:22" x14ac:dyDescent="0.3">
      <c r="D7" t="s">
        <v>63</v>
      </c>
      <c r="E7" t="s">
        <v>1</v>
      </c>
      <c r="F7">
        <v>32</v>
      </c>
      <c r="H7" t="s">
        <v>6</v>
      </c>
      <c r="I7">
        <v>9.65</v>
      </c>
      <c r="J7" s="5"/>
    </row>
    <row r="8" spans="1:22" x14ac:dyDescent="0.3">
      <c r="E8" t="s">
        <v>2</v>
      </c>
      <c r="F8">
        <v>30.9</v>
      </c>
      <c r="H8" t="s">
        <v>56</v>
      </c>
      <c r="I8">
        <v>446.44</v>
      </c>
      <c r="J8" s="3">
        <f>I8-I7</f>
        <v>436.79</v>
      </c>
      <c r="K8">
        <f>J8/J4</f>
        <v>0.32980964534080359</v>
      </c>
    </row>
    <row r="9" spans="1:22" x14ac:dyDescent="0.3">
      <c r="E9" t="s">
        <v>3</v>
      </c>
      <c r="F9">
        <v>32.700000000000003</v>
      </c>
      <c r="H9" t="s">
        <v>6</v>
      </c>
      <c r="I9">
        <v>5.97</v>
      </c>
      <c r="J9" s="5"/>
    </row>
    <row r="10" spans="1:22" x14ac:dyDescent="0.3">
      <c r="E10" t="s">
        <v>5</v>
      </c>
      <c r="F10">
        <f>AVERAGE(F7:F9)</f>
        <v>31.866666666666664</v>
      </c>
      <c r="H10" t="s">
        <v>58</v>
      </c>
      <c r="I10">
        <v>1066</v>
      </c>
      <c r="J10" s="3">
        <f>I10-I9</f>
        <v>1060.03</v>
      </c>
      <c r="K10">
        <f>J10/J4</f>
        <v>0.80040321058314523</v>
      </c>
    </row>
    <row r="11" spans="1:22" x14ac:dyDescent="0.3">
      <c r="E11" t="s">
        <v>7</v>
      </c>
      <c r="F11" s="3">
        <f>(F10/F6)</f>
        <v>0.87786960514233237</v>
      </c>
      <c r="H11" t="s">
        <v>6</v>
      </c>
      <c r="I11">
        <v>4.3099999999999996</v>
      </c>
      <c r="J11" s="5"/>
    </row>
    <row r="12" spans="1:22" x14ac:dyDescent="0.3">
      <c r="H12" t="s">
        <v>57</v>
      </c>
      <c r="I12">
        <v>1347.6</v>
      </c>
      <c r="J12" s="3">
        <f>I12-I11</f>
        <v>1343.29</v>
      </c>
      <c r="K12">
        <f>J12/J4</f>
        <v>1.0142860378897136</v>
      </c>
    </row>
    <row r="14" spans="1:22" x14ac:dyDescent="0.3">
      <c r="B14" s="7">
        <v>3</v>
      </c>
      <c r="D14" t="s">
        <v>62</v>
      </c>
      <c r="E14" t="s">
        <v>1</v>
      </c>
      <c r="F14">
        <v>24.292999999999999</v>
      </c>
      <c r="H14" t="s">
        <v>6</v>
      </c>
      <c r="I14">
        <v>7.87</v>
      </c>
      <c r="J14" s="5"/>
    </row>
    <row r="15" spans="1:22" x14ac:dyDescent="0.3">
      <c r="E15" t="s">
        <v>2</v>
      </c>
      <c r="F15">
        <v>24.039000000000001</v>
      </c>
      <c r="H15" t="s">
        <v>54</v>
      </c>
      <c r="I15">
        <v>332.13</v>
      </c>
      <c r="J15" s="3">
        <f>I15-I14</f>
        <v>324.26</v>
      </c>
      <c r="K15">
        <v>1</v>
      </c>
    </row>
    <row r="16" spans="1:22" x14ac:dyDescent="0.3">
      <c r="E16" t="s">
        <v>3</v>
      </c>
      <c r="F16">
        <v>24.126999999999999</v>
      </c>
      <c r="H16" t="s">
        <v>6</v>
      </c>
      <c r="I16">
        <v>4.29</v>
      </c>
      <c r="J16" s="5"/>
    </row>
    <row r="17" spans="2:11" x14ac:dyDescent="0.3">
      <c r="E17" t="s">
        <v>5</v>
      </c>
      <c r="F17">
        <f>AVERAGE(F14:F16)</f>
        <v>24.153000000000002</v>
      </c>
      <c r="H17" t="s">
        <v>69</v>
      </c>
      <c r="I17">
        <v>39.561</v>
      </c>
      <c r="J17" s="3">
        <f>I17-I16</f>
        <v>35.271000000000001</v>
      </c>
      <c r="K17">
        <f>J17/J15</f>
        <v>0.10877382347498921</v>
      </c>
    </row>
    <row r="18" spans="2:11" x14ac:dyDescent="0.3">
      <c r="D18" t="s">
        <v>63</v>
      </c>
      <c r="E18" t="s">
        <v>1</v>
      </c>
      <c r="F18">
        <v>25.96</v>
      </c>
      <c r="H18" t="s">
        <v>6</v>
      </c>
      <c r="I18">
        <v>2.62</v>
      </c>
      <c r="J18" s="5"/>
    </row>
    <row r="19" spans="2:11" x14ac:dyDescent="0.3">
      <c r="E19" t="s">
        <v>2</v>
      </c>
      <c r="F19">
        <v>26.704000000000001</v>
      </c>
      <c r="H19" t="s">
        <v>56</v>
      </c>
      <c r="I19">
        <v>178.1</v>
      </c>
      <c r="J19" s="3">
        <f>I19-I18</f>
        <v>175.48</v>
      </c>
      <c r="K19">
        <f>J19/J15</f>
        <v>0.54117066551532722</v>
      </c>
    </row>
    <row r="20" spans="2:11" x14ac:dyDescent="0.3">
      <c r="E20" t="s">
        <v>3</v>
      </c>
      <c r="F20">
        <v>26.635999999999999</v>
      </c>
      <c r="H20" t="s">
        <v>6</v>
      </c>
      <c r="I20">
        <v>1.96</v>
      </c>
      <c r="J20" s="5"/>
    </row>
    <row r="21" spans="2:11" x14ac:dyDescent="0.3">
      <c r="E21" t="s">
        <v>5</v>
      </c>
      <c r="F21">
        <f>AVERAGE(F18:F20)</f>
        <v>26.433333333333334</v>
      </c>
      <c r="H21" t="s">
        <v>58</v>
      </c>
      <c r="I21">
        <v>496</v>
      </c>
      <c r="J21" s="3">
        <f>I21-I20</f>
        <v>494.04</v>
      </c>
      <c r="K21">
        <f>J21/J15</f>
        <v>1.5235921791155247</v>
      </c>
    </row>
    <row r="22" spans="2:11" x14ac:dyDescent="0.3">
      <c r="E22" t="s">
        <v>7</v>
      </c>
      <c r="F22" s="3">
        <f>(F21/F17)</f>
        <v>1.09441201231041</v>
      </c>
      <c r="H22" t="s">
        <v>6</v>
      </c>
      <c r="I22">
        <v>1.75</v>
      </c>
      <c r="J22" s="5"/>
    </row>
    <row r="23" spans="2:11" x14ac:dyDescent="0.3">
      <c r="H23" t="s">
        <v>57</v>
      </c>
      <c r="I23">
        <v>898.5</v>
      </c>
      <c r="J23" s="3">
        <f>I23-I22</f>
        <v>896.75</v>
      </c>
      <c r="K23">
        <f>J23/J15</f>
        <v>2.7655276629864924</v>
      </c>
    </row>
    <row r="25" spans="2:11" x14ac:dyDescent="0.3">
      <c r="B25" s="7">
        <v>4</v>
      </c>
      <c r="D25" t="s">
        <v>62</v>
      </c>
      <c r="E25" t="s">
        <v>1</v>
      </c>
      <c r="F25">
        <v>16</v>
      </c>
      <c r="H25" t="s">
        <v>6</v>
      </c>
      <c r="I25">
        <v>71.41</v>
      </c>
      <c r="J25" s="5"/>
    </row>
    <row r="26" spans="2:11" x14ac:dyDescent="0.3">
      <c r="E26" t="s">
        <v>2</v>
      </c>
      <c r="F26">
        <v>18.899999999999999</v>
      </c>
      <c r="H26" t="s">
        <v>54</v>
      </c>
      <c r="I26">
        <v>3249.2</v>
      </c>
      <c r="J26" s="3">
        <f>I26-I25</f>
        <v>3177.79</v>
      </c>
      <c r="K26">
        <v>1</v>
      </c>
    </row>
    <row r="27" spans="2:11" x14ac:dyDescent="0.3">
      <c r="E27" t="s">
        <v>3</v>
      </c>
      <c r="H27" t="s">
        <v>6</v>
      </c>
      <c r="I27">
        <v>61.94</v>
      </c>
      <c r="J27" s="5"/>
    </row>
    <row r="28" spans="2:11" x14ac:dyDescent="0.3">
      <c r="E28" t="s">
        <v>5</v>
      </c>
      <c r="F28">
        <f>AVERAGE(F25:F27)</f>
        <v>17.45</v>
      </c>
      <c r="H28" t="s">
        <v>69</v>
      </c>
      <c r="I28">
        <v>192.49</v>
      </c>
      <c r="J28" s="3">
        <f>I28-I27</f>
        <v>130.55000000000001</v>
      </c>
      <c r="K28">
        <f>J28/J26</f>
        <v>4.1082009824437743E-2</v>
      </c>
    </row>
    <row r="29" spans="2:11" x14ac:dyDescent="0.3">
      <c r="D29" t="s">
        <v>63</v>
      </c>
      <c r="E29" t="s">
        <v>1</v>
      </c>
      <c r="F29">
        <v>21</v>
      </c>
      <c r="H29" t="s">
        <v>6</v>
      </c>
      <c r="I29">
        <v>46.82</v>
      </c>
      <c r="J29" s="5"/>
    </row>
    <row r="30" spans="2:11" x14ac:dyDescent="0.3">
      <c r="E30" t="s">
        <v>2</v>
      </c>
      <c r="H30" t="s">
        <v>56</v>
      </c>
      <c r="I30">
        <v>889.59</v>
      </c>
      <c r="J30" s="3">
        <f>I30-I29</f>
        <v>842.77</v>
      </c>
      <c r="K30">
        <f>J30/J26</f>
        <v>0.26520632263302485</v>
      </c>
    </row>
    <row r="31" spans="2:11" x14ac:dyDescent="0.3">
      <c r="E31" t="s">
        <v>3</v>
      </c>
      <c r="H31" t="s">
        <v>6</v>
      </c>
      <c r="I31">
        <v>46.93</v>
      </c>
      <c r="J31" s="5"/>
    </row>
    <row r="32" spans="2:11" x14ac:dyDescent="0.3">
      <c r="E32" t="s">
        <v>5</v>
      </c>
      <c r="F32">
        <f>AVERAGE(F29:F31)</f>
        <v>21</v>
      </c>
      <c r="H32" t="s">
        <v>58</v>
      </c>
      <c r="I32">
        <v>4054.8</v>
      </c>
      <c r="J32" s="3">
        <f>I32-I31</f>
        <v>4007.8700000000003</v>
      </c>
      <c r="K32">
        <f>J32/J26</f>
        <v>1.2612129813486732</v>
      </c>
    </row>
    <row r="33" spans="1:11" x14ac:dyDescent="0.3">
      <c r="E33" t="s">
        <v>7</v>
      </c>
      <c r="F33" s="3">
        <f>(F32/F28)</f>
        <v>1.2034383954154728</v>
      </c>
      <c r="H33" t="s">
        <v>6</v>
      </c>
      <c r="I33">
        <v>34.630000000000003</v>
      </c>
      <c r="J33" s="5"/>
    </row>
    <row r="34" spans="1:11" x14ac:dyDescent="0.3">
      <c r="H34" t="s">
        <v>57</v>
      </c>
      <c r="I34">
        <v>3556.8</v>
      </c>
      <c r="J34" s="3">
        <f>I34-I33</f>
        <v>3522.17</v>
      </c>
      <c r="K34">
        <f>J34/J26</f>
        <v>1.1083709118601293</v>
      </c>
    </row>
    <row r="36" spans="1:11" x14ac:dyDescent="0.3">
      <c r="B36" s="7">
        <v>5</v>
      </c>
      <c r="D36" t="s">
        <v>62</v>
      </c>
      <c r="E36" t="s">
        <v>1</v>
      </c>
      <c r="F36">
        <v>24.3</v>
      </c>
      <c r="H36" t="s">
        <v>6</v>
      </c>
      <c r="I36">
        <v>20.32</v>
      </c>
      <c r="J36" s="5"/>
    </row>
    <row r="37" spans="1:11" x14ac:dyDescent="0.3">
      <c r="E37" t="s">
        <v>2</v>
      </c>
      <c r="F37">
        <v>23.5</v>
      </c>
      <c r="H37" t="s">
        <v>54</v>
      </c>
      <c r="I37">
        <v>2211.1</v>
      </c>
      <c r="J37" s="3">
        <f>I37-I36</f>
        <v>2190.7799999999997</v>
      </c>
      <c r="K37">
        <v>1</v>
      </c>
    </row>
    <row r="38" spans="1:11" x14ac:dyDescent="0.3">
      <c r="E38" t="s">
        <v>3</v>
      </c>
      <c r="F38">
        <v>24</v>
      </c>
      <c r="H38" t="s">
        <v>6</v>
      </c>
      <c r="I38">
        <v>19.05</v>
      </c>
      <c r="J38" s="5"/>
    </row>
    <row r="39" spans="1:11" x14ac:dyDescent="0.3">
      <c r="E39" t="s">
        <v>5</v>
      </c>
      <c r="F39">
        <f>AVERAGE(F36:F38)</f>
        <v>23.933333333333334</v>
      </c>
      <c r="H39" t="s">
        <v>69</v>
      </c>
      <c r="I39">
        <v>103.52</v>
      </c>
      <c r="J39" s="3">
        <f>I39-I38</f>
        <v>84.47</v>
      </c>
      <c r="K39">
        <f>J39/J37</f>
        <v>3.8557043610038436E-2</v>
      </c>
    </row>
    <row r="40" spans="1:11" x14ac:dyDescent="0.3">
      <c r="D40" t="s">
        <v>63</v>
      </c>
      <c r="E40" t="s">
        <v>1</v>
      </c>
      <c r="F40">
        <v>26.1</v>
      </c>
      <c r="H40" t="s">
        <v>6</v>
      </c>
      <c r="I40">
        <v>8.5</v>
      </c>
      <c r="J40" s="5"/>
    </row>
    <row r="41" spans="1:11" x14ac:dyDescent="0.3">
      <c r="E41" t="s">
        <v>2</v>
      </c>
      <c r="F41">
        <v>26.5</v>
      </c>
      <c r="H41" t="s">
        <v>56</v>
      </c>
      <c r="I41">
        <v>343.54</v>
      </c>
      <c r="J41" s="3">
        <f>I41-I40</f>
        <v>335.04</v>
      </c>
      <c r="K41">
        <f>J41/J37</f>
        <v>0.15293183249801443</v>
      </c>
    </row>
    <row r="42" spans="1:11" x14ac:dyDescent="0.3">
      <c r="E42" t="s">
        <v>3</v>
      </c>
      <c r="F42">
        <v>25.1</v>
      </c>
      <c r="H42" t="s">
        <v>6</v>
      </c>
      <c r="I42">
        <v>5.38</v>
      </c>
      <c r="J42" s="5"/>
    </row>
    <row r="43" spans="1:11" x14ac:dyDescent="0.3">
      <c r="E43" t="s">
        <v>5</v>
      </c>
      <c r="F43">
        <f>AVERAGE(F40:F42)</f>
        <v>25.900000000000002</v>
      </c>
      <c r="H43" t="s">
        <v>58</v>
      </c>
      <c r="I43">
        <v>1702.7</v>
      </c>
      <c r="J43" s="3">
        <f>I43-I42</f>
        <v>1697.32</v>
      </c>
      <c r="K43">
        <f>J43/J37</f>
        <v>0.77475602296898827</v>
      </c>
    </row>
    <row r="44" spans="1:11" x14ac:dyDescent="0.3">
      <c r="E44" t="s">
        <v>7</v>
      </c>
      <c r="F44" s="3">
        <f>(F43/F39)</f>
        <v>1.0821727019498608</v>
      </c>
      <c r="H44" t="s">
        <v>6</v>
      </c>
      <c r="I44">
        <v>7.23</v>
      </c>
      <c r="J44" s="5"/>
    </row>
    <row r="45" spans="1:11" x14ac:dyDescent="0.3">
      <c r="H45" t="s">
        <v>57</v>
      </c>
      <c r="I45">
        <v>2580.9</v>
      </c>
      <c r="J45" s="3">
        <f>I45-I44</f>
        <v>2573.67</v>
      </c>
      <c r="K45">
        <f>J45/J37</f>
        <v>1.1747733683893409</v>
      </c>
    </row>
    <row r="47" spans="1:11" x14ac:dyDescent="0.3">
      <c r="A47" t="s">
        <v>8</v>
      </c>
      <c r="B47" s="7">
        <v>1</v>
      </c>
      <c r="D47" t="s">
        <v>62</v>
      </c>
      <c r="E47" t="s">
        <v>1</v>
      </c>
      <c r="F47">
        <v>18</v>
      </c>
      <c r="H47" t="s">
        <v>6</v>
      </c>
      <c r="I47">
        <v>63.15</v>
      </c>
      <c r="J47" s="5"/>
    </row>
    <row r="48" spans="1:11" x14ac:dyDescent="0.3">
      <c r="E48" t="s">
        <v>2</v>
      </c>
      <c r="F48">
        <v>19.7</v>
      </c>
      <c r="H48" t="s">
        <v>54</v>
      </c>
      <c r="I48">
        <v>3634.3</v>
      </c>
      <c r="J48" s="3">
        <f>I48-I47</f>
        <v>3571.15</v>
      </c>
      <c r="K48">
        <v>1</v>
      </c>
    </row>
    <row r="49" spans="2:11" x14ac:dyDescent="0.3">
      <c r="E49" t="s">
        <v>3</v>
      </c>
      <c r="H49" t="s">
        <v>6</v>
      </c>
      <c r="I49">
        <v>46.38</v>
      </c>
      <c r="J49" s="5"/>
    </row>
    <row r="50" spans="2:11" x14ac:dyDescent="0.3">
      <c r="E50" t="s">
        <v>5</v>
      </c>
      <c r="F50">
        <f>AVERAGE(F47:F49)</f>
        <v>18.850000000000001</v>
      </c>
      <c r="H50" t="s">
        <v>69</v>
      </c>
      <c r="I50">
        <v>987.47</v>
      </c>
      <c r="J50" s="3">
        <f>I50-I49</f>
        <v>941.09</v>
      </c>
      <c r="K50">
        <f>J50/J48</f>
        <v>0.26352575500889069</v>
      </c>
    </row>
    <row r="51" spans="2:11" x14ac:dyDescent="0.3">
      <c r="D51" t="s">
        <v>63</v>
      </c>
      <c r="E51" t="s">
        <v>1</v>
      </c>
      <c r="F51">
        <v>18</v>
      </c>
      <c r="H51" t="s">
        <v>6</v>
      </c>
      <c r="I51">
        <v>33.700000000000003</v>
      </c>
      <c r="J51" s="5"/>
    </row>
    <row r="52" spans="2:11" x14ac:dyDescent="0.3">
      <c r="E52" t="s">
        <v>2</v>
      </c>
      <c r="F52">
        <v>17.8</v>
      </c>
      <c r="H52" t="s">
        <v>56</v>
      </c>
      <c r="I52">
        <v>1509.9</v>
      </c>
      <c r="J52" s="3">
        <f>I52-I51</f>
        <v>1476.2</v>
      </c>
      <c r="K52">
        <f>J52/J48</f>
        <v>0.41336824272293238</v>
      </c>
    </row>
    <row r="53" spans="2:11" x14ac:dyDescent="0.3">
      <c r="E53" t="s">
        <v>3</v>
      </c>
      <c r="F53">
        <v>18</v>
      </c>
      <c r="H53" t="s">
        <v>6</v>
      </c>
      <c r="I53">
        <v>25.63</v>
      </c>
      <c r="J53" s="5"/>
    </row>
    <row r="54" spans="2:11" x14ac:dyDescent="0.3">
      <c r="E54" t="s">
        <v>5</v>
      </c>
      <c r="F54">
        <f>AVERAGE(F51:F53)</f>
        <v>17.933333333333334</v>
      </c>
      <c r="H54" t="s">
        <v>58</v>
      </c>
      <c r="I54">
        <v>4823.3999999999996</v>
      </c>
      <c r="J54" s="3">
        <f>I54-I53</f>
        <v>4797.7699999999995</v>
      </c>
      <c r="K54">
        <f>J54/J48</f>
        <v>1.3434803914705344</v>
      </c>
    </row>
    <row r="55" spans="2:11" x14ac:dyDescent="0.3">
      <c r="E55" t="s">
        <v>7</v>
      </c>
      <c r="F55" s="3">
        <f>(F54/F50)</f>
        <v>0.95137046861184782</v>
      </c>
      <c r="H55" t="s">
        <v>6</v>
      </c>
      <c r="I55">
        <v>22.87</v>
      </c>
      <c r="J55" s="5"/>
    </row>
    <row r="56" spans="2:11" x14ac:dyDescent="0.3">
      <c r="H56" t="s">
        <v>57</v>
      </c>
      <c r="I56">
        <v>4448.3999999999996</v>
      </c>
      <c r="J56" s="3">
        <f>I56-I55</f>
        <v>4425.53</v>
      </c>
      <c r="K56">
        <f>J56/J48</f>
        <v>1.239245061114767</v>
      </c>
    </row>
    <row r="58" spans="2:11" x14ac:dyDescent="0.3">
      <c r="B58" s="7">
        <v>2</v>
      </c>
      <c r="D58" t="s">
        <v>62</v>
      </c>
      <c r="E58" t="s">
        <v>1</v>
      </c>
      <c r="F58">
        <v>19.422000000000001</v>
      </c>
      <c r="H58" t="s">
        <v>6</v>
      </c>
      <c r="I58">
        <v>2.48</v>
      </c>
      <c r="J58" s="5"/>
    </row>
    <row r="59" spans="2:11" x14ac:dyDescent="0.3">
      <c r="E59" t="s">
        <v>2</v>
      </c>
      <c r="F59">
        <v>18.518000000000001</v>
      </c>
      <c r="H59" t="s">
        <v>54</v>
      </c>
      <c r="I59">
        <v>662.54</v>
      </c>
      <c r="J59" s="3">
        <f>I59-I58</f>
        <v>660.06</v>
      </c>
      <c r="K59">
        <v>1</v>
      </c>
    </row>
    <row r="60" spans="2:11" x14ac:dyDescent="0.3">
      <c r="E60" t="s">
        <v>3</v>
      </c>
      <c r="F60">
        <v>19.318999999999999</v>
      </c>
      <c r="H60" t="s">
        <v>6</v>
      </c>
      <c r="I60">
        <v>0.79</v>
      </c>
      <c r="J60" s="5"/>
    </row>
    <row r="61" spans="2:11" x14ac:dyDescent="0.3">
      <c r="E61" t="s">
        <v>5</v>
      </c>
      <c r="F61">
        <f>AVERAGE(F58:F60)</f>
        <v>19.086333333333332</v>
      </c>
      <c r="H61" t="s">
        <v>69</v>
      </c>
      <c r="I61">
        <v>60.828000000000003</v>
      </c>
      <c r="J61" s="3">
        <f>I61-I60</f>
        <v>60.038000000000004</v>
      </c>
      <c r="K61">
        <f>J61/J59</f>
        <v>9.0958397721419282E-2</v>
      </c>
    </row>
    <row r="62" spans="2:11" x14ac:dyDescent="0.3">
      <c r="D62" t="s">
        <v>63</v>
      </c>
      <c r="E62" t="s">
        <v>1</v>
      </c>
      <c r="F62">
        <v>17.821999999999999</v>
      </c>
      <c r="H62" t="s">
        <v>6</v>
      </c>
      <c r="I62">
        <v>0.23</v>
      </c>
      <c r="J62" s="5"/>
    </row>
    <row r="63" spans="2:11" x14ac:dyDescent="0.3">
      <c r="E63" t="s">
        <v>2</v>
      </c>
      <c r="F63">
        <v>17.099</v>
      </c>
      <c r="H63" t="s">
        <v>56</v>
      </c>
      <c r="I63">
        <v>77.558999999999997</v>
      </c>
      <c r="J63" s="3">
        <f>I63-I62</f>
        <v>77.328999999999994</v>
      </c>
      <c r="K63">
        <f>J63/J59</f>
        <v>0.11715450110596007</v>
      </c>
    </row>
    <row r="64" spans="2:11" x14ac:dyDescent="0.3">
      <c r="E64" t="s">
        <v>3</v>
      </c>
      <c r="F64">
        <v>17.655000000000001</v>
      </c>
      <c r="H64" t="s">
        <v>6</v>
      </c>
      <c r="I64">
        <v>0.43</v>
      </c>
      <c r="J64" s="5"/>
    </row>
    <row r="65" spans="2:11" x14ac:dyDescent="0.3">
      <c r="E65" t="s">
        <v>5</v>
      </c>
      <c r="F65">
        <f>AVERAGE(F62:F64)</f>
        <v>17.525333333333332</v>
      </c>
      <c r="H65" t="s">
        <v>58</v>
      </c>
      <c r="I65">
        <v>614.22</v>
      </c>
      <c r="J65" s="3">
        <f>I65-I64</f>
        <v>613.79000000000008</v>
      </c>
      <c r="K65">
        <f>J65/J59</f>
        <v>0.92990031209284019</v>
      </c>
    </row>
    <row r="66" spans="2:11" x14ac:dyDescent="0.3">
      <c r="E66" t="s">
        <v>7</v>
      </c>
      <c r="F66" s="3">
        <f>(F65/F61)</f>
        <v>0.91821373059257061</v>
      </c>
      <c r="H66" t="s">
        <v>6</v>
      </c>
      <c r="I66">
        <v>0.19</v>
      </c>
      <c r="J66" s="5"/>
    </row>
    <row r="67" spans="2:11" x14ac:dyDescent="0.3">
      <c r="H67" t="s">
        <v>57</v>
      </c>
      <c r="I67">
        <v>1117.0999999999999</v>
      </c>
      <c r="J67" s="3">
        <f>I67-I66</f>
        <v>1116.9099999999999</v>
      </c>
      <c r="K67">
        <f>J67/J59</f>
        <v>1.6921340484198406</v>
      </c>
    </row>
    <row r="69" spans="2:11" x14ac:dyDescent="0.3">
      <c r="B69" s="7">
        <v>3</v>
      </c>
      <c r="D69" t="s">
        <v>62</v>
      </c>
      <c r="E69" t="s">
        <v>1</v>
      </c>
      <c r="F69">
        <v>21.9</v>
      </c>
      <c r="H69" t="s">
        <v>6</v>
      </c>
      <c r="I69">
        <v>12.88</v>
      </c>
      <c r="J69" s="5"/>
    </row>
    <row r="70" spans="2:11" x14ac:dyDescent="0.3">
      <c r="E70" t="s">
        <v>2</v>
      </c>
      <c r="F70">
        <v>20.9</v>
      </c>
      <c r="H70" t="s">
        <v>54</v>
      </c>
      <c r="I70">
        <v>2356.1999999999998</v>
      </c>
      <c r="J70" s="3">
        <f>I70-I69</f>
        <v>2343.3199999999997</v>
      </c>
      <c r="K70">
        <v>1</v>
      </c>
    </row>
    <row r="71" spans="2:11" x14ac:dyDescent="0.3">
      <c r="E71" t="s">
        <v>3</v>
      </c>
      <c r="F71">
        <v>21.7</v>
      </c>
      <c r="H71" t="s">
        <v>6</v>
      </c>
      <c r="I71">
        <v>28.84</v>
      </c>
      <c r="J71" s="5"/>
    </row>
    <row r="72" spans="2:11" x14ac:dyDescent="0.3">
      <c r="E72" t="s">
        <v>5</v>
      </c>
      <c r="F72">
        <f>AVERAGE(F69:F71)</f>
        <v>21.5</v>
      </c>
      <c r="H72" t="s">
        <v>69</v>
      </c>
      <c r="I72">
        <v>159.65</v>
      </c>
      <c r="J72" s="3">
        <f>I72-I71</f>
        <v>130.81</v>
      </c>
      <c r="K72">
        <f>J72/J70</f>
        <v>5.5822508236177737E-2</v>
      </c>
    </row>
    <row r="73" spans="2:11" x14ac:dyDescent="0.3">
      <c r="D73" t="s">
        <v>63</v>
      </c>
      <c r="E73" t="s">
        <v>1</v>
      </c>
      <c r="F73">
        <v>27</v>
      </c>
      <c r="H73" t="s">
        <v>6</v>
      </c>
      <c r="I73">
        <v>36.53</v>
      </c>
      <c r="J73" s="5"/>
    </row>
    <row r="74" spans="2:11" x14ac:dyDescent="0.3">
      <c r="E74" t="s">
        <v>2</v>
      </c>
      <c r="F74">
        <v>26</v>
      </c>
      <c r="H74" t="s">
        <v>56</v>
      </c>
      <c r="I74">
        <v>509.61</v>
      </c>
      <c r="J74" s="3">
        <f>I74-I73</f>
        <v>473.08000000000004</v>
      </c>
      <c r="K74">
        <f>J74/J70</f>
        <v>0.2018845057439872</v>
      </c>
    </row>
    <row r="75" spans="2:11" x14ac:dyDescent="0.3">
      <c r="E75" t="s">
        <v>3</v>
      </c>
      <c r="F75">
        <v>27.3</v>
      </c>
      <c r="H75" t="s">
        <v>6</v>
      </c>
      <c r="I75">
        <v>20.14</v>
      </c>
      <c r="J75" s="5"/>
    </row>
    <row r="76" spans="2:11" x14ac:dyDescent="0.3">
      <c r="E76" t="s">
        <v>5</v>
      </c>
      <c r="F76">
        <f>AVERAGE(F73:F75)</f>
        <v>26.766666666666666</v>
      </c>
      <c r="H76" t="s">
        <v>58</v>
      </c>
      <c r="I76">
        <v>2645.6</v>
      </c>
      <c r="J76" s="3">
        <f>I76-I75</f>
        <v>2625.46</v>
      </c>
      <c r="K76">
        <f>J76/J70</f>
        <v>1.1204018230544699</v>
      </c>
    </row>
    <row r="77" spans="2:11" x14ac:dyDescent="0.3">
      <c r="E77" t="s">
        <v>7</v>
      </c>
      <c r="F77" s="3">
        <f>(F76/F72)</f>
        <v>1.2449612403100774</v>
      </c>
      <c r="H77" t="s">
        <v>6</v>
      </c>
      <c r="I77">
        <v>23.45</v>
      </c>
      <c r="J77" s="5"/>
    </row>
    <row r="78" spans="2:11" x14ac:dyDescent="0.3">
      <c r="H78" t="s">
        <v>57</v>
      </c>
      <c r="I78">
        <v>2461.4</v>
      </c>
      <c r="J78" s="3">
        <f>I78-I77</f>
        <v>2437.9500000000003</v>
      </c>
      <c r="K78">
        <f>J78/J70</f>
        <v>1.0403828755782396</v>
      </c>
    </row>
    <row r="79" spans="2:11" x14ac:dyDescent="0.3">
      <c r="H79" s="7"/>
    </row>
    <row r="80" spans="2:11" x14ac:dyDescent="0.3">
      <c r="B80" s="7">
        <v>8</v>
      </c>
      <c r="D80" t="s">
        <v>62</v>
      </c>
      <c r="E80" t="s">
        <v>1</v>
      </c>
      <c r="F80">
        <v>21.161000000000001</v>
      </c>
      <c r="H80" t="s">
        <v>6</v>
      </c>
      <c r="I80">
        <v>11.79</v>
      </c>
      <c r="J80" t="s">
        <v>6</v>
      </c>
      <c r="K80">
        <v>5.38</v>
      </c>
    </row>
    <row r="81" spans="2:13" x14ac:dyDescent="0.3">
      <c r="E81" t="s">
        <v>2</v>
      </c>
      <c r="F81">
        <v>21.152999999999999</v>
      </c>
      <c r="H81" t="s">
        <v>54</v>
      </c>
      <c r="I81">
        <v>686.15</v>
      </c>
      <c r="J81" t="s">
        <v>9</v>
      </c>
      <c r="K81">
        <v>1881.8</v>
      </c>
      <c r="L81" s="3">
        <f>((I81-I80)+(K81-K80))/2</f>
        <v>1275.3899999999999</v>
      </c>
      <c r="M81">
        <v>1</v>
      </c>
    </row>
    <row r="82" spans="2:13" x14ac:dyDescent="0.3">
      <c r="E82" t="s">
        <v>3</v>
      </c>
      <c r="F82">
        <v>21.568000000000001</v>
      </c>
      <c r="H82" t="s">
        <v>6</v>
      </c>
      <c r="I82">
        <v>26.28</v>
      </c>
      <c r="J82" t="s">
        <v>6</v>
      </c>
      <c r="K82">
        <v>3.89</v>
      </c>
    </row>
    <row r="83" spans="2:13" x14ac:dyDescent="0.3">
      <c r="E83" t="s">
        <v>5</v>
      </c>
      <c r="F83">
        <f>AVERAGE(F80:F82)</f>
        <v>21.294</v>
      </c>
      <c r="H83" t="s">
        <v>69</v>
      </c>
      <c r="I83">
        <v>74.745000000000005</v>
      </c>
      <c r="J83" t="s">
        <v>10</v>
      </c>
      <c r="K83">
        <v>60.984000000000002</v>
      </c>
      <c r="L83" s="3">
        <f>((I83-I82)+(K83-K82))/2</f>
        <v>52.779499999999999</v>
      </c>
      <c r="M83">
        <f>L83/L81</f>
        <v>4.1383027936552741E-2</v>
      </c>
    </row>
    <row r="84" spans="2:13" x14ac:dyDescent="0.3">
      <c r="D84" t="s">
        <v>63</v>
      </c>
      <c r="E84" t="s">
        <v>1</v>
      </c>
      <c r="F84">
        <v>19.882000000000001</v>
      </c>
      <c r="H84" t="s">
        <v>6</v>
      </c>
      <c r="I84">
        <v>57.21</v>
      </c>
      <c r="J84" s="5"/>
    </row>
    <row r="85" spans="2:13" x14ac:dyDescent="0.3">
      <c r="E85" t="s">
        <v>2</v>
      </c>
      <c r="F85">
        <v>19.396999999999998</v>
      </c>
      <c r="H85" t="s">
        <v>56</v>
      </c>
      <c r="I85">
        <v>569.97</v>
      </c>
      <c r="J85" s="3">
        <f>I85-I84</f>
        <v>512.76</v>
      </c>
      <c r="K85">
        <f>J85/L81</f>
        <v>0.40204172841248564</v>
      </c>
    </row>
    <row r="86" spans="2:13" x14ac:dyDescent="0.3">
      <c r="E86" t="s">
        <v>3</v>
      </c>
      <c r="F86">
        <v>20.172000000000001</v>
      </c>
      <c r="H86" t="s">
        <v>6</v>
      </c>
      <c r="I86">
        <v>40.89</v>
      </c>
      <c r="J86" s="5"/>
    </row>
    <row r="87" spans="2:13" x14ac:dyDescent="0.3">
      <c r="E87" t="s">
        <v>5</v>
      </c>
      <c r="F87">
        <f>AVERAGE(F84:F86)</f>
        <v>19.816999999999997</v>
      </c>
      <c r="H87" t="s">
        <v>58</v>
      </c>
      <c r="I87">
        <v>2963</v>
      </c>
      <c r="J87" s="3">
        <f>I87-I86</f>
        <v>2922.11</v>
      </c>
      <c r="K87">
        <f>J87/L81</f>
        <v>2.2911501579908893</v>
      </c>
    </row>
    <row r="88" spans="2:13" x14ac:dyDescent="0.3">
      <c r="E88" t="s">
        <v>7</v>
      </c>
      <c r="F88" s="3">
        <f>(F87/F83)</f>
        <v>0.93063773833004582</v>
      </c>
      <c r="H88" t="s">
        <v>6</v>
      </c>
      <c r="I88">
        <v>9.6199999999999992</v>
      </c>
      <c r="J88" s="5"/>
    </row>
    <row r="89" spans="2:13" x14ac:dyDescent="0.3">
      <c r="H89" t="s">
        <v>57</v>
      </c>
      <c r="I89">
        <v>3514.2</v>
      </c>
      <c r="J89" s="3">
        <f>I89-I88</f>
        <v>3504.58</v>
      </c>
      <c r="K89">
        <f>J89/L81</f>
        <v>2.7478496773535941</v>
      </c>
    </row>
    <row r="91" spans="2:13" x14ac:dyDescent="0.3">
      <c r="B91" s="7">
        <v>9</v>
      </c>
      <c r="D91" t="s">
        <v>62</v>
      </c>
      <c r="E91" t="s">
        <v>1</v>
      </c>
      <c r="F91">
        <v>24.427</v>
      </c>
      <c r="H91" t="s">
        <v>6</v>
      </c>
      <c r="I91">
        <v>21.26</v>
      </c>
      <c r="J91" s="5"/>
    </row>
    <row r="92" spans="2:13" x14ac:dyDescent="0.3">
      <c r="E92" t="s">
        <v>2</v>
      </c>
      <c r="F92">
        <v>23.863</v>
      </c>
      <c r="H92" t="s">
        <v>54</v>
      </c>
      <c r="I92">
        <v>1821.7</v>
      </c>
      <c r="J92" s="3">
        <f>I92-I91</f>
        <v>1800.44</v>
      </c>
      <c r="K92">
        <v>1</v>
      </c>
    </row>
    <row r="93" spans="2:13" x14ac:dyDescent="0.3">
      <c r="E93" t="s">
        <v>3</v>
      </c>
      <c r="F93">
        <v>23.994</v>
      </c>
      <c r="H93" t="s">
        <v>6</v>
      </c>
      <c r="I93">
        <v>13.59</v>
      </c>
      <c r="J93" s="5"/>
    </row>
    <row r="94" spans="2:13" x14ac:dyDescent="0.3">
      <c r="E94" t="s">
        <v>5</v>
      </c>
      <c r="F94">
        <f>AVERAGE(F91:F93)</f>
        <v>24.094666666666665</v>
      </c>
      <c r="H94" t="s">
        <v>69</v>
      </c>
      <c r="I94">
        <v>47.533999999999999</v>
      </c>
      <c r="J94" s="3">
        <f>I94-I93</f>
        <v>33.944000000000003</v>
      </c>
      <c r="K94">
        <f>J94/J92</f>
        <v>1.8853169225300483E-2</v>
      </c>
      <c r="L94" t="s">
        <v>11</v>
      </c>
    </row>
    <row r="95" spans="2:13" x14ac:dyDescent="0.3">
      <c r="D95" t="s">
        <v>63</v>
      </c>
      <c r="E95" t="s">
        <v>1</v>
      </c>
      <c r="F95">
        <v>25.849</v>
      </c>
      <c r="H95" t="s">
        <v>6</v>
      </c>
      <c r="I95">
        <v>11.63</v>
      </c>
      <c r="J95" s="5"/>
    </row>
    <row r="96" spans="2:13" x14ac:dyDescent="0.3">
      <c r="E96" t="s">
        <v>2</v>
      </c>
      <c r="F96">
        <v>25.323</v>
      </c>
      <c r="H96" t="s">
        <v>56</v>
      </c>
      <c r="I96">
        <v>231.9</v>
      </c>
      <c r="J96" s="3">
        <f>I96-I95</f>
        <v>220.27</v>
      </c>
      <c r="K96">
        <f>J96/J92</f>
        <v>0.12234231632267668</v>
      </c>
    </row>
    <row r="97" spans="2:11" x14ac:dyDescent="0.3">
      <c r="E97" t="s">
        <v>3</v>
      </c>
      <c r="F97">
        <v>25.83</v>
      </c>
      <c r="H97" t="s">
        <v>6</v>
      </c>
      <c r="I97">
        <v>7.26</v>
      </c>
      <c r="J97" s="5"/>
    </row>
    <row r="98" spans="2:11" x14ac:dyDescent="0.3">
      <c r="E98" t="s">
        <v>5</v>
      </c>
      <c r="F98">
        <f>AVERAGE(F95:F97)</f>
        <v>25.667333333333332</v>
      </c>
      <c r="H98" t="s">
        <v>58</v>
      </c>
      <c r="I98">
        <v>2210.9</v>
      </c>
      <c r="J98" s="3">
        <f>I98-I97</f>
        <v>2203.64</v>
      </c>
      <c r="K98">
        <f>J98/J92</f>
        <v>1.2239452578258647</v>
      </c>
    </row>
    <row r="99" spans="2:11" x14ac:dyDescent="0.3">
      <c r="E99" t="s">
        <v>7</v>
      </c>
      <c r="F99" s="3">
        <f>(F98/F94)</f>
        <v>1.0652703226163467</v>
      </c>
      <c r="H99" t="s">
        <v>6</v>
      </c>
      <c r="I99">
        <v>6.95</v>
      </c>
      <c r="J99" s="5"/>
    </row>
    <row r="100" spans="2:11" x14ac:dyDescent="0.3">
      <c r="H100" t="s">
        <v>57</v>
      </c>
      <c r="I100">
        <v>2499.6999999999998</v>
      </c>
      <c r="J100" s="3">
        <f>I100-I99</f>
        <v>2492.75</v>
      </c>
      <c r="K100">
        <f>J100/J92</f>
        <v>1.3845226722356756</v>
      </c>
    </row>
    <row r="102" spans="2:11" x14ac:dyDescent="0.3">
      <c r="B102" s="7">
        <v>10</v>
      </c>
      <c r="D102" t="s">
        <v>62</v>
      </c>
      <c r="E102" t="s">
        <v>1</v>
      </c>
      <c r="F102">
        <v>29.483000000000001</v>
      </c>
      <c r="H102" t="s">
        <v>6</v>
      </c>
      <c r="I102">
        <v>1.87</v>
      </c>
      <c r="J102" s="5"/>
    </row>
    <row r="103" spans="2:11" x14ac:dyDescent="0.3">
      <c r="E103" t="s">
        <v>2</v>
      </c>
      <c r="F103">
        <v>28.027999999999999</v>
      </c>
      <c r="H103" t="s">
        <v>54</v>
      </c>
      <c r="I103">
        <v>378.88</v>
      </c>
      <c r="J103" s="3">
        <f>I103-I102</f>
        <v>377.01</v>
      </c>
      <c r="K103">
        <v>1</v>
      </c>
    </row>
    <row r="104" spans="2:11" x14ac:dyDescent="0.3">
      <c r="E104" t="s">
        <v>3</v>
      </c>
      <c r="F104">
        <v>29.945</v>
      </c>
      <c r="H104" t="s">
        <v>6</v>
      </c>
      <c r="I104">
        <v>3.34</v>
      </c>
      <c r="J104" s="5"/>
    </row>
    <row r="105" spans="2:11" x14ac:dyDescent="0.3">
      <c r="E105" t="s">
        <v>5</v>
      </c>
      <c r="F105">
        <f>AVERAGE(F102:F104)</f>
        <v>29.151999999999997</v>
      </c>
      <c r="H105" t="s">
        <v>69</v>
      </c>
      <c r="I105">
        <v>34.869999999999997</v>
      </c>
      <c r="J105" s="3">
        <f>I105-I104</f>
        <v>31.529999999999998</v>
      </c>
      <c r="K105">
        <f>J105/J103</f>
        <v>8.3631733906262426E-2</v>
      </c>
    </row>
    <row r="106" spans="2:11" x14ac:dyDescent="0.3">
      <c r="D106" t="s">
        <v>63</v>
      </c>
      <c r="E106" t="s">
        <v>1</v>
      </c>
      <c r="F106">
        <v>28.524000000000001</v>
      </c>
      <c r="H106" t="s">
        <v>6</v>
      </c>
      <c r="I106">
        <v>2.4500000000000002</v>
      </c>
      <c r="J106" s="5"/>
    </row>
    <row r="107" spans="2:11" x14ac:dyDescent="0.3">
      <c r="E107" t="s">
        <v>2</v>
      </c>
      <c r="F107">
        <v>29.343</v>
      </c>
      <c r="H107" t="s">
        <v>56</v>
      </c>
      <c r="I107">
        <v>299.45</v>
      </c>
      <c r="J107" s="3">
        <f>I107-I106</f>
        <v>297</v>
      </c>
      <c r="K107">
        <f>J107/J103</f>
        <v>0.78777751253282413</v>
      </c>
    </row>
    <row r="108" spans="2:11" x14ac:dyDescent="0.3">
      <c r="E108" t="s">
        <v>3</v>
      </c>
      <c r="F108">
        <v>29.498999999999999</v>
      </c>
      <c r="H108" t="s">
        <v>6</v>
      </c>
      <c r="I108">
        <v>2.33</v>
      </c>
      <c r="J108" s="5"/>
    </row>
    <row r="109" spans="2:11" x14ac:dyDescent="0.3">
      <c r="E109" t="s">
        <v>5</v>
      </c>
      <c r="F109">
        <f>AVERAGE(F106:F108)</f>
        <v>29.122</v>
      </c>
      <c r="H109" t="s">
        <v>58</v>
      </c>
      <c r="I109">
        <v>1349.8</v>
      </c>
      <c r="J109" s="3">
        <f>I109-I108</f>
        <v>1347.47</v>
      </c>
      <c r="K109">
        <f>J109/J103</f>
        <v>3.5740961778202172</v>
      </c>
    </row>
    <row r="110" spans="2:11" x14ac:dyDescent="0.3">
      <c r="E110" t="s">
        <v>7</v>
      </c>
      <c r="F110" s="3">
        <f>(F109/F105)</f>
        <v>0.99897091108671798</v>
      </c>
      <c r="H110" t="s">
        <v>6</v>
      </c>
      <c r="I110">
        <v>2.44</v>
      </c>
      <c r="J110" s="5"/>
    </row>
    <row r="111" spans="2:11" x14ac:dyDescent="0.3">
      <c r="H111" t="s">
        <v>57</v>
      </c>
      <c r="I111">
        <v>1808.4</v>
      </c>
      <c r="J111" s="3">
        <f>I111-I110</f>
        <v>1805.96</v>
      </c>
      <c r="K111">
        <f>J111/J103</f>
        <v>4.7902177661070002</v>
      </c>
    </row>
    <row r="113" spans="1:11" x14ac:dyDescent="0.3">
      <c r="A113" t="s">
        <v>39</v>
      </c>
      <c r="B113" s="7">
        <v>2</v>
      </c>
      <c r="D113" t="s">
        <v>62</v>
      </c>
      <c r="E113" t="s">
        <v>1</v>
      </c>
      <c r="F113">
        <v>32.594999999999999</v>
      </c>
      <c r="H113" t="s">
        <v>6</v>
      </c>
      <c r="I113">
        <v>19.579999999999998</v>
      </c>
      <c r="J113" s="5"/>
    </row>
    <row r="114" spans="1:11" x14ac:dyDescent="0.3">
      <c r="E114" t="s">
        <v>2</v>
      </c>
      <c r="F114">
        <v>27.463999999999999</v>
      </c>
      <c r="H114" t="s">
        <v>54</v>
      </c>
      <c r="I114">
        <v>1409</v>
      </c>
      <c r="J114" s="3">
        <f>I114-I113</f>
        <v>1389.42</v>
      </c>
      <c r="K114">
        <v>1</v>
      </c>
    </row>
    <row r="115" spans="1:11" x14ac:dyDescent="0.3">
      <c r="E115" t="s">
        <v>3</v>
      </c>
      <c r="F115">
        <v>27.027999999999999</v>
      </c>
      <c r="H115" t="s">
        <v>6</v>
      </c>
      <c r="I115">
        <v>13.79</v>
      </c>
      <c r="J115" s="5"/>
    </row>
    <row r="116" spans="1:11" x14ac:dyDescent="0.3">
      <c r="E116" t="s">
        <v>5</v>
      </c>
      <c r="F116">
        <f>AVERAGE(F113:F115)</f>
        <v>29.028999999999996</v>
      </c>
      <c r="H116" t="s">
        <v>69</v>
      </c>
      <c r="I116">
        <v>70.522999999999996</v>
      </c>
      <c r="J116" s="3">
        <f>I116-I115</f>
        <v>56.732999999999997</v>
      </c>
      <c r="K116">
        <f>J116/J114</f>
        <v>4.0832145787450876E-2</v>
      </c>
    </row>
    <row r="117" spans="1:11" x14ac:dyDescent="0.3">
      <c r="D117" t="s">
        <v>63</v>
      </c>
      <c r="E117" t="s">
        <v>1</v>
      </c>
      <c r="F117">
        <v>25.745000000000001</v>
      </c>
      <c r="H117" t="s">
        <v>6</v>
      </c>
      <c r="I117">
        <v>5.47</v>
      </c>
      <c r="J117" s="5"/>
    </row>
    <row r="118" spans="1:11" x14ac:dyDescent="0.3">
      <c r="E118" t="s">
        <v>2</v>
      </c>
      <c r="F118">
        <v>24.952999999999999</v>
      </c>
      <c r="H118" t="s">
        <v>56</v>
      </c>
      <c r="I118">
        <v>235.96</v>
      </c>
      <c r="J118" s="3">
        <f>I118-I117</f>
        <v>230.49</v>
      </c>
      <c r="K118">
        <f>J118/J114</f>
        <v>0.16588936390724188</v>
      </c>
    </row>
    <row r="119" spans="1:11" x14ac:dyDescent="0.3">
      <c r="E119" t="s">
        <v>3</v>
      </c>
      <c r="F119">
        <v>25.71</v>
      </c>
      <c r="H119" t="s">
        <v>6</v>
      </c>
      <c r="I119">
        <v>5.16</v>
      </c>
      <c r="J119" s="5"/>
    </row>
    <row r="120" spans="1:11" x14ac:dyDescent="0.3">
      <c r="E120" t="s">
        <v>5</v>
      </c>
      <c r="F120">
        <f>AVERAGE(F117:F119)</f>
        <v>25.469333333333335</v>
      </c>
      <c r="H120" t="s">
        <v>58</v>
      </c>
      <c r="I120">
        <v>757.77</v>
      </c>
      <c r="J120" s="3">
        <f>I120-I119</f>
        <v>752.61</v>
      </c>
      <c r="K120">
        <f>J120/J114</f>
        <v>0.54167206460249595</v>
      </c>
    </row>
    <row r="121" spans="1:11" x14ac:dyDescent="0.3">
      <c r="E121" t="s">
        <v>7</v>
      </c>
      <c r="F121" s="3">
        <f>(F120/F116)</f>
        <v>0.87737549806515336</v>
      </c>
      <c r="H121" t="s">
        <v>6</v>
      </c>
      <c r="I121">
        <v>3.64</v>
      </c>
      <c r="J121" s="5"/>
    </row>
    <row r="122" spans="1:11" x14ac:dyDescent="0.3">
      <c r="H122" t="s">
        <v>57</v>
      </c>
      <c r="I122">
        <v>853.93</v>
      </c>
      <c r="J122" s="3">
        <f>I122-I121</f>
        <v>850.29</v>
      </c>
      <c r="K122">
        <f>J122/J114</f>
        <v>0.6119747808438053</v>
      </c>
    </row>
    <row r="124" spans="1:11" x14ac:dyDescent="0.3">
      <c r="B124" s="7">
        <v>3</v>
      </c>
      <c r="D124" t="s">
        <v>62</v>
      </c>
      <c r="E124" t="s">
        <v>1</v>
      </c>
      <c r="F124">
        <v>32.691000000000003</v>
      </c>
      <c r="H124" t="s">
        <v>6</v>
      </c>
      <c r="I124">
        <v>65</v>
      </c>
      <c r="J124" s="5"/>
    </row>
    <row r="125" spans="1:11" x14ac:dyDescent="0.3">
      <c r="E125" t="s">
        <v>2</v>
      </c>
      <c r="F125">
        <v>30.439</v>
      </c>
      <c r="H125" t="s">
        <v>54</v>
      </c>
      <c r="I125">
        <v>1081.9000000000001</v>
      </c>
      <c r="J125" s="3">
        <f>I125-I124</f>
        <v>1016.9000000000001</v>
      </c>
      <c r="K125">
        <v>1</v>
      </c>
    </row>
    <row r="126" spans="1:11" x14ac:dyDescent="0.3">
      <c r="E126" t="s">
        <v>3</v>
      </c>
      <c r="F126">
        <v>29.282</v>
      </c>
      <c r="H126" t="s">
        <v>6</v>
      </c>
      <c r="I126">
        <v>42.62</v>
      </c>
      <c r="J126" s="5"/>
    </row>
    <row r="127" spans="1:11" x14ac:dyDescent="0.3">
      <c r="E127" t="s">
        <v>5</v>
      </c>
      <c r="F127">
        <f>AVERAGE(F124:F126)</f>
        <v>30.804000000000002</v>
      </c>
      <c r="H127" t="s">
        <v>69</v>
      </c>
      <c r="I127">
        <v>132.44999999999999</v>
      </c>
      <c r="J127" s="3">
        <f>I127-I126</f>
        <v>89.829999999999984</v>
      </c>
      <c r="K127">
        <f>J127/J125</f>
        <v>8.8337102959976377E-2</v>
      </c>
    </row>
    <row r="128" spans="1:11" x14ac:dyDescent="0.3">
      <c r="D128" t="s">
        <v>63</v>
      </c>
      <c r="E128" t="s">
        <v>1</v>
      </c>
      <c r="F128">
        <v>35.343000000000004</v>
      </c>
      <c r="H128" t="s">
        <v>6</v>
      </c>
      <c r="I128">
        <v>34</v>
      </c>
      <c r="J128" s="5"/>
    </row>
    <row r="129" spans="1:13" x14ac:dyDescent="0.3">
      <c r="E129" t="s">
        <v>2</v>
      </c>
      <c r="H129" t="s">
        <v>56</v>
      </c>
      <c r="I129">
        <v>760.11</v>
      </c>
      <c r="J129" s="3">
        <f>I129-I128</f>
        <v>726.11</v>
      </c>
      <c r="K129">
        <f>J129/J125</f>
        <v>0.71404267872947191</v>
      </c>
    </row>
    <row r="130" spans="1:13" x14ac:dyDescent="0.3">
      <c r="E130" t="s">
        <v>3</v>
      </c>
      <c r="H130" t="s">
        <v>6</v>
      </c>
      <c r="I130">
        <v>30.63</v>
      </c>
      <c r="J130" s="5"/>
    </row>
    <row r="131" spans="1:13" x14ac:dyDescent="0.3">
      <c r="E131" t="s">
        <v>5</v>
      </c>
      <c r="F131">
        <f>AVERAGE(F128:F130)</f>
        <v>35.343000000000004</v>
      </c>
      <c r="H131" t="s">
        <v>58</v>
      </c>
      <c r="I131">
        <v>1587</v>
      </c>
      <c r="J131" s="3">
        <f>I131-I130</f>
        <v>1556.37</v>
      </c>
      <c r="K131">
        <f>J131/J125</f>
        <v>1.5305044743829284</v>
      </c>
    </row>
    <row r="132" spans="1:13" x14ac:dyDescent="0.3">
      <c r="E132" t="s">
        <v>7</v>
      </c>
      <c r="F132" s="3">
        <f>(F131/F127)</f>
        <v>1.1473509933774835</v>
      </c>
      <c r="H132" t="s">
        <v>6</v>
      </c>
      <c r="I132">
        <v>21.29</v>
      </c>
      <c r="J132" s="5"/>
    </row>
    <row r="133" spans="1:13" x14ac:dyDescent="0.3">
      <c r="H133" t="s">
        <v>57</v>
      </c>
      <c r="I133">
        <v>1669.4</v>
      </c>
      <c r="J133" s="3">
        <f>I133-I132</f>
        <v>1648.1100000000001</v>
      </c>
      <c r="K133">
        <f>J133/J125</f>
        <v>1.6207198347920149</v>
      </c>
    </row>
    <row r="134" spans="1:13" x14ac:dyDescent="0.3">
      <c r="H134" s="7"/>
      <c r="J134" s="11"/>
    </row>
    <row r="135" spans="1:13" x14ac:dyDescent="0.3">
      <c r="A135" s="23"/>
      <c r="B135" s="24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x14ac:dyDescent="0.3">
      <c r="A136" t="s">
        <v>67</v>
      </c>
    </row>
    <row r="138" spans="1:13" x14ac:dyDescent="0.3">
      <c r="A138" t="s">
        <v>68</v>
      </c>
      <c r="B138" s="7">
        <v>2</v>
      </c>
      <c r="D138" t="s">
        <v>62</v>
      </c>
      <c r="E138" t="s">
        <v>1</v>
      </c>
      <c r="F138">
        <v>39.299999999999997</v>
      </c>
      <c r="H138" s="7" t="s">
        <v>6</v>
      </c>
      <c r="I138">
        <v>11.35</v>
      </c>
      <c r="J138" s="11"/>
    </row>
    <row r="139" spans="1:13" x14ac:dyDescent="0.3">
      <c r="E139" t="s">
        <v>2</v>
      </c>
      <c r="F139">
        <v>39.9</v>
      </c>
      <c r="H139" s="7" t="s">
        <v>71</v>
      </c>
      <c r="I139">
        <v>31.43</v>
      </c>
      <c r="J139" s="3">
        <f>I139-I138</f>
        <v>20.079999999999998</v>
      </c>
      <c r="K139">
        <f>J139/J145</f>
        <v>1.4114405409584863E-2</v>
      </c>
    </row>
    <row r="140" spans="1:13" x14ac:dyDescent="0.3">
      <c r="E140" t="s">
        <v>3</v>
      </c>
      <c r="F140">
        <v>38.9</v>
      </c>
      <c r="H140" s="7" t="s">
        <v>6</v>
      </c>
      <c r="I140">
        <v>6.28</v>
      </c>
      <c r="J140" s="11"/>
    </row>
    <row r="141" spans="1:13" x14ac:dyDescent="0.3">
      <c r="E141" t="s">
        <v>5</v>
      </c>
      <c r="F141">
        <f>AVERAGE(F138:F140)</f>
        <v>39.366666666666667</v>
      </c>
      <c r="H141" s="7" t="s">
        <v>70</v>
      </c>
      <c r="I141">
        <v>28.616</v>
      </c>
      <c r="J141" s="3">
        <f>I141-I140</f>
        <v>22.335999999999999</v>
      </c>
      <c r="K141">
        <f>J141/J145</f>
        <v>1.5700167292255353E-2</v>
      </c>
    </row>
    <row r="142" spans="1:13" x14ac:dyDescent="0.3">
      <c r="D142" t="s">
        <v>63</v>
      </c>
      <c r="E142" t="s">
        <v>1</v>
      </c>
      <c r="F142">
        <v>35.700000000000003</v>
      </c>
      <c r="H142" s="7" t="s">
        <v>6</v>
      </c>
      <c r="I142">
        <v>5.64</v>
      </c>
      <c r="J142" s="11"/>
    </row>
    <row r="143" spans="1:13" x14ac:dyDescent="0.3">
      <c r="E143" t="s">
        <v>2</v>
      </c>
      <c r="F143">
        <v>34.6</v>
      </c>
      <c r="H143" s="7" t="s">
        <v>72</v>
      </c>
      <c r="I143">
        <v>333.93200000000002</v>
      </c>
      <c r="J143" s="3">
        <f>I143-I142</f>
        <v>328.29200000000003</v>
      </c>
      <c r="K143">
        <f>J143/J145</f>
        <v>0.23075928190853756</v>
      </c>
    </row>
    <row r="144" spans="1:13" x14ac:dyDescent="0.3">
      <c r="E144" t="s">
        <v>3</v>
      </c>
      <c r="F144">
        <v>38.4</v>
      </c>
      <c r="H144" s="7" t="s">
        <v>6</v>
      </c>
      <c r="I144">
        <v>7.64</v>
      </c>
      <c r="J144" s="11"/>
    </row>
    <row r="145" spans="2:11" x14ac:dyDescent="0.3">
      <c r="E145" t="s">
        <v>5</v>
      </c>
      <c r="F145">
        <f>AVERAGE(F142:F144)</f>
        <v>36.233333333333341</v>
      </c>
      <c r="H145" s="7" t="s">
        <v>73</v>
      </c>
      <c r="I145">
        <v>1430.3</v>
      </c>
      <c r="J145" s="3">
        <f>I145-I144</f>
        <v>1422.6599999999999</v>
      </c>
      <c r="K145">
        <f>J145/J145</f>
        <v>1</v>
      </c>
    </row>
    <row r="146" spans="2:11" x14ac:dyDescent="0.3">
      <c r="E146" t="s">
        <v>7</v>
      </c>
      <c r="F146" s="3">
        <f>(F145/F141)</f>
        <v>0.92040643522438625</v>
      </c>
      <c r="H146" s="7" t="s">
        <v>6</v>
      </c>
      <c r="I146">
        <v>8.42</v>
      </c>
      <c r="J146" s="11"/>
    </row>
    <row r="147" spans="2:11" x14ac:dyDescent="0.3">
      <c r="H147" s="7" t="s">
        <v>74</v>
      </c>
      <c r="I147">
        <v>1136.8</v>
      </c>
      <c r="J147" s="3">
        <f>I147-I146</f>
        <v>1128.3799999999999</v>
      </c>
      <c r="K147">
        <f>J147/J145</f>
        <v>0.79314804661690075</v>
      </c>
    </row>
    <row r="148" spans="2:11" x14ac:dyDescent="0.3">
      <c r="E148" t="s">
        <v>80</v>
      </c>
      <c r="F148" s="25">
        <v>2.9529999999999998</v>
      </c>
      <c r="H148" s="7" t="s">
        <v>6</v>
      </c>
      <c r="I148">
        <v>7.06</v>
      </c>
    </row>
    <row r="149" spans="2:11" x14ac:dyDescent="0.3">
      <c r="H149" s="7" t="s">
        <v>75</v>
      </c>
      <c r="I149">
        <v>1050.5999999999999</v>
      </c>
      <c r="J149" s="3">
        <f>I149-I148</f>
        <v>1043.54</v>
      </c>
      <c r="K149">
        <f>J149/J145</f>
        <v>0.7335132779441329</v>
      </c>
    </row>
    <row r="151" spans="2:11" x14ac:dyDescent="0.3">
      <c r="B151" s="7">
        <v>8</v>
      </c>
      <c r="D151" t="s">
        <v>62</v>
      </c>
      <c r="E151" t="s">
        <v>1</v>
      </c>
      <c r="F151">
        <v>40.799999999999997</v>
      </c>
      <c r="H151" s="7" t="s">
        <v>6</v>
      </c>
      <c r="I151">
        <v>8.17</v>
      </c>
      <c r="J151" s="11"/>
    </row>
    <row r="152" spans="2:11" x14ac:dyDescent="0.3">
      <c r="E152" t="s">
        <v>2</v>
      </c>
      <c r="F152">
        <v>39.6</v>
      </c>
      <c r="H152" s="7" t="s">
        <v>71</v>
      </c>
      <c r="I152">
        <v>26.582999999999998</v>
      </c>
      <c r="J152" s="3">
        <f>I152-I151</f>
        <v>18.412999999999997</v>
      </c>
      <c r="K152">
        <f>J152/J162</f>
        <v>1.5872865356930423E-2</v>
      </c>
    </row>
    <row r="153" spans="2:11" x14ac:dyDescent="0.3">
      <c r="E153" t="s">
        <v>3</v>
      </c>
      <c r="F153">
        <v>39.299999999999997</v>
      </c>
      <c r="H153" s="7" t="s">
        <v>6</v>
      </c>
      <c r="I153">
        <v>8.35</v>
      </c>
      <c r="J153" s="11"/>
    </row>
    <row r="154" spans="2:11" x14ac:dyDescent="0.3">
      <c r="E154" t="s">
        <v>5</v>
      </c>
      <c r="F154">
        <f>AVERAGE(F151:F153)</f>
        <v>39.9</v>
      </c>
      <c r="H154" s="7" t="s">
        <v>70</v>
      </c>
      <c r="I154">
        <v>32.369</v>
      </c>
      <c r="J154" s="3">
        <f>I154-I153</f>
        <v>24.018999999999998</v>
      </c>
      <c r="K154">
        <f>J154/J162</f>
        <v>2.0705498995715627E-2</v>
      </c>
    </row>
    <row r="155" spans="2:11" x14ac:dyDescent="0.3">
      <c r="D155" t="s">
        <v>63</v>
      </c>
      <c r="E155" t="s">
        <v>1</v>
      </c>
      <c r="F155">
        <v>40.1</v>
      </c>
      <c r="H155" s="7" t="s">
        <v>6</v>
      </c>
      <c r="I155">
        <v>8.84</v>
      </c>
      <c r="J155" s="11"/>
    </row>
    <row r="156" spans="2:11" x14ac:dyDescent="0.3">
      <c r="E156" t="s">
        <v>2</v>
      </c>
      <c r="F156">
        <v>38.6</v>
      </c>
      <c r="H156" s="7" t="s">
        <v>72</v>
      </c>
      <c r="I156">
        <v>42.689</v>
      </c>
      <c r="J156" s="3">
        <f>I156-I155</f>
        <v>33.849000000000004</v>
      </c>
      <c r="K156">
        <f>J156/J162</f>
        <v>2.917941777367827E-2</v>
      </c>
    </row>
    <row r="157" spans="2:11" x14ac:dyDescent="0.3">
      <c r="E157" t="s">
        <v>3</v>
      </c>
      <c r="F157">
        <v>38.6</v>
      </c>
      <c r="H157" s="7" t="s">
        <v>6</v>
      </c>
      <c r="I157">
        <v>9.4600000000000009</v>
      </c>
      <c r="J157" s="11"/>
    </row>
    <row r="158" spans="2:11" x14ac:dyDescent="0.3">
      <c r="E158" t="s">
        <v>5</v>
      </c>
      <c r="F158">
        <f>AVERAGE(F155:F157)</f>
        <v>39.1</v>
      </c>
      <c r="H158" s="7" t="s">
        <v>73</v>
      </c>
      <c r="I158">
        <v>706.63</v>
      </c>
      <c r="J158" s="3">
        <f>I158-I157</f>
        <v>697.17</v>
      </c>
      <c r="K158">
        <f>J158/J162</f>
        <v>0.60099307776523014</v>
      </c>
    </row>
    <row r="159" spans="2:11" x14ac:dyDescent="0.3">
      <c r="E159" t="s">
        <v>7</v>
      </c>
      <c r="F159" s="3">
        <f>(F158/F154)</f>
        <v>0.9799498746867169</v>
      </c>
      <c r="H159" s="7" t="s">
        <v>6</v>
      </c>
      <c r="I159">
        <v>9.15</v>
      </c>
      <c r="J159" s="11"/>
    </row>
    <row r="160" spans="2:11" x14ac:dyDescent="0.3">
      <c r="H160" s="7" t="s">
        <v>74</v>
      </c>
      <c r="I160">
        <v>1086.9000000000001</v>
      </c>
      <c r="J160" s="3">
        <f>I160-I159</f>
        <v>1077.75</v>
      </c>
      <c r="K160">
        <f>J160/J162</f>
        <v>0.92907079989310626</v>
      </c>
    </row>
    <row r="161" spans="1:15" x14ac:dyDescent="0.3">
      <c r="E161" t="s">
        <v>80</v>
      </c>
      <c r="F161" s="25">
        <v>1.3560000000000001</v>
      </c>
      <c r="H161" s="7" t="s">
        <v>6</v>
      </c>
      <c r="I161">
        <v>9.17</v>
      </c>
    </row>
    <row r="162" spans="1:15" x14ac:dyDescent="0.3">
      <c r="H162" s="7" t="s">
        <v>75</v>
      </c>
      <c r="I162">
        <v>1169.2</v>
      </c>
      <c r="J162" s="3">
        <f>I162-I161</f>
        <v>1160.03</v>
      </c>
      <c r="K162">
        <f>J162/J162</f>
        <v>1</v>
      </c>
    </row>
    <row r="164" spans="1:15" x14ac:dyDescent="0.3">
      <c r="B164" s="7">
        <v>11</v>
      </c>
      <c r="D164" t="s">
        <v>62</v>
      </c>
      <c r="E164" t="s">
        <v>1</v>
      </c>
      <c r="F164">
        <v>32.299999999999997</v>
      </c>
      <c r="H164" s="7" t="s">
        <v>6</v>
      </c>
      <c r="I164">
        <v>23.71</v>
      </c>
      <c r="J164" s="11"/>
    </row>
    <row r="165" spans="1:15" x14ac:dyDescent="0.3">
      <c r="E165" t="s">
        <v>2</v>
      </c>
      <c r="F165">
        <v>31.2</v>
      </c>
      <c r="H165" s="7" t="s">
        <v>71</v>
      </c>
      <c r="I165">
        <v>44.408999999999999</v>
      </c>
      <c r="J165" s="3">
        <f>I165-I164</f>
        <v>20.698999999999998</v>
      </c>
      <c r="K165">
        <f>J165/J175</f>
        <v>1.6051211265858123E-2</v>
      </c>
    </row>
    <row r="166" spans="1:15" x14ac:dyDescent="0.3">
      <c r="E166" t="s">
        <v>3</v>
      </c>
      <c r="F166">
        <v>33.5</v>
      </c>
      <c r="H166" s="7" t="s">
        <v>6</v>
      </c>
      <c r="I166">
        <v>21.74</v>
      </c>
      <c r="J166" s="11"/>
    </row>
    <row r="167" spans="1:15" x14ac:dyDescent="0.3">
      <c r="A167" s="11"/>
      <c r="B167" s="14"/>
      <c r="C167" s="11"/>
      <c r="E167" t="s">
        <v>5</v>
      </c>
      <c r="F167">
        <f>AVERAGE(F164:F166)</f>
        <v>32.333333333333336</v>
      </c>
      <c r="H167" s="7" t="s">
        <v>70</v>
      </c>
      <c r="I167">
        <v>49.725999999999999</v>
      </c>
      <c r="J167" s="3">
        <f>I167-I166</f>
        <v>27.986000000000001</v>
      </c>
      <c r="K167">
        <f>J167/J175</f>
        <v>2.1701975867737835E-2</v>
      </c>
      <c r="L167" s="11"/>
      <c r="M167" s="11"/>
      <c r="N167" s="11"/>
      <c r="O167" s="11"/>
    </row>
    <row r="168" spans="1:15" x14ac:dyDescent="0.3">
      <c r="A168" s="11"/>
      <c r="B168" s="14"/>
      <c r="C168" s="11"/>
      <c r="D168" t="s">
        <v>63</v>
      </c>
      <c r="E168" t="s">
        <v>1</v>
      </c>
      <c r="F168">
        <v>31.4</v>
      </c>
      <c r="H168" s="7" t="s">
        <v>6</v>
      </c>
      <c r="I168">
        <v>21.78</v>
      </c>
      <c r="J168" s="11"/>
      <c r="L168" s="11"/>
      <c r="M168" s="11"/>
      <c r="N168" s="11"/>
      <c r="O168" s="11"/>
    </row>
    <row r="169" spans="1:15" x14ac:dyDescent="0.3">
      <c r="A169" s="11"/>
      <c r="B169" s="14"/>
      <c r="C169" s="13"/>
      <c r="E169" t="s">
        <v>2</v>
      </c>
      <c r="F169">
        <v>26.9</v>
      </c>
      <c r="H169" s="7" t="s">
        <v>72</v>
      </c>
      <c r="I169">
        <v>286.00299999999999</v>
      </c>
      <c r="J169" s="3">
        <f>I169-I168</f>
        <v>264.22299999999996</v>
      </c>
      <c r="K169">
        <f>J169/J175</f>
        <v>0.20489391730512729</v>
      </c>
      <c r="L169" s="11"/>
      <c r="M169" s="11"/>
      <c r="N169" s="11"/>
      <c r="O169" s="11"/>
    </row>
    <row r="170" spans="1:15" x14ac:dyDescent="0.3">
      <c r="A170" s="11"/>
      <c r="B170" s="14"/>
      <c r="C170" s="15"/>
      <c r="E170" t="s">
        <v>3</v>
      </c>
      <c r="F170">
        <v>28.7</v>
      </c>
      <c r="H170" s="7" t="s">
        <v>6</v>
      </c>
      <c r="I170">
        <v>19.25</v>
      </c>
      <c r="J170" s="11"/>
      <c r="L170" s="11"/>
      <c r="M170" s="11"/>
      <c r="N170" s="11"/>
      <c r="O170" s="11"/>
    </row>
    <row r="171" spans="1:15" x14ac:dyDescent="0.3">
      <c r="A171" s="11"/>
      <c r="B171" s="14"/>
      <c r="C171" s="11"/>
      <c r="E171" t="s">
        <v>5</v>
      </c>
      <c r="F171">
        <f>AVERAGE(F168:F170)</f>
        <v>29</v>
      </c>
      <c r="H171" s="7" t="s">
        <v>73</v>
      </c>
      <c r="I171">
        <v>970.59</v>
      </c>
      <c r="J171" s="3">
        <f>I171-I170</f>
        <v>951.34</v>
      </c>
      <c r="K171">
        <f>J171/J175</f>
        <v>0.73772449517664951</v>
      </c>
      <c r="L171" s="11"/>
      <c r="M171" s="11"/>
      <c r="N171" s="11"/>
      <c r="O171" s="11"/>
    </row>
    <row r="172" spans="1:15" x14ac:dyDescent="0.3">
      <c r="A172" s="11"/>
      <c r="B172" s="14"/>
      <c r="C172" s="11"/>
      <c r="E172" t="s">
        <v>7</v>
      </c>
      <c r="F172" s="3">
        <f>(F171/F167)</f>
        <v>0.89690721649484528</v>
      </c>
      <c r="H172" s="7" t="s">
        <v>6</v>
      </c>
      <c r="I172">
        <v>17.3</v>
      </c>
      <c r="J172" s="11"/>
      <c r="L172" s="11"/>
      <c r="M172" s="11"/>
      <c r="N172" s="11"/>
      <c r="O172" s="11"/>
    </row>
    <row r="173" spans="1:15" x14ac:dyDescent="0.3">
      <c r="A173" s="11"/>
      <c r="B173" s="14"/>
      <c r="C173" s="11"/>
      <c r="H173" s="7" t="s">
        <v>74</v>
      </c>
      <c r="I173">
        <v>1098.2</v>
      </c>
      <c r="J173" s="3">
        <f>I173-I172</f>
        <v>1080.9000000000001</v>
      </c>
      <c r="K173">
        <f>J173/J175</f>
        <v>0.8381928719873446</v>
      </c>
      <c r="L173" s="11"/>
      <c r="M173" s="11"/>
      <c r="N173" s="11"/>
      <c r="O173" s="11"/>
    </row>
    <row r="174" spans="1:15" x14ac:dyDescent="0.3">
      <c r="A174" s="11"/>
      <c r="B174" s="14"/>
      <c r="C174" s="11"/>
      <c r="E174" t="s">
        <v>80</v>
      </c>
      <c r="F174" s="25">
        <v>1.3520000000000001</v>
      </c>
      <c r="H174" s="7" t="s">
        <v>6</v>
      </c>
      <c r="I174">
        <v>16.239999999999998</v>
      </c>
      <c r="L174" s="11"/>
      <c r="M174" s="11"/>
      <c r="N174" s="11"/>
      <c r="O174" s="11"/>
    </row>
    <row r="175" spans="1:15" x14ac:dyDescent="0.3">
      <c r="A175" s="11"/>
      <c r="B175" s="14"/>
      <c r="C175" s="11"/>
      <c r="H175" s="7" t="s">
        <v>75</v>
      </c>
      <c r="I175">
        <v>1305.8</v>
      </c>
      <c r="J175" s="3">
        <f>I175-I174</f>
        <v>1289.56</v>
      </c>
      <c r="K175">
        <f>J175/J175</f>
        <v>1</v>
      </c>
      <c r="L175" s="11"/>
      <c r="M175" s="11"/>
      <c r="N175" s="11"/>
      <c r="O175" s="11"/>
    </row>
    <row r="176" spans="1:15" x14ac:dyDescent="0.3">
      <c r="A176" s="11"/>
      <c r="B176" s="14"/>
      <c r="C176" s="11"/>
      <c r="D176" s="11"/>
      <c r="E176" s="11"/>
      <c r="F176" s="11"/>
      <c r="G176" s="11"/>
      <c r="H176" s="14"/>
      <c r="I176" s="11"/>
      <c r="J176" s="11"/>
      <c r="K176" s="11"/>
      <c r="L176" s="11"/>
      <c r="M176" s="11"/>
      <c r="N176" s="11"/>
      <c r="O176" s="11"/>
    </row>
    <row r="177" spans="1:15" x14ac:dyDescent="0.3">
      <c r="A177" s="11"/>
      <c r="B177" s="14">
        <v>12</v>
      </c>
      <c r="C177" s="11"/>
      <c r="D177" t="s">
        <v>62</v>
      </c>
      <c r="E177" t="s">
        <v>1</v>
      </c>
      <c r="F177">
        <v>32</v>
      </c>
      <c r="H177" s="7" t="s">
        <v>6</v>
      </c>
      <c r="I177" s="11">
        <v>25.5</v>
      </c>
      <c r="J177" s="11"/>
      <c r="K177" s="11"/>
      <c r="L177" s="11"/>
      <c r="M177" s="11"/>
      <c r="N177" s="11"/>
      <c r="O177" s="11"/>
    </row>
    <row r="178" spans="1:15" x14ac:dyDescent="0.3">
      <c r="A178" s="11"/>
      <c r="B178" s="14"/>
      <c r="C178" s="11"/>
      <c r="E178" t="s">
        <v>2</v>
      </c>
      <c r="F178">
        <v>31.6</v>
      </c>
      <c r="H178" s="7" t="s">
        <v>71</v>
      </c>
      <c r="I178" s="11">
        <v>52.853000000000002</v>
      </c>
      <c r="J178" s="3">
        <f>I178-I177</f>
        <v>27.353000000000002</v>
      </c>
      <c r="K178">
        <f>J178/J186</f>
        <v>9.6867640548915449E-3</v>
      </c>
      <c r="L178" s="11"/>
      <c r="M178" s="11"/>
      <c r="N178" s="11"/>
      <c r="O178" s="11"/>
    </row>
    <row r="179" spans="1:15" x14ac:dyDescent="0.3">
      <c r="A179" s="11"/>
      <c r="B179" s="14"/>
      <c r="C179" s="11"/>
      <c r="E179" t="s">
        <v>3</v>
      </c>
      <c r="F179">
        <v>37</v>
      </c>
      <c r="H179" s="7" t="s">
        <v>6</v>
      </c>
      <c r="I179" s="11">
        <v>18.95</v>
      </c>
      <c r="J179" s="11"/>
      <c r="L179" s="11"/>
      <c r="M179" s="11"/>
      <c r="N179" s="11"/>
      <c r="O179" s="11"/>
    </row>
    <row r="180" spans="1:15" x14ac:dyDescent="0.3">
      <c r="A180" s="11"/>
      <c r="B180" s="14"/>
      <c r="C180" s="11"/>
      <c r="E180" t="s">
        <v>5</v>
      </c>
      <c r="F180">
        <f>AVERAGE(F177:F179)</f>
        <v>33.533333333333331</v>
      </c>
      <c r="H180" s="7" t="s">
        <v>70</v>
      </c>
      <c r="I180">
        <v>65.206000000000003</v>
      </c>
      <c r="J180" s="3">
        <f>I180-I179</f>
        <v>46.256</v>
      </c>
      <c r="K180">
        <f>J180/J186</f>
        <v>1.6381053563523682E-2</v>
      </c>
      <c r="L180" s="11"/>
      <c r="M180" s="11"/>
      <c r="N180" s="11"/>
      <c r="O180" s="11"/>
    </row>
    <row r="181" spans="1:15" x14ac:dyDescent="0.3">
      <c r="A181" s="11"/>
      <c r="B181" s="14"/>
      <c r="C181" s="11"/>
      <c r="D181" t="s">
        <v>63</v>
      </c>
      <c r="E181" t="s">
        <v>1</v>
      </c>
      <c r="F181">
        <v>34.700000000000003</v>
      </c>
      <c r="H181" s="7" t="s">
        <v>6</v>
      </c>
      <c r="I181">
        <v>16.21</v>
      </c>
      <c r="J181" s="11"/>
      <c r="L181" s="11"/>
      <c r="M181" s="11"/>
      <c r="N181" s="11"/>
      <c r="O181" s="11"/>
    </row>
    <row r="182" spans="1:15" x14ac:dyDescent="0.3">
      <c r="A182" s="11"/>
      <c r="B182" s="14"/>
      <c r="C182" s="11"/>
      <c r="E182" t="s">
        <v>2</v>
      </c>
      <c r="F182">
        <v>31.2</v>
      </c>
      <c r="H182" s="7" t="s">
        <v>72</v>
      </c>
      <c r="I182">
        <v>90.537999999999997</v>
      </c>
      <c r="J182" s="3">
        <f>I182-I181</f>
        <v>74.328000000000003</v>
      </c>
      <c r="K182">
        <f>J182/J186</f>
        <v>2.6322443559096947E-2</v>
      </c>
      <c r="L182" s="11"/>
      <c r="M182" s="11"/>
      <c r="N182" s="11"/>
      <c r="O182" s="11"/>
    </row>
    <row r="183" spans="1:15" x14ac:dyDescent="0.3">
      <c r="A183" s="11"/>
      <c r="B183" s="14"/>
      <c r="C183" s="11"/>
      <c r="E183" t="s">
        <v>3</v>
      </c>
      <c r="F183">
        <v>34</v>
      </c>
      <c r="H183" s="7" t="s">
        <v>6</v>
      </c>
      <c r="I183">
        <v>22.24</v>
      </c>
      <c r="J183" s="11"/>
      <c r="L183" s="11"/>
      <c r="M183" s="11"/>
      <c r="N183" s="11"/>
      <c r="O183" s="11"/>
    </row>
    <row r="184" spans="1:15" x14ac:dyDescent="0.3">
      <c r="A184" s="11"/>
      <c r="B184" s="14"/>
      <c r="C184" s="11"/>
      <c r="E184" t="s">
        <v>5</v>
      </c>
      <c r="F184">
        <f>AVERAGE(F181:F183)</f>
        <v>33.300000000000004</v>
      </c>
      <c r="H184" s="7" t="s">
        <v>73</v>
      </c>
      <c r="I184">
        <v>2018.7</v>
      </c>
      <c r="J184" s="3">
        <f>I184-I183</f>
        <v>1996.46</v>
      </c>
      <c r="K184">
        <f>J184/J186</f>
        <v>0.70702434705621953</v>
      </c>
      <c r="L184" s="11"/>
      <c r="M184" s="11"/>
      <c r="N184" s="11"/>
      <c r="O184" s="11"/>
    </row>
    <row r="185" spans="1:15" x14ac:dyDescent="0.3">
      <c r="A185" s="11"/>
      <c r="B185" s="14"/>
      <c r="C185" s="11"/>
      <c r="E185" t="s">
        <v>7</v>
      </c>
      <c r="F185" s="3">
        <f>(F184/F180)</f>
        <v>0.9930417495029823</v>
      </c>
      <c r="H185" s="7" t="s">
        <v>6</v>
      </c>
      <c r="I185">
        <v>39.049999999999997</v>
      </c>
      <c r="J185" s="11"/>
      <c r="L185" s="11"/>
      <c r="M185" s="11"/>
      <c r="N185" s="11"/>
      <c r="O185" s="11"/>
    </row>
    <row r="186" spans="1:15" x14ac:dyDescent="0.3">
      <c r="A186" s="11"/>
      <c r="B186" s="14"/>
      <c r="C186" s="11"/>
      <c r="H186" s="7" t="s">
        <v>74</v>
      </c>
      <c r="I186">
        <v>2862.8</v>
      </c>
      <c r="J186" s="3">
        <f>I186-I185</f>
        <v>2823.75</v>
      </c>
      <c r="K186">
        <f>J186/J186</f>
        <v>1</v>
      </c>
      <c r="L186" s="11"/>
      <c r="M186" s="11"/>
      <c r="N186" s="11"/>
      <c r="O186" s="11"/>
    </row>
    <row r="187" spans="1:15" x14ac:dyDescent="0.3">
      <c r="A187" s="11"/>
      <c r="B187" s="14"/>
      <c r="C187" s="11"/>
      <c r="E187" t="s">
        <v>80</v>
      </c>
      <c r="F187" s="25">
        <v>3.9940000000000002</v>
      </c>
      <c r="H187" s="7" t="s">
        <v>6</v>
      </c>
      <c r="I187">
        <v>40.94</v>
      </c>
      <c r="L187" s="11"/>
      <c r="M187" s="11"/>
      <c r="N187" s="11"/>
      <c r="O187" s="11"/>
    </row>
    <row r="188" spans="1:15" x14ac:dyDescent="0.3">
      <c r="A188" s="11"/>
      <c r="B188" s="14"/>
      <c r="C188" s="11"/>
      <c r="H188" s="7" t="s">
        <v>75</v>
      </c>
      <c r="I188">
        <v>2545.9</v>
      </c>
      <c r="J188" s="3">
        <f>I188-I187</f>
        <v>2504.96</v>
      </c>
      <c r="K188">
        <f>J188/J186</f>
        <v>0.88710402833112001</v>
      </c>
      <c r="L188" s="11"/>
      <c r="M188" s="11"/>
      <c r="N188" s="11"/>
      <c r="O188" s="11"/>
    </row>
    <row r="189" spans="1:15" x14ac:dyDescent="0.3">
      <c r="A189" s="11"/>
      <c r="B189" s="14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1:15" x14ac:dyDescent="0.3">
      <c r="A190" s="11"/>
      <c r="B190" s="14">
        <v>14</v>
      </c>
      <c r="C190" s="11"/>
      <c r="D190" t="s">
        <v>62</v>
      </c>
      <c r="E190" t="s">
        <v>1</v>
      </c>
      <c r="F190">
        <v>24.9</v>
      </c>
      <c r="H190" s="7" t="s">
        <v>6</v>
      </c>
      <c r="I190">
        <v>64.97</v>
      </c>
      <c r="J190" s="11"/>
      <c r="K190" s="11"/>
      <c r="L190" s="11"/>
      <c r="M190" s="11"/>
      <c r="N190" s="11"/>
      <c r="O190" s="11"/>
    </row>
    <row r="191" spans="1:15" x14ac:dyDescent="0.3">
      <c r="A191" s="11"/>
      <c r="B191" s="14"/>
      <c r="C191" s="11"/>
      <c r="E191" t="s">
        <v>2</v>
      </c>
      <c r="F191">
        <v>23.7</v>
      </c>
      <c r="H191" s="7" t="s">
        <v>71</v>
      </c>
      <c r="I191">
        <v>95.228999999999999</v>
      </c>
      <c r="J191" s="3">
        <f>I191-I190</f>
        <v>30.259</v>
      </c>
      <c r="K191">
        <f>J191/J201</f>
        <v>1.5789583539884886E-2</v>
      </c>
      <c r="L191" s="11"/>
      <c r="M191" s="11"/>
      <c r="N191" s="11"/>
      <c r="O191" s="11"/>
    </row>
    <row r="192" spans="1:15" x14ac:dyDescent="0.3">
      <c r="A192" s="11"/>
      <c r="B192" s="14"/>
      <c r="C192" s="11"/>
      <c r="E192" t="s">
        <v>3</v>
      </c>
      <c r="F192">
        <v>25</v>
      </c>
      <c r="H192" s="7" t="s">
        <v>6</v>
      </c>
      <c r="I192">
        <v>56.29</v>
      </c>
      <c r="J192" s="11"/>
      <c r="L192" s="11"/>
      <c r="M192" s="11"/>
      <c r="N192" s="11"/>
      <c r="O192" s="11"/>
    </row>
    <row r="193" spans="1:15" x14ac:dyDescent="0.3">
      <c r="A193" s="11"/>
      <c r="B193" s="14"/>
      <c r="C193" s="11"/>
      <c r="E193" t="s">
        <v>5</v>
      </c>
      <c r="F193">
        <f>AVERAGE(F190:F192)</f>
        <v>24.533333333333331</v>
      </c>
      <c r="H193" s="7" t="s">
        <v>70</v>
      </c>
      <c r="I193">
        <v>89.912999999999997</v>
      </c>
      <c r="J193" s="3">
        <f>I193-I192</f>
        <v>33.622999999999998</v>
      </c>
      <c r="K193">
        <f>J193/J201</f>
        <v>1.754496736050595E-2</v>
      </c>
      <c r="L193" s="11"/>
      <c r="M193" s="11"/>
      <c r="N193" s="11"/>
      <c r="O193" s="11"/>
    </row>
    <row r="194" spans="1:15" x14ac:dyDescent="0.3">
      <c r="A194" s="11"/>
      <c r="B194" s="14"/>
      <c r="C194" s="11"/>
      <c r="D194" t="s">
        <v>63</v>
      </c>
      <c r="E194" t="s">
        <v>1</v>
      </c>
      <c r="F194">
        <v>25</v>
      </c>
      <c r="H194" s="7" t="s">
        <v>6</v>
      </c>
      <c r="I194">
        <v>51.65</v>
      </c>
      <c r="J194" s="11"/>
      <c r="L194" s="11"/>
      <c r="M194" s="11"/>
      <c r="N194" s="11"/>
      <c r="O194" s="11"/>
    </row>
    <row r="195" spans="1:15" x14ac:dyDescent="0.3">
      <c r="A195" s="11"/>
      <c r="B195" s="14"/>
      <c r="C195" s="11"/>
      <c r="E195" t="s">
        <v>2</v>
      </c>
      <c r="F195">
        <v>25.3</v>
      </c>
      <c r="H195" s="7" t="s">
        <v>72</v>
      </c>
      <c r="I195">
        <v>95.697999999999993</v>
      </c>
      <c r="J195" s="3">
        <f>I195-I194</f>
        <v>44.047999999999995</v>
      </c>
      <c r="K195">
        <f>J195/J201</f>
        <v>2.2984883035290306E-2</v>
      </c>
      <c r="L195" s="11"/>
      <c r="M195" s="11"/>
      <c r="N195" s="11"/>
      <c r="O195" s="11"/>
    </row>
    <row r="196" spans="1:15" x14ac:dyDescent="0.3">
      <c r="A196" s="11"/>
      <c r="B196" s="14"/>
      <c r="C196" s="11"/>
      <c r="E196" t="s">
        <v>3</v>
      </c>
      <c r="F196">
        <v>23.2</v>
      </c>
      <c r="H196" s="7" t="s">
        <v>6</v>
      </c>
      <c r="I196">
        <v>52.79</v>
      </c>
      <c r="J196" s="11"/>
      <c r="L196" s="11"/>
      <c r="M196" s="11"/>
      <c r="N196" s="11"/>
      <c r="O196" s="11"/>
    </row>
    <row r="197" spans="1:15" x14ac:dyDescent="0.3">
      <c r="A197" s="11"/>
      <c r="B197" s="14"/>
      <c r="C197" s="11"/>
      <c r="E197" t="s">
        <v>5</v>
      </c>
      <c r="F197">
        <f>AVERAGE(F194:F196)</f>
        <v>24.5</v>
      </c>
      <c r="H197" s="7" t="s">
        <v>73</v>
      </c>
      <c r="I197">
        <v>1577</v>
      </c>
      <c r="J197" s="3">
        <f>I197-I196</f>
        <v>1524.21</v>
      </c>
      <c r="K197">
        <f>J197/J201</f>
        <v>0.7953548077374647</v>
      </c>
      <c r="L197" s="11"/>
      <c r="M197" s="11"/>
      <c r="N197" s="11"/>
      <c r="O197" s="11"/>
    </row>
    <row r="198" spans="1:15" x14ac:dyDescent="0.3">
      <c r="A198" s="11"/>
      <c r="B198" s="14"/>
      <c r="C198" s="11"/>
      <c r="E198" t="s">
        <v>7</v>
      </c>
      <c r="F198" s="3">
        <f>(F197/F193)</f>
        <v>0.99864130434782616</v>
      </c>
      <c r="H198" s="7" t="s">
        <v>6</v>
      </c>
      <c r="I198">
        <v>41.73</v>
      </c>
      <c r="J198" s="11"/>
      <c r="L198" s="11"/>
      <c r="M198" s="11"/>
      <c r="N198" s="11"/>
      <c r="O198" s="11"/>
    </row>
    <row r="199" spans="1:15" x14ac:dyDescent="0.3">
      <c r="A199" s="11"/>
      <c r="B199" s="14"/>
      <c r="C199" s="11"/>
      <c r="H199" s="7" t="s">
        <v>74</v>
      </c>
      <c r="I199">
        <v>1826.4</v>
      </c>
      <c r="J199" s="3">
        <f>I199-I198</f>
        <v>1784.67</v>
      </c>
      <c r="K199">
        <f>J199/J201</f>
        <v>0.93126660022229291</v>
      </c>
      <c r="L199" s="11"/>
      <c r="M199" s="11"/>
      <c r="N199" s="11"/>
      <c r="O199" s="11"/>
    </row>
    <row r="200" spans="1:15" x14ac:dyDescent="0.3">
      <c r="A200" s="11"/>
      <c r="B200" s="14"/>
      <c r="C200" s="11"/>
      <c r="E200" t="s">
        <v>80</v>
      </c>
      <c r="F200" s="25">
        <v>2.2490000000000001</v>
      </c>
      <c r="H200" s="7" t="s">
        <v>6</v>
      </c>
      <c r="I200">
        <v>39.31</v>
      </c>
      <c r="L200" s="11"/>
      <c r="M200" s="11"/>
      <c r="N200" s="11"/>
      <c r="O200" s="11"/>
    </row>
    <row r="201" spans="1:15" x14ac:dyDescent="0.3">
      <c r="A201" s="11"/>
      <c r="B201" s="14"/>
      <c r="C201" s="11"/>
      <c r="H201" s="7" t="s">
        <v>75</v>
      </c>
      <c r="I201">
        <v>1955.7</v>
      </c>
      <c r="J201" s="3">
        <f>I201-I200</f>
        <v>1916.39</v>
      </c>
      <c r="K201">
        <f>J201/J201</f>
        <v>1</v>
      </c>
      <c r="L201" s="11"/>
      <c r="M201" s="11"/>
      <c r="N201" s="11"/>
      <c r="O201" s="11"/>
    </row>
    <row r="202" spans="1:15" x14ac:dyDescent="0.3">
      <c r="A202" s="11"/>
      <c r="B202" s="14"/>
      <c r="C202" s="11"/>
      <c r="D202" s="11"/>
      <c r="E202" s="11"/>
      <c r="F202" s="11"/>
      <c r="G202" s="11"/>
      <c r="H202" s="14"/>
      <c r="I202" s="11"/>
      <c r="J202" s="11"/>
      <c r="K202" s="11"/>
      <c r="L202" s="11"/>
      <c r="M202" s="11"/>
      <c r="N202" s="11"/>
      <c r="O202" s="11"/>
    </row>
    <row r="203" spans="1:15" x14ac:dyDescent="0.3">
      <c r="A203" s="11"/>
      <c r="B203" s="14">
        <v>18</v>
      </c>
      <c r="C203" s="11"/>
      <c r="D203" t="s">
        <v>62</v>
      </c>
      <c r="E203" t="s">
        <v>1</v>
      </c>
      <c r="F203">
        <v>20.8</v>
      </c>
      <c r="H203" s="7" t="s">
        <v>6</v>
      </c>
      <c r="I203" s="11">
        <v>25.32</v>
      </c>
      <c r="J203" s="11"/>
      <c r="K203" s="11"/>
      <c r="L203" s="11"/>
      <c r="M203" s="11"/>
      <c r="N203" s="11"/>
      <c r="O203" s="11"/>
    </row>
    <row r="204" spans="1:15" x14ac:dyDescent="0.3">
      <c r="A204" s="11"/>
      <c r="B204" s="14"/>
      <c r="C204" s="11"/>
      <c r="E204" t="s">
        <v>2</v>
      </c>
      <c r="F204">
        <v>21.7</v>
      </c>
      <c r="H204" s="7" t="s">
        <v>71</v>
      </c>
      <c r="I204" s="11">
        <v>66.301000000000002</v>
      </c>
      <c r="J204" s="3">
        <f>I204-I203</f>
        <v>40.981000000000002</v>
      </c>
      <c r="K204">
        <f>J204/J210</f>
        <v>2.3740861323848034E-2</v>
      </c>
      <c r="L204" s="11"/>
      <c r="M204" s="11"/>
      <c r="N204" s="11"/>
      <c r="O204" s="11"/>
    </row>
    <row r="205" spans="1:15" x14ac:dyDescent="0.3">
      <c r="A205" s="11"/>
      <c r="B205" s="14"/>
      <c r="C205" s="11"/>
      <c r="E205" t="s">
        <v>3</v>
      </c>
      <c r="F205">
        <v>23.4</v>
      </c>
      <c r="H205" s="7" t="s">
        <v>6</v>
      </c>
      <c r="I205" s="11">
        <v>21.01</v>
      </c>
      <c r="J205" s="11"/>
      <c r="L205" s="11"/>
      <c r="M205" s="11"/>
      <c r="N205" s="11"/>
      <c r="O205" s="11"/>
    </row>
    <row r="206" spans="1:15" x14ac:dyDescent="0.3">
      <c r="A206" s="11"/>
      <c r="B206" s="14"/>
      <c r="C206" s="11"/>
      <c r="E206" t="s">
        <v>5</v>
      </c>
      <c r="F206">
        <f>AVERAGE(F203:F205)</f>
        <v>21.966666666666669</v>
      </c>
      <c r="H206" s="7" t="s">
        <v>70</v>
      </c>
      <c r="I206" s="11">
        <v>113.68</v>
      </c>
      <c r="J206" s="3">
        <f>I206-I205</f>
        <v>92.67</v>
      </c>
      <c r="K206">
        <f>J206/J210</f>
        <v>5.3685015467680078E-2</v>
      </c>
      <c r="L206" s="11"/>
      <c r="M206" s="11"/>
      <c r="N206" s="11"/>
      <c r="O206" s="11"/>
    </row>
    <row r="207" spans="1:15" x14ac:dyDescent="0.3">
      <c r="A207" s="11"/>
      <c r="B207" s="14"/>
      <c r="C207" s="11"/>
      <c r="D207" t="s">
        <v>63</v>
      </c>
      <c r="E207" t="s">
        <v>1</v>
      </c>
      <c r="F207">
        <v>20.8</v>
      </c>
      <c r="H207" s="7" t="s">
        <v>6</v>
      </c>
      <c r="I207" s="11">
        <v>29.94</v>
      </c>
      <c r="J207" s="11"/>
      <c r="L207" s="11"/>
      <c r="M207" s="11"/>
      <c r="N207" s="11"/>
      <c r="O207" s="11"/>
    </row>
    <row r="208" spans="1:15" x14ac:dyDescent="0.3">
      <c r="A208" s="11"/>
      <c r="B208" s="14"/>
      <c r="C208" s="11"/>
      <c r="E208" t="s">
        <v>2</v>
      </c>
      <c r="F208">
        <v>29.4</v>
      </c>
      <c r="H208" s="7" t="s">
        <v>72</v>
      </c>
      <c r="I208" s="11">
        <v>131.66</v>
      </c>
      <c r="J208" s="3">
        <f>I208-I207</f>
        <v>101.72</v>
      </c>
      <c r="K208">
        <f>J208/J210</f>
        <v>5.8927805906684123E-2</v>
      </c>
      <c r="L208" s="11"/>
      <c r="M208" s="11"/>
      <c r="N208" s="11"/>
      <c r="O208" s="11"/>
    </row>
    <row r="209" spans="1:15" x14ac:dyDescent="0.3">
      <c r="A209" s="11"/>
      <c r="B209" s="14"/>
      <c r="C209" s="11"/>
      <c r="E209" t="s">
        <v>3</v>
      </c>
      <c r="F209">
        <v>31.4</v>
      </c>
      <c r="H209" s="7" t="s">
        <v>6</v>
      </c>
      <c r="I209" s="11">
        <v>35.520000000000003</v>
      </c>
      <c r="J209" s="11"/>
      <c r="L209" s="11"/>
      <c r="M209" s="11"/>
      <c r="N209" s="11"/>
      <c r="O209" s="11"/>
    </row>
    <row r="210" spans="1:15" x14ac:dyDescent="0.3">
      <c r="A210" s="11"/>
      <c r="B210" s="14"/>
      <c r="C210" s="11"/>
      <c r="E210" t="s">
        <v>5</v>
      </c>
      <c r="F210">
        <f>AVERAGE(F207:F209)</f>
        <v>27.2</v>
      </c>
      <c r="H210" s="7" t="s">
        <v>73</v>
      </c>
      <c r="I210" s="11">
        <v>1761.7</v>
      </c>
      <c r="J210" s="3">
        <f>I210-I209</f>
        <v>1726.18</v>
      </c>
      <c r="K210">
        <f>J210/J210</f>
        <v>1</v>
      </c>
      <c r="L210" s="11"/>
      <c r="M210" s="11"/>
      <c r="N210" s="11"/>
      <c r="O210" s="11"/>
    </row>
    <row r="211" spans="1:15" x14ac:dyDescent="0.3">
      <c r="A211" s="11"/>
      <c r="B211" s="14"/>
      <c r="C211" s="11"/>
      <c r="E211" t="s">
        <v>7</v>
      </c>
      <c r="F211" s="3">
        <f>(F210/F206)</f>
        <v>1.2382397572078907</v>
      </c>
      <c r="H211" s="7" t="s">
        <v>6</v>
      </c>
      <c r="I211" s="11">
        <v>31.27</v>
      </c>
      <c r="J211" s="11"/>
      <c r="L211" s="11"/>
      <c r="M211" s="11"/>
      <c r="N211" s="11"/>
      <c r="O211" s="11"/>
    </row>
    <row r="212" spans="1:15" x14ac:dyDescent="0.3">
      <c r="A212" s="11"/>
      <c r="B212" s="14"/>
      <c r="C212" s="11"/>
      <c r="H212" s="7" t="s">
        <v>74</v>
      </c>
      <c r="I212" s="11">
        <v>1696.6</v>
      </c>
      <c r="J212" s="3">
        <f>I212-I211</f>
        <v>1665.33</v>
      </c>
      <c r="K212">
        <f>J212/J210</f>
        <v>0.96474875157863016</v>
      </c>
      <c r="L212" s="11"/>
      <c r="M212" s="11"/>
      <c r="N212" s="11"/>
      <c r="O212" s="11"/>
    </row>
    <row r="213" spans="1:15" x14ac:dyDescent="0.3">
      <c r="A213" s="11"/>
      <c r="B213" s="14"/>
      <c r="C213" s="11"/>
      <c r="E213" t="s">
        <v>80</v>
      </c>
      <c r="F213" s="25">
        <v>1.8160000000000001</v>
      </c>
      <c r="H213" s="7" t="s">
        <v>6</v>
      </c>
      <c r="I213" s="11">
        <v>38.6</v>
      </c>
      <c r="L213" s="11"/>
      <c r="M213" s="11"/>
      <c r="N213" s="11"/>
      <c r="O213" s="11"/>
    </row>
    <row r="214" spans="1:15" x14ac:dyDescent="0.3">
      <c r="A214" s="11"/>
      <c r="B214" s="14"/>
      <c r="C214" s="11"/>
      <c r="H214" s="7" t="s">
        <v>75</v>
      </c>
      <c r="I214" s="11">
        <v>1691.6</v>
      </c>
      <c r="J214" s="3">
        <f>I214-I213</f>
        <v>1653</v>
      </c>
      <c r="K214">
        <f>J214/J210</f>
        <v>0.95760581167665015</v>
      </c>
      <c r="L214" s="11"/>
      <c r="M214" s="11"/>
      <c r="N214" s="11"/>
      <c r="O214" s="11"/>
    </row>
    <row r="215" spans="1:15" x14ac:dyDescent="0.3">
      <c r="A215" s="11"/>
      <c r="B215" s="14"/>
      <c r="C215" s="11"/>
      <c r="D215" s="11"/>
      <c r="E215" s="11"/>
      <c r="F215" s="11"/>
      <c r="G215" s="11"/>
      <c r="H215" s="14"/>
      <c r="I215" s="11"/>
      <c r="J215" s="11"/>
      <c r="K215" s="11"/>
      <c r="L215" s="11"/>
      <c r="M215" s="11"/>
      <c r="N215" s="11"/>
      <c r="O215" s="11"/>
    </row>
    <row r="216" spans="1:15" x14ac:dyDescent="0.3">
      <c r="A216" s="11"/>
      <c r="B216" s="14"/>
      <c r="C216" s="11"/>
      <c r="D216" s="11"/>
      <c r="E216" s="11"/>
      <c r="F216" s="11"/>
      <c r="G216" s="11"/>
      <c r="H216" s="14"/>
      <c r="I216" s="11"/>
      <c r="J216" s="11"/>
      <c r="K216" s="11"/>
      <c r="L216" s="11"/>
      <c r="M216" s="11"/>
      <c r="N216" s="11"/>
      <c r="O216" s="11"/>
    </row>
    <row r="217" spans="1:15" x14ac:dyDescent="0.3">
      <c r="A217" s="11"/>
      <c r="B217" s="14"/>
      <c r="C217" s="11"/>
      <c r="D217" s="11"/>
      <c r="E217" s="11"/>
      <c r="F217" s="11"/>
      <c r="G217" s="11"/>
      <c r="H217" s="14"/>
      <c r="I217" s="11"/>
      <c r="J217" s="11"/>
      <c r="K217" s="11"/>
      <c r="L217" s="11"/>
      <c r="M217" s="11"/>
      <c r="N217" s="11"/>
      <c r="O217" s="11"/>
    </row>
    <row r="218" spans="1:15" x14ac:dyDescent="0.3">
      <c r="A218" s="11"/>
      <c r="B218" s="14"/>
      <c r="C218" s="11"/>
      <c r="D218" s="11"/>
      <c r="E218" s="11"/>
      <c r="F218" s="11"/>
      <c r="G218" s="11"/>
      <c r="H218" s="14"/>
      <c r="I218" s="11"/>
      <c r="J218" s="11"/>
      <c r="K218" s="11"/>
      <c r="L218" s="11"/>
      <c r="M218" s="11"/>
      <c r="N218" s="11"/>
      <c r="O218" s="11"/>
    </row>
    <row r="219" spans="1:15" x14ac:dyDescent="0.3">
      <c r="A219" s="11"/>
      <c r="B219" s="14"/>
      <c r="C219" s="11"/>
      <c r="D219" s="11"/>
      <c r="E219" s="11"/>
      <c r="F219" s="11"/>
      <c r="G219" s="11"/>
      <c r="H219" s="14"/>
      <c r="I219" s="11"/>
      <c r="J219" s="11"/>
      <c r="K219" s="11"/>
      <c r="L219" s="11"/>
      <c r="M219" s="11"/>
      <c r="N219" s="11"/>
      <c r="O219" s="11"/>
    </row>
    <row r="220" spans="1:15" x14ac:dyDescent="0.3">
      <c r="A220" s="11"/>
      <c r="B220" s="14"/>
      <c r="C220" s="11"/>
      <c r="D220" s="11"/>
      <c r="E220" s="11"/>
      <c r="F220" s="11"/>
      <c r="G220" s="11"/>
      <c r="H220" s="14"/>
      <c r="I220" s="11"/>
      <c r="J220" s="11"/>
      <c r="K220" s="11"/>
      <c r="L220" s="11"/>
      <c r="M220" s="11"/>
      <c r="N220" s="11"/>
      <c r="O220" s="11"/>
    </row>
    <row r="221" spans="1:15" x14ac:dyDescent="0.3">
      <c r="A221" s="11"/>
      <c r="B221" s="14"/>
      <c r="C221" s="11"/>
      <c r="D221" s="11"/>
      <c r="E221" s="11"/>
      <c r="F221" s="11"/>
      <c r="G221" s="11"/>
      <c r="H221" s="14"/>
      <c r="I221" s="11"/>
      <c r="J221" s="11"/>
      <c r="K221" s="11"/>
      <c r="L221" s="11"/>
      <c r="M221" s="11"/>
      <c r="N221" s="11"/>
      <c r="O221" s="11"/>
    </row>
    <row r="222" spans="1:15" x14ac:dyDescent="0.3">
      <c r="A222" s="11"/>
      <c r="B222" s="14"/>
      <c r="C222" s="11"/>
      <c r="D222" s="11"/>
      <c r="E222" s="11"/>
      <c r="F222" s="11"/>
      <c r="G222" s="11"/>
      <c r="H222" s="14"/>
      <c r="I222" s="11"/>
      <c r="J222" s="11"/>
      <c r="K222" s="11"/>
      <c r="L222" s="11"/>
      <c r="M222" s="11"/>
      <c r="N222" s="11"/>
      <c r="O222" s="11"/>
    </row>
    <row r="223" spans="1:15" x14ac:dyDescent="0.3">
      <c r="A223" s="11"/>
      <c r="B223" s="14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1:15" x14ac:dyDescent="0.3">
      <c r="A224" s="11"/>
      <c r="B224" s="14"/>
      <c r="C224" s="11"/>
      <c r="D224" s="11"/>
      <c r="E224" s="11"/>
      <c r="F224" s="11"/>
      <c r="G224" s="11"/>
      <c r="H224" s="14"/>
      <c r="I224" s="11"/>
      <c r="J224" s="11"/>
      <c r="K224" s="11"/>
      <c r="L224" s="11"/>
      <c r="M224" s="11"/>
      <c r="N224" s="11"/>
      <c r="O224" s="11"/>
    </row>
    <row r="225" spans="1:15" x14ac:dyDescent="0.3">
      <c r="A225" s="11"/>
      <c r="B225" s="14"/>
      <c r="C225" s="11"/>
      <c r="D225" s="11"/>
      <c r="E225" s="11"/>
      <c r="F225" s="11"/>
      <c r="G225" s="11"/>
      <c r="H225" s="14"/>
      <c r="I225" s="11"/>
      <c r="J225" s="11"/>
      <c r="K225" s="11"/>
      <c r="L225" s="11"/>
      <c r="M225" s="11"/>
      <c r="N225" s="11"/>
      <c r="O225" s="11"/>
    </row>
    <row r="226" spans="1:15" x14ac:dyDescent="0.3">
      <c r="A226" s="11"/>
      <c r="B226" s="14"/>
      <c r="C226" s="11"/>
      <c r="D226" s="11"/>
      <c r="E226" s="11"/>
      <c r="F226" s="11"/>
      <c r="G226" s="11"/>
      <c r="H226" s="14"/>
      <c r="I226" s="11"/>
      <c r="J226" s="11"/>
      <c r="K226" s="11"/>
      <c r="L226" s="11"/>
      <c r="M226" s="11"/>
      <c r="N226" s="11"/>
      <c r="O226" s="11"/>
    </row>
    <row r="227" spans="1:15" x14ac:dyDescent="0.3">
      <c r="A227" s="11"/>
      <c r="B227" s="14"/>
      <c r="C227" s="11"/>
      <c r="D227" s="11"/>
      <c r="E227" s="11"/>
      <c r="F227" s="11"/>
      <c r="G227" s="11"/>
      <c r="H227" s="14"/>
      <c r="I227" s="11"/>
      <c r="J227" s="11"/>
      <c r="K227" s="11"/>
      <c r="L227" s="11"/>
      <c r="M227" s="11"/>
      <c r="N227" s="11"/>
      <c r="O227" s="11"/>
    </row>
    <row r="228" spans="1:15" x14ac:dyDescent="0.3">
      <c r="A228" s="11"/>
      <c r="B228" s="14"/>
      <c r="C228" s="11"/>
      <c r="D228" s="11"/>
      <c r="E228" s="11"/>
      <c r="F228" s="11"/>
      <c r="G228" s="11"/>
      <c r="H228" s="14"/>
      <c r="I228" s="11"/>
      <c r="J228" s="11"/>
      <c r="K228" s="11"/>
      <c r="L228" s="11"/>
      <c r="M228" s="11"/>
      <c r="N228" s="11"/>
      <c r="O228" s="11"/>
    </row>
    <row r="229" spans="1:15" x14ac:dyDescent="0.3">
      <c r="A229" s="11"/>
      <c r="B229" s="14"/>
      <c r="C229" s="11"/>
      <c r="D229" s="11"/>
      <c r="E229" s="11"/>
      <c r="F229" s="11"/>
      <c r="G229" s="11"/>
      <c r="H229" s="14"/>
      <c r="I229" s="11"/>
      <c r="J229" s="11"/>
      <c r="K229" s="11"/>
      <c r="L229" s="11"/>
      <c r="M229" s="11"/>
      <c r="N229" s="11"/>
      <c r="O229" s="11"/>
    </row>
    <row r="230" spans="1:15" x14ac:dyDescent="0.3">
      <c r="A230" s="11"/>
      <c r="B230" s="14"/>
      <c r="C230" s="11"/>
      <c r="D230" s="11"/>
      <c r="E230" s="11"/>
      <c r="F230" s="11"/>
      <c r="G230" s="11"/>
      <c r="H230" s="14"/>
      <c r="I230" s="11"/>
      <c r="J230" s="11"/>
      <c r="K230" s="11"/>
      <c r="L230" s="11"/>
      <c r="M230" s="11"/>
      <c r="N230" s="11"/>
      <c r="O230" s="11"/>
    </row>
    <row r="231" spans="1:15" x14ac:dyDescent="0.3">
      <c r="A231" s="11"/>
      <c r="B231" s="14"/>
      <c r="C231" s="11"/>
      <c r="D231" s="11"/>
      <c r="E231" s="11"/>
      <c r="F231" s="11"/>
      <c r="G231" s="11"/>
      <c r="H231" s="14"/>
      <c r="I231" s="11"/>
      <c r="J231" s="11"/>
      <c r="K231" s="11"/>
      <c r="L231" s="11"/>
      <c r="M231" s="11"/>
      <c r="N231" s="11"/>
      <c r="O231" s="11"/>
    </row>
    <row r="232" spans="1:15" x14ac:dyDescent="0.3">
      <c r="A232" s="11"/>
      <c r="B232" s="14"/>
      <c r="C232" s="11"/>
      <c r="D232" s="11"/>
      <c r="E232" s="11"/>
      <c r="F232" s="11"/>
      <c r="G232" s="11"/>
      <c r="H232" s="14"/>
      <c r="I232" s="11"/>
      <c r="J232" s="11"/>
      <c r="K232" s="11"/>
      <c r="L232" s="11"/>
      <c r="M232" s="11"/>
      <c r="N232" s="11"/>
      <c r="O232" s="11"/>
    </row>
    <row r="233" spans="1:15" x14ac:dyDescent="0.3">
      <c r="A233" s="11"/>
      <c r="B233" s="14"/>
      <c r="C233" s="11"/>
      <c r="D233" s="11"/>
      <c r="E233" s="11"/>
      <c r="F233" s="11"/>
      <c r="G233" s="11"/>
      <c r="H233" s="14"/>
      <c r="I233" s="11"/>
      <c r="J233" s="11"/>
      <c r="K233" s="11"/>
      <c r="L233" s="11"/>
      <c r="M233" s="11"/>
      <c r="N233" s="11"/>
      <c r="O233" s="11"/>
    </row>
    <row r="234" spans="1:15" x14ac:dyDescent="0.3">
      <c r="A234" s="11"/>
      <c r="B234" s="14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1:15" x14ac:dyDescent="0.3">
      <c r="A235" s="11"/>
      <c r="B235" s="14"/>
      <c r="C235" s="11"/>
      <c r="D235" s="11"/>
      <c r="E235" s="11"/>
      <c r="F235" s="11"/>
      <c r="G235" s="11"/>
      <c r="H235" s="14"/>
      <c r="I235" s="11"/>
      <c r="J235" s="11"/>
      <c r="K235" s="11"/>
      <c r="L235" s="11"/>
      <c r="M235" s="11"/>
      <c r="N235" s="11"/>
      <c r="O235" s="11"/>
    </row>
    <row r="236" spans="1:15" x14ac:dyDescent="0.3">
      <c r="A236" s="11"/>
      <c r="B236" s="14"/>
      <c r="C236" s="11"/>
      <c r="D236" s="11"/>
      <c r="E236" s="11"/>
      <c r="F236" s="11"/>
      <c r="G236" s="11"/>
      <c r="H236" s="14"/>
      <c r="I236" s="11"/>
      <c r="J236" s="11"/>
      <c r="K236" s="11"/>
      <c r="L236" s="11"/>
      <c r="M236" s="11"/>
      <c r="N236" s="11"/>
      <c r="O236" s="11"/>
    </row>
    <row r="237" spans="1:15" x14ac:dyDescent="0.3">
      <c r="A237" s="11"/>
      <c r="B237" s="14"/>
      <c r="C237" s="11"/>
      <c r="D237" s="11"/>
      <c r="E237" s="11"/>
      <c r="F237" s="11"/>
      <c r="G237" s="11"/>
      <c r="H237" s="14"/>
      <c r="I237" s="11"/>
      <c r="J237" s="11"/>
      <c r="K237" s="11"/>
      <c r="L237" s="11"/>
      <c r="M237" s="11"/>
      <c r="N237" s="11"/>
      <c r="O237" s="11"/>
    </row>
    <row r="238" spans="1:15" x14ac:dyDescent="0.3">
      <c r="A238" s="11"/>
      <c r="B238" s="14"/>
      <c r="C238" s="11"/>
      <c r="D238" s="11"/>
      <c r="E238" s="11"/>
      <c r="F238" s="11"/>
      <c r="G238" s="11"/>
      <c r="H238" s="14"/>
      <c r="I238" s="11"/>
      <c r="J238" s="11"/>
      <c r="K238" s="11"/>
      <c r="L238" s="11"/>
      <c r="M238" s="11"/>
      <c r="N238" s="11"/>
      <c r="O238" s="11"/>
    </row>
    <row r="239" spans="1:15" x14ac:dyDescent="0.3">
      <c r="A239" s="11"/>
      <c r="B239" s="14"/>
      <c r="C239" s="11"/>
      <c r="D239" s="11"/>
      <c r="E239" s="11"/>
      <c r="F239" s="11"/>
      <c r="G239" s="11"/>
      <c r="H239" s="14"/>
      <c r="I239" s="11"/>
      <c r="J239" s="11"/>
      <c r="K239" s="11"/>
      <c r="L239" s="11"/>
      <c r="M239" s="11"/>
      <c r="N239" s="11"/>
      <c r="O239" s="11"/>
    </row>
    <row r="240" spans="1:15" x14ac:dyDescent="0.3">
      <c r="A240" s="11"/>
      <c r="B240" s="14"/>
      <c r="C240" s="11"/>
      <c r="D240" s="11"/>
      <c r="E240" s="11"/>
      <c r="F240" s="11"/>
      <c r="G240" s="11"/>
      <c r="H240" s="14"/>
      <c r="I240" s="11"/>
      <c r="J240" s="11"/>
      <c r="K240" s="11"/>
      <c r="L240" s="11"/>
      <c r="M240" s="11"/>
      <c r="N240" s="11"/>
      <c r="O240" s="11"/>
    </row>
    <row r="241" spans="1:15" x14ac:dyDescent="0.3">
      <c r="A241" s="11"/>
      <c r="B241" s="14"/>
      <c r="C241" s="11"/>
      <c r="D241" s="11"/>
      <c r="E241" s="11"/>
      <c r="F241" s="11"/>
      <c r="G241" s="11"/>
      <c r="H241" s="14"/>
      <c r="I241" s="11"/>
      <c r="J241" s="11"/>
      <c r="K241" s="11"/>
      <c r="L241" s="11"/>
      <c r="M241" s="11"/>
      <c r="N241" s="11"/>
      <c r="O241" s="11"/>
    </row>
    <row r="242" spans="1:15" x14ac:dyDescent="0.3">
      <c r="A242" s="11"/>
      <c r="B242" s="14"/>
      <c r="C242" s="11"/>
      <c r="D242" s="11"/>
      <c r="E242" s="11"/>
      <c r="F242" s="11"/>
      <c r="G242" s="11"/>
      <c r="H242" s="14"/>
      <c r="I242" s="11"/>
      <c r="J242" s="11"/>
      <c r="K242" s="11"/>
      <c r="L242" s="11"/>
      <c r="M242" s="11"/>
      <c r="N242" s="11"/>
      <c r="O242" s="11"/>
    </row>
    <row r="243" spans="1:15" x14ac:dyDescent="0.3">
      <c r="A243" s="11"/>
      <c r="B243" s="14"/>
      <c r="C243" s="11"/>
      <c r="D243" s="11"/>
      <c r="E243" s="11"/>
      <c r="F243" s="11"/>
      <c r="G243" s="11"/>
      <c r="H243" s="14"/>
      <c r="I243" s="11"/>
      <c r="J243" s="11"/>
      <c r="K243" s="11"/>
      <c r="L243" s="11"/>
      <c r="M243" s="11"/>
      <c r="N243" s="11"/>
      <c r="O243" s="11"/>
    </row>
    <row r="244" spans="1:15" x14ac:dyDescent="0.3">
      <c r="A244" s="11"/>
      <c r="B244" s="14"/>
      <c r="C244" s="11"/>
      <c r="D244" s="11"/>
      <c r="E244" s="11"/>
      <c r="F244" s="11"/>
      <c r="G244" s="11"/>
      <c r="H244" s="14"/>
      <c r="I244" s="11"/>
      <c r="J244" s="11"/>
      <c r="K244" s="11"/>
      <c r="L244" s="11"/>
      <c r="M244" s="11"/>
      <c r="N244" s="11"/>
      <c r="O244" s="11"/>
    </row>
    <row r="245" spans="1:15" x14ac:dyDescent="0.3">
      <c r="A245" s="11"/>
      <c r="B245" s="14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1:15" x14ac:dyDescent="0.3">
      <c r="A246" s="11"/>
      <c r="B246" s="14"/>
      <c r="C246" s="11"/>
      <c r="D246" s="11"/>
      <c r="E246" s="11"/>
      <c r="F246" s="11"/>
      <c r="G246" s="11"/>
      <c r="H246" s="14"/>
      <c r="I246" s="11"/>
      <c r="J246" s="11"/>
      <c r="K246" s="11"/>
      <c r="L246" s="11"/>
      <c r="M246" s="11"/>
      <c r="N246" s="11"/>
      <c r="O246" s="11"/>
    </row>
    <row r="247" spans="1:15" x14ac:dyDescent="0.3">
      <c r="A247" s="11"/>
      <c r="B247" s="14"/>
      <c r="C247" s="11"/>
      <c r="D247" s="11"/>
      <c r="E247" s="11"/>
      <c r="F247" s="11"/>
      <c r="G247" s="11"/>
      <c r="H247" s="14"/>
      <c r="I247" s="11"/>
      <c r="J247" s="11"/>
      <c r="K247" s="11"/>
      <c r="L247" s="11"/>
      <c r="M247" s="11"/>
      <c r="N247" s="11"/>
      <c r="O247" s="11"/>
    </row>
    <row r="248" spans="1:15" x14ac:dyDescent="0.3">
      <c r="A248" s="11"/>
      <c r="B248" s="14"/>
      <c r="C248" s="11"/>
      <c r="D248" s="11"/>
      <c r="E248" s="11"/>
      <c r="F248" s="11"/>
      <c r="G248" s="11"/>
      <c r="H248" s="14"/>
      <c r="I248" s="11"/>
      <c r="J248" s="11"/>
      <c r="K248" s="11"/>
      <c r="L248" s="11"/>
      <c r="M248" s="11"/>
      <c r="N248" s="11"/>
      <c r="O248" s="11"/>
    </row>
    <row r="249" spans="1:15" x14ac:dyDescent="0.3">
      <c r="A249" s="11"/>
      <c r="B249" s="14"/>
      <c r="C249" s="11"/>
      <c r="D249" s="11"/>
      <c r="E249" s="11"/>
      <c r="F249" s="11"/>
      <c r="G249" s="11"/>
      <c r="H249" s="14"/>
      <c r="I249" s="11"/>
      <c r="J249" s="11"/>
      <c r="K249" s="11"/>
      <c r="L249" s="11"/>
      <c r="M249" s="11"/>
      <c r="N249" s="11"/>
      <c r="O249" s="11"/>
    </row>
    <row r="250" spans="1:15" x14ac:dyDescent="0.3">
      <c r="A250" s="11"/>
      <c r="B250" s="14"/>
      <c r="C250" s="11"/>
      <c r="D250" s="11"/>
      <c r="E250" s="11"/>
      <c r="F250" s="11"/>
      <c r="G250" s="11"/>
      <c r="H250" s="14"/>
      <c r="I250" s="11"/>
      <c r="J250" s="11"/>
      <c r="K250" s="11"/>
      <c r="L250" s="11"/>
      <c r="M250" s="11"/>
      <c r="N250" s="11"/>
      <c r="O250" s="11"/>
    </row>
    <row r="251" spans="1:15" x14ac:dyDescent="0.3">
      <c r="A251" s="11"/>
      <c r="B251" s="14"/>
      <c r="C251" s="11"/>
      <c r="D251" s="11"/>
      <c r="E251" s="11"/>
      <c r="F251" s="11"/>
      <c r="G251" s="11"/>
      <c r="H251" s="14"/>
      <c r="I251" s="11"/>
      <c r="J251" s="11"/>
      <c r="K251" s="11"/>
      <c r="L251" s="11"/>
      <c r="M251" s="11"/>
      <c r="N251" s="11"/>
      <c r="O251" s="11"/>
    </row>
    <row r="252" spans="1:15" x14ac:dyDescent="0.3">
      <c r="A252" s="11"/>
      <c r="B252" s="14"/>
      <c r="C252" s="11"/>
      <c r="D252" s="11"/>
      <c r="E252" s="11"/>
      <c r="F252" s="11"/>
      <c r="G252" s="11"/>
      <c r="H252" s="14"/>
      <c r="I252" s="11"/>
      <c r="J252" s="11"/>
      <c r="K252" s="11"/>
      <c r="L252" s="11"/>
      <c r="M252" s="11"/>
      <c r="N252" s="11"/>
      <c r="O252" s="11"/>
    </row>
    <row r="253" spans="1:15" x14ac:dyDescent="0.3">
      <c r="A253" s="11"/>
      <c r="B253" s="14"/>
      <c r="C253" s="11"/>
      <c r="D253" s="11"/>
      <c r="E253" s="11"/>
      <c r="F253" s="11"/>
      <c r="G253" s="11"/>
      <c r="H253" s="14"/>
      <c r="I253" s="11"/>
      <c r="J253" s="11"/>
      <c r="K253" s="11"/>
      <c r="L253" s="11"/>
      <c r="M253" s="11"/>
      <c r="N253" s="11"/>
      <c r="O253" s="11"/>
    </row>
    <row r="254" spans="1:15" x14ac:dyDescent="0.3">
      <c r="A254" s="11"/>
      <c r="B254" s="14"/>
      <c r="C254" s="11"/>
      <c r="D254" s="11"/>
      <c r="E254" s="11"/>
      <c r="F254" s="11"/>
      <c r="G254" s="11"/>
      <c r="H254" s="14"/>
      <c r="I254" s="11"/>
      <c r="J254" s="11"/>
      <c r="K254" s="11"/>
      <c r="L254" s="11"/>
      <c r="M254" s="11"/>
      <c r="N254" s="11"/>
      <c r="O254" s="11"/>
    </row>
    <row r="255" spans="1:15" x14ac:dyDescent="0.3">
      <c r="A255" s="11"/>
      <c r="B255" s="14"/>
      <c r="C255" s="11"/>
      <c r="D255" s="11"/>
      <c r="E255" s="11"/>
      <c r="F255" s="11"/>
      <c r="G255" s="11"/>
      <c r="H255" s="14"/>
      <c r="I255" s="11"/>
      <c r="J255" s="11"/>
      <c r="K255" s="11"/>
      <c r="L255" s="11"/>
      <c r="M255" s="11"/>
      <c r="N255" s="11"/>
      <c r="O255" s="11"/>
    </row>
    <row r="256" spans="1:15" x14ac:dyDescent="0.3">
      <c r="A256" s="11"/>
      <c r="B256" s="14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1:15" x14ac:dyDescent="0.3">
      <c r="A257" s="11"/>
      <c r="B257" s="14"/>
      <c r="C257" s="11"/>
      <c r="D257" s="11"/>
      <c r="E257" s="11"/>
      <c r="F257" s="11"/>
      <c r="G257" s="11"/>
      <c r="H257" s="14"/>
      <c r="I257" s="11"/>
      <c r="J257" s="11"/>
      <c r="K257" s="11"/>
      <c r="L257" s="11"/>
      <c r="M257" s="11"/>
      <c r="N257" s="11"/>
      <c r="O257" s="11"/>
    </row>
    <row r="258" spans="1:15" x14ac:dyDescent="0.3">
      <c r="A258" s="11"/>
      <c r="B258" s="14"/>
      <c r="C258" s="11"/>
      <c r="D258" s="11"/>
      <c r="E258" s="11"/>
      <c r="F258" s="11"/>
      <c r="G258" s="11"/>
      <c r="H258" s="14"/>
      <c r="I258" s="11"/>
      <c r="J258" s="11"/>
      <c r="K258" s="11"/>
      <c r="L258" s="11"/>
      <c r="M258" s="11"/>
      <c r="N258" s="11"/>
      <c r="O258" s="11"/>
    </row>
    <row r="259" spans="1:15" x14ac:dyDescent="0.3">
      <c r="A259" s="11"/>
      <c r="B259" s="14"/>
      <c r="C259" s="11"/>
      <c r="D259" s="11"/>
      <c r="E259" s="11"/>
      <c r="F259" s="11"/>
      <c r="G259" s="11"/>
      <c r="H259" s="14"/>
      <c r="I259" s="11"/>
      <c r="J259" s="11"/>
      <c r="K259" s="11"/>
      <c r="L259" s="11"/>
      <c r="M259" s="11"/>
      <c r="N259" s="11"/>
      <c r="O259" s="11"/>
    </row>
    <row r="260" spans="1:15" x14ac:dyDescent="0.3">
      <c r="A260" s="11"/>
      <c r="B260" s="14"/>
      <c r="C260" s="11"/>
      <c r="D260" s="11"/>
      <c r="E260" s="11"/>
      <c r="F260" s="11"/>
      <c r="G260" s="11"/>
      <c r="H260" s="14"/>
      <c r="I260" s="11"/>
      <c r="J260" s="11"/>
      <c r="K260" s="11"/>
      <c r="L260" s="11"/>
      <c r="M260" s="11"/>
      <c r="N260" s="11"/>
      <c r="O260" s="11"/>
    </row>
    <row r="261" spans="1:15" x14ac:dyDescent="0.3">
      <c r="A261" s="11"/>
      <c r="B261" s="14"/>
      <c r="C261" s="11"/>
      <c r="D261" s="11"/>
      <c r="E261" s="11"/>
      <c r="F261" s="11"/>
      <c r="G261" s="11"/>
      <c r="H261" s="14"/>
      <c r="I261" s="11"/>
      <c r="J261" s="11"/>
      <c r="K261" s="11"/>
      <c r="L261" s="11"/>
      <c r="M261" s="11"/>
      <c r="N261" s="11"/>
      <c r="O261" s="11"/>
    </row>
    <row r="262" spans="1:15" x14ac:dyDescent="0.3">
      <c r="A262" s="11"/>
      <c r="B262" s="14"/>
      <c r="C262" s="11"/>
      <c r="D262" s="11"/>
      <c r="E262" s="11"/>
      <c r="F262" s="11"/>
      <c r="G262" s="11"/>
      <c r="H262" s="14"/>
      <c r="I262" s="11"/>
      <c r="J262" s="11"/>
      <c r="K262" s="11"/>
      <c r="L262" s="11"/>
      <c r="M262" s="11"/>
      <c r="N262" s="11"/>
      <c r="O262" s="11"/>
    </row>
    <row r="263" spans="1:15" x14ac:dyDescent="0.3">
      <c r="A263" s="11"/>
      <c r="B263" s="14"/>
      <c r="C263" s="11"/>
      <c r="D263" s="11"/>
      <c r="E263" s="11"/>
      <c r="F263" s="11"/>
      <c r="G263" s="11"/>
      <c r="H263" s="14"/>
      <c r="I263" s="11"/>
      <c r="J263" s="11"/>
      <c r="K263" s="11"/>
      <c r="L263" s="11"/>
      <c r="M263" s="11"/>
      <c r="N263" s="11"/>
      <c r="O263" s="11"/>
    </row>
    <row r="264" spans="1:15" x14ac:dyDescent="0.3">
      <c r="A264" s="11"/>
      <c r="B264" s="14"/>
      <c r="C264" s="11"/>
      <c r="D264" s="11"/>
      <c r="E264" s="11"/>
      <c r="F264" s="11"/>
      <c r="G264" s="11"/>
      <c r="H264" s="14"/>
      <c r="I264" s="11"/>
      <c r="J264" s="11"/>
      <c r="K264" s="11"/>
      <c r="L264" s="11"/>
      <c r="M264" s="11"/>
      <c r="N264" s="11"/>
      <c r="O264" s="11"/>
    </row>
    <row r="265" spans="1:15" x14ac:dyDescent="0.3">
      <c r="A265" s="11"/>
      <c r="B265" s="14"/>
      <c r="C265" s="11"/>
      <c r="D265" s="11"/>
      <c r="E265" s="11"/>
      <c r="F265" s="11"/>
      <c r="G265" s="11"/>
      <c r="H265" s="14"/>
      <c r="I265" s="11"/>
      <c r="J265" s="11"/>
      <c r="K265" s="11"/>
      <c r="L265" s="11"/>
      <c r="M265" s="11"/>
      <c r="N265" s="11"/>
      <c r="O265" s="11"/>
    </row>
    <row r="266" spans="1:15" x14ac:dyDescent="0.3">
      <c r="A266" s="11"/>
      <c r="B266" s="14"/>
      <c r="C266" s="11"/>
      <c r="D266" s="11"/>
      <c r="E266" s="11"/>
      <c r="F266" s="11"/>
      <c r="G266" s="11"/>
      <c r="H266" s="14"/>
      <c r="I266" s="11"/>
      <c r="J266" s="11"/>
      <c r="K266" s="11"/>
      <c r="L266" s="11"/>
      <c r="M266" s="11"/>
      <c r="N266" s="11"/>
      <c r="O266" s="11"/>
    </row>
    <row r="267" spans="1:15" x14ac:dyDescent="0.3">
      <c r="A267" s="11"/>
      <c r="B267" s="14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1:15" x14ac:dyDescent="0.3">
      <c r="A268" s="11"/>
      <c r="B268" s="14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1:15" x14ac:dyDescent="0.3">
      <c r="A269" s="11"/>
      <c r="B269" s="14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1:15" x14ac:dyDescent="0.3">
      <c r="A270" s="11"/>
      <c r="B270" s="14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1:15" x14ac:dyDescent="0.3">
      <c r="A271" s="11"/>
      <c r="B271" s="14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1:15" x14ac:dyDescent="0.3">
      <c r="A272" s="11"/>
      <c r="B272" s="14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1:15" x14ac:dyDescent="0.3">
      <c r="A273" s="11"/>
      <c r="B273" s="14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1:15" x14ac:dyDescent="0.3">
      <c r="A274" s="11"/>
      <c r="B274" s="14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1:15" x14ac:dyDescent="0.3">
      <c r="A275" s="11"/>
      <c r="B275" s="14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1:15" x14ac:dyDescent="0.3">
      <c r="A276" s="11"/>
      <c r="B276" s="14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1:15" x14ac:dyDescent="0.3">
      <c r="A277" s="11"/>
      <c r="B277" s="14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1:15" x14ac:dyDescent="0.3">
      <c r="A278" s="11"/>
      <c r="B278" s="14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1:15" x14ac:dyDescent="0.3">
      <c r="A279" s="11"/>
      <c r="B279" s="14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1:15" x14ac:dyDescent="0.3">
      <c r="A280" s="11"/>
      <c r="B280" s="14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1:15" x14ac:dyDescent="0.3">
      <c r="A281" s="11"/>
      <c r="B281" s="14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1:15" x14ac:dyDescent="0.3">
      <c r="A282" s="11"/>
      <c r="B282" s="14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1:15" x14ac:dyDescent="0.3">
      <c r="A283" s="11"/>
      <c r="B283" s="14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1:15" x14ac:dyDescent="0.3">
      <c r="A284" s="11"/>
      <c r="B284" s="14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1:15" x14ac:dyDescent="0.3">
      <c r="A285" s="11"/>
      <c r="B285" s="14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1:15" x14ac:dyDescent="0.3">
      <c r="A286" s="11"/>
      <c r="B286" s="14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1:15" x14ac:dyDescent="0.3">
      <c r="A287" s="11"/>
      <c r="B287" s="14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1:15" x14ac:dyDescent="0.3">
      <c r="A288" s="11"/>
      <c r="B288" s="14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1:15" x14ac:dyDescent="0.3">
      <c r="A289" s="11"/>
      <c r="B289" s="14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1:15" x14ac:dyDescent="0.3">
      <c r="A290" s="11"/>
      <c r="B290" s="14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1:15" x14ac:dyDescent="0.3">
      <c r="A291" s="11"/>
      <c r="B291" s="14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1:15" x14ac:dyDescent="0.3">
      <c r="A292" s="11"/>
      <c r="B292" s="14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1:15" x14ac:dyDescent="0.3">
      <c r="A293" s="11"/>
      <c r="B293" s="14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1:15" x14ac:dyDescent="0.3">
      <c r="A294" s="11"/>
      <c r="B294" s="14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1:15" x14ac:dyDescent="0.3">
      <c r="A295" s="11"/>
      <c r="B295" s="14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1:15" x14ac:dyDescent="0.3">
      <c r="A296" s="11"/>
      <c r="B296" s="14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1:15" x14ac:dyDescent="0.3">
      <c r="A297" s="11"/>
      <c r="B297" s="14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1:15" x14ac:dyDescent="0.3">
      <c r="A298" s="11"/>
      <c r="B298" s="14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1:15" x14ac:dyDescent="0.3">
      <c r="A299" s="11"/>
      <c r="B299" s="14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1:15" x14ac:dyDescent="0.3">
      <c r="A300" s="11"/>
      <c r="B300" s="14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1:15" x14ac:dyDescent="0.3">
      <c r="A301" s="11"/>
      <c r="B301" s="14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1:15" x14ac:dyDescent="0.3">
      <c r="A302" s="11"/>
      <c r="B302" s="14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1:15" x14ac:dyDescent="0.3">
      <c r="A303" s="11"/>
      <c r="B303" s="14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1:15" x14ac:dyDescent="0.3">
      <c r="A304" s="11"/>
      <c r="B304" s="14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1:15" x14ac:dyDescent="0.3">
      <c r="A305" s="11"/>
      <c r="B305" s="14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1:15" x14ac:dyDescent="0.3">
      <c r="A306" s="11"/>
      <c r="B306" s="14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7"/>
  <sheetViews>
    <sheetView zoomScale="70" zoomScaleNormal="70" workbookViewId="0">
      <selection activeCell="A2" sqref="A2"/>
    </sheetView>
  </sheetViews>
  <sheetFormatPr baseColWidth="10" defaultColWidth="9.109375" defaultRowHeight="14.4" x14ac:dyDescent="0.3"/>
  <cols>
    <col min="1" max="1" width="13.33203125" customWidth="1"/>
    <col min="3" max="3" width="9.6640625" customWidth="1"/>
    <col min="8" max="8" width="10.6640625" bestFit="1" customWidth="1"/>
    <col min="11" max="11" width="12" bestFit="1" customWidth="1"/>
  </cols>
  <sheetData>
    <row r="1" spans="1:16" x14ac:dyDescent="0.3">
      <c r="A1" s="20" t="s">
        <v>49</v>
      </c>
      <c r="B1" s="21" t="s">
        <v>0</v>
      </c>
      <c r="C1" s="22"/>
      <c r="D1" s="20"/>
      <c r="E1" s="20" t="s">
        <v>50</v>
      </c>
      <c r="F1" s="20"/>
      <c r="G1" s="20"/>
      <c r="H1" s="20"/>
      <c r="I1" s="20"/>
      <c r="J1" s="20" t="s">
        <v>46</v>
      </c>
      <c r="K1" s="22"/>
      <c r="M1" s="1"/>
      <c r="N1" s="1"/>
    </row>
    <row r="2" spans="1:16" x14ac:dyDescent="0.3">
      <c r="B2" s="7"/>
      <c r="C2" s="2"/>
      <c r="H2" s="1" t="s">
        <v>51</v>
      </c>
      <c r="J2" s="1" t="s">
        <v>48</v>
      </c>
      <c r="K2" s="1" t="s">
        <v>47</v>
      </c>
      <c r="M2" s="1"/>
      <c r="N2" s="1"/>
      <c r="P2" s="1"/>
    </row>
    <row r="3" spans="1:16" x14ac:dyDescent="0.3">
      <c r="A3" t="s">
        <v>12</v>
      </c>
      <c r="B3">
        <v>4</v>
      </c>
      <c r="C3" s="9"/>
      <c r="D3" t="s">
        <v>62</v>
      </c>
      <c r="E3" t="s">
        <v>1</v>
      </c>
      <c r="F3">
        <v>27.55</v>
      </c>
      <c r="H3" t="s">
        <v>6</v>
      </c>
      <c r="I3">
        <v>13.04</v>
      </c>
      <c r="J3" s="5"/>
    </row>
    <row r="4" spans="1:16" x14ac:dyDescent="0.3">
      <c r="E4" t="s">
        <v>2</v>
      </c>
      <c r="F4">
        <v>26.837</v>
      </c>
      <c r="H4" t="s">
        <v>54</v>
      </c>
      <c r="I4">
        <v>955.42</v>
      </c>
      <c r="J4" s="3">
        <f>I4-I3</f>
        <v>942.38</v>
      </c>
      <c r="K4">
        <v>1</v>
      </c>
    </row>
    <row r="5" spans="1:16" x14ac:dyDescent="0.3">
      <c r="E5" t="s">
        <v>3</v>
      </c>
      <c r="F5">
        <v>26.5</v>
      </c>
      <c r="H5" t="s">
        <v>6</v>
      </c>
      <c r="I5">
        <v>10.84</v>
      </c>
      <c r="J5" s="5"/>
    </row>
    <row r="6" spans="1:16" x14ac:dyDescent="0.3">
      <c r="E6" t="s">
        <v>5</v>
      </c>
      <c r="F6">
        <f>AVERAGE(F3:F5)</f>
        <v>26.962333333333333</v>
      </c>
      <c r="H6" t="s">
        <v>55</v>
      </c>
      <c r="I6">
        <v>68.489999999999995</v>
      </c>
      <c r="J6" s="3">
        <f>I6-I5</f>
        <v>57.649999999999991</v>
      </c>
      <c r="K6">
        <f>J6/J4</f>
        <v>6.1174897599694383E-2</v>
      </c>
    </row>
    <row r="7" spans="1:16" x14ac:dyDescent="0.3">
      <c r="D7" t="s">
        <v>63</v>
      </c>
      <c r="E7" t="s">
        <v>1</v>
      </c>
      <c r="F7">
        <v>31.027999999999999</v>
      </c>
      <c r="H7" t="s">
        <v>6</v>
      </c>
      <c r="I7">
        <v>5.6</v>
      </c>
      <c r="J7" s="5"/>
    </row>
    <row r="8" spans="1:16" x14ac:dyDescent="0.3">
      <c r="E8" t="s">
        <v>2</v>
      </c>
      <c r="F8">
        <v>31.29</v>
      </c>
      <c r="H8" t="s">
        <v>56</v>
      </c>
      <c r="I8">
        <v>143.55000000000001</v>
      </c>
      <c r="J8" s="3">
        <f>I8-I7</f>
        <v>137.95000000000002</v>
      </c>
      <c r="K8">
        <f>J8/J4</f>
        <v>0.14638468558331036</v>
      </c>
    </row>
    <row r="9" spans="1:16" x14ac:dyDescent="0.3">
      <c r="E9" t="s">
        <v>3</v>
      </c>
      <c r="F9">
        <v>28.567</v>
      </c>
      <c r="H9" t="s">
        <v>6</v>
      </c>
      <c r="I9">
        <v>4.76</v>
      </c>
      <c r="J9" s="5"/>
    </row>
    <row r="10" spans="1:16" x14ac:dyDescent="0.3">
      <c r="E10" t="s">
        <v>5</v>
      </c>
      <c r="F10">
        <f>AVERAGE(F7:F9)</f>
        <v>30.294999999999998</v>
      </c>
      <c r="H10" t="s">
        <v>58</v>
      </c>
      <c r="I10">
        <v>799.67</v>
      </c>
      <c r="J10" s="3">
        <f>I10-I9</f>
        <v>794.91</v>
      </c>
      <c r="K10">
        <f>J10/J4</f>
        <v>0.84351323245399945</v>
      </c>
    </row>
    <row r="11" spans="1:16" x14ac:dyDescent="0.3">
      <c r="E11" t="s">
        <v>7</v>
      </c>
      <c r="F11" s="3">
        <f>(F10/F6)</f>
        <v>1.1236045347212777</v>
      </c>
      <c r="H11" t="s">
        <v>6</v>
      </c>
      <c r="I11">
        <v>4.59</v>
      </c>
      <c r="J11" s="5"/>
    </row>
    <row r="12" spans="1:16" x14ac:dyDescent="0.3">
      <c r="H12" t="s">
        <v>57</v>
      </c>
      <c r="I12">
        <v>990.6</v>
      </c>
      <c r="J12" s="3">
        <f>I12-I11</f>
        <v>986.01</v>
      </c>
      <c r="K12">
        <f>J12/J4</f>
        <v>1.0462976718521191</v>
      </c>
    </row>
    <row r="14" spans="1:16" x14ac:dyDescent="0.3">
      <c r="B14">
        <v>6</v>
      </c>
      <c r="C14" s="9"/>
      <c r="D14" t="s">
        <v>62</v>
      </c>
      <c r="E14" t="s">
        <v>1</v>
      </c>
      <c r="F14">
        <v>23.6</v>
      </c>
      <c r="H14" t="s">
        <v>6</v>
      </c>
      <c r="I14">
        <v>9.27</v>
      </c>
      <c r="J14" s="5"/>
    </row>
    <row r="15" spans="1:16" x14ac:dyDescent="0.3">
      <c r="E15" t="s">
        <v>2</v>
      </c>
      <c r="F15">
        <v>24.273</v>
      </c>
      <c r="H15" t="s">
        <v>54</v>
      </c>
      <c r="I15">
        <v>1069.4000000000001</v>
      </c>
      <c r="J15" s="3">
        <f>I15-I14</f>
        <v>1060.1300000000001</v>
      </c>
      <c r="K15">
        <v>1</v>
      </c>
    </row>
    <row r="16" spans="1:16" x14ac:dyDescent="0.3">
      <c r="E16" t="s">
        <v>3</v>
      </c>
      <c r="F16">
        <v>24.701000000000001</v>
      </c>
      <c r="H16" t="s">
        <v>6</v>
      </c>
      <c r="I16">
        <v>11.03</v>
      </c>
      <c r="J16" s="5"/>
    </row>
    <row r="17" spans="2:13" x14ac:dyDescent="0.3">
      <c r="E17" t="s">
        <v>5</v>
      </c>
      <c r="F17">
        <f>AVERAGE(F14:F16)</f>
        <v>24.191333333333336</v>
      </c>
      <c r="H17" t="s">
        <v>55</v>
      </c>
      <c r="I17">
        <v>86.316000000000003</v>
      </c>
      <c r="J17" s="3">
        <f>I17-I16</f>
        <v>75.286000000000001</v>
      </c>
      <c r="K17">
        <f>J17/J15</f>
        <v>7.101581881467367E-2</v>
      </c>
    </row>
    <row r="18" spans="2:13" x14ac:dyDescent="0.3">
      <c r="D18" t="s">
        <v>63</v>
      </c>
      <c r="E18" t="s">
        <v>1</v>
      </c>
      <c r="F18">
        <v>23.978999999999999</v>
      </c>
      <c r="H18" t="s">
        <v>6</v>
      </c>
      <c r="I18">
        <v>7.49</v>
      </c>
      <c r="J18" s="5"/>
    </row>
    <row r="19" spans="2:13" x14ac:dyDescent="0.3">
      <c r="E19" t="s">
        <v>2</v>
      </c>
      <c r="F19">
        <v>22.956</v>
      </c>
      <c r="H19" t="s">
        <v>56</v>
      </c>
      <c r="I19">
        <v>131.66</v>
      </c>
      <c r="J19" s="3">
        <f>I19-I18</f>
        <v>124.17</v>
      </c>
      <c r="K19">
        <f>J19/J15</f>
        <v>0.11712714478413024</v>
      </c>
    </row>
    <row r="20" spans="2:13" x14ac:dyDescent="0.3">
      <c r="E20" t="s">
        <v>3</v>
      </c>
      <c r="F20">
        <v>21.614999999999998</v>
      </c>
      <c r="H20" t="s">
        <v>6</v>
      </c>
      <c r="I20">
        <v>12.79</v>
      </c>
      <c r="J20" s="5"/>
    </row>
    <row r="21" spans="2:13" x14ac:dyDescent="0.3">
      <c r="E21" t="s">
        <v>5</v>
      </c>
      <c r="F21">
        <f>AVERAGE(F18:F20)</f>
        <v>22.849999999999998</v>
      </c>
      <c r="H21" t="s">
        <v>58</v>
      </c>
      <c r="I21">
        <v>1495.4</v>
      </c>
      <c r="J21" s="3">
        <f>I21-I20</f>
        <v>1482.6100000000001</v>
      </c>
      <c r="K21">
        <f>J21/J15</f>
        <v>1.3985171629894446</v>
      </c>
    </row>
    <row r="22" spans="2:13" x14ac:dyDescent="0.3">
      <c r="E22" t="s">
        <v>7</v>
      </c>
      <c r="F22" s="3">
        <f>(F21/F17)</f>
        <v>0.94455314575467775</v>
      </c>
      <c r="H22" t="s">
        <v>6</v>
      </c>
      <c r="I22">
        <v>11.05</v>
      </c>
      <c r="J22" s="5"/>
    </row>
    <row r="23" spans="2:13" x14ac:dyDescent="0.3">
      <c r="H23" t="s">
        <v>57</v>
      </c>
      <c r="I23">
        <v>1176.4000000000001</v>
      </c>
      <c r="J23" s="3">
        <f>I23-I22</f>
        <v>1165.3500000000001</v>
      </c>
      <c r="K23">
        <f>J23/J15</f>
        <v>1.0992519785309349</v>
      </c>
    </row>
    <row r="25" spans="2:13" x14ac:dyDescent="0.3">
      <c r="B25" s="7">
        <v>12</v>
      </c>
      <c r="C25" s="9"/>
      <c r="D25" t="s">
        <v>62</v>
      </c>
      <c r="E25" t="s">
        <v>1</v>
      </c>
      <c r="F25">
        <v>20.218</v>
      </c>
      <c r="H25" t="s">
        <v>6</v>
      </c>
      <c r="I25">
        <v>314.02</v>
      </c>
      <c r="J25" s="5"/>
      <c r="M25" s="1"/>
    </row>
    <row r="26" spans="2:13" x14ac:dyDescent="0.3">
      <c r="E26" t="s">
        <v>2</v>
      </c>
      <c r="F26">
        <v>19.23</v>
      </c>
      <c r="H26" t="s">
        <v>54</v>
      </c>
      <c r="I26">
        <v>1340.1</v>
      </c>
      <c r="J26" s="3">
        <f>I26-I25</f>
        <v>1026.08</v>
      </c>
      <c r="K26">
        <v>1</v>
      </c>
    </row>
    <row r="27" spans="2:13" x14ac:dyDescent="0.3">
      <c r="E27" t="s">
        <v>3</v>
      </c>
      <c r="F27">
        <v>19.062999999999999</v>
      </c>
      <c r="H27" t="s">
        <v>6</v>
      </c>
      <c r="I27">
        <v>307.54000000000002</v>
      </c>
      <c r="J27" s="5"/>
    </row>
    <row r="28" spans="2:13" x14ac:dyDescent="0.3">
      <c r="E28" t="s">
        <v>5</v>
      </c>
      <c r="F28">
        <f>AVERAGE(F25:F27)</f>
        <v>19.503666666666664</v>
      </c>
      <c r="H28" t="s">
        <v>55</v>
      </c>
      <c r="I28">
        <v>346.36</v>
      </c>
      <c r="J28" s="3">
        <f>I28-I27</f>
        <v>38.819999999999993</v>
      </c>
      <c r="K28">
        <f>J28/J26</f>
        <v>3.7833307344456571E-2</v>
      </c>
    </row>
    <row r="29" spans="2:13" x14ac:dyDescent="0.3">
      <c r="D29" t="s">
        <v>63</v>
      </c>
      <c r="E29" t="s">
        <v>1</v>
      </c>
      <c r="F29">
        <v>21.952000000000002</v>
      </c>
      <c r="H29" t="s">
        <v>6</v>
      </c>
      <c r="I29">
        <v>306.91000000000003</v>
      </c>
      <c r="J29" s="5"/>
    </row>
    <row r="30" spans="2:13" x14ac:dyDescent="0.3">
      <c r="E30" t="s">
        <v>2</v>
      </c>
      <c r="F30">
        <v>20.838000000000001</v>
      </c>
      <c r="H30" t="s">
        <v>56</v>
      </c>
      <c r="I30">
        <v>407.81</v>
      </c>
      <c r="J30" s="3">
        <f>I30-I29</f>
        <v>100.89999999999998</v>
      </c>
      <c r="K30">
        <f>J30/J26</f>
        <v>9.8335412443474171E-2</v>
      </c>
    </row>
    <row r="31" spans="2:13" x14ac:dyDescent="0.3">
      <c r="E31" t="s">
        <v>3</v>
      </c>
      <c r="F31">
        <v>20.637</v>
      </c>
      <c r="H31" t="s">
        <v>6</v>
      </c>
      <c r="I31">
        <v>310.45</v>
      </c>
      <c r="J31" s="5"/>
    </row>
    <row r="32" spans="2:13" x14ac:dyDescent="0.3">
      <c r="E32" t="s">
        <v>5</v>
      </c>
      <c r="F32">
        <f>AVERAGE(F29:F31)</f>
        <v>21.142333333333337</v>
      </c>
      <c r="H32" t="s">
        <v>58</v>
      </c>
      <c r="I32">
        <v>1233</v>
      </c>
      <c r="J32" s="3">
        <f>I32-I31</f>
        <v>922.55</v>
      </c>
      <c r="K32">
        <f>J32/J26</f>
        <v>0.89910143458599723</v>
      </c>
    </row>
    <row r="33" spans="1:11" x14ac:dyDescent="0.3">
      <c r="E33" t="s">
        <v>7</v>
      </c>
      <c r="F33" s="3">
        <f>(F32/F28)</f>
        <v>1.0840183897045004</v>
      </c>
      <c r="H33" t="s">
        <v>6</v>
      </c>
      <c r="I33">
        <v>308.04000000000002</v>
      </c>
      <c r="J33" s="5"/>
    </row>
    <row r="34" spans="1:11" x14ac:dyDescent="0.3">
      <c r="H34" t="s">
        <v>57</v>
      </c>
      <c r="I34">
        <v>2155.6</v>
      </c>
      <c r="J34" s="3">
        <f>I34-I33</f>
        <v>1847.56</v>
      </c>
      <c r="K34">
        <f>J34/J26</f>
        <v>1.8006003430531734</v>
      </c>
    </row>
    <row r="36" spans="1:11" x14ac:dyDescent="0.3">
      <c r="A36" t="s">
        <v>13</v>
      </c>
      <c r="B36">
        <v>1</v>
      </c>
      <c r="C36" s="9"/>
      <c r="D36" t="s">
        <v>62</v>
      </c>
      <c r="E36" t="s">
        <v>1</v>
      </c>
      <c r="F36">
        <v>30.718</v>
      </c>
      <c r="H36" t="s">
        <v>6</v>
      </c>
      <c r="I36">
        <v>73.78</v>
      </c>
      <c r="J36" s="5"/>
    </row>
    <row r="37" spans="1:11" x14ac:dyDescent="0.3">
      <c r="E37" t="s">
        <v>2</v>
      </c>
      <c r="F37">
        <v>32.918999999999997</v>
      </c>
      <c r="H37" t="s">
        <v>54</v>
      </c>
      <c r="I37">
        <v>843.77</v>
      </c>
      <c r="J37" s="3">
        <f>I37-I36</f>
        <v>769.99</v>
      </c>
      <c r="K37">
        <v>1</v>
      </c>
    </row>
    <row r="38" spans="1:11" x14ac:dyDescent="0.3">
      <c r="E38" t="s">
        <v>3</v>
      </c>
      <c r="F38">
        <v>31.532</v>
      </c>
      <c r="H38" t="s">
        <v>6</v>
      </c>
      <c r="I38">
        <v>38.65</v>
      </c>
      <c r="J38" s="5"/>
    </row>
    <row r="39" spans="1:11" x14ac:dyDescent="0.3">
      <c r="E39" t="s">
        <v>5</v>
      </c>
      <c r="F39">
        <f>AVERAGE(F36:F38)</f>
        <v>31.722999999999999</v>
      </c>
      <c r="H39" t="s">
        <v>55</v>
      </c>
      <c r="I39">
        <v>72.399000000000001</v>
      </c>
      <c r="J39" s="3">
        <f>I39-I38</f>
        <v>33.749000000000002</v>
      </c>
      <c r="K39">
        <f>J39/J37</f>
        <v>4.3830439356355277E-2</v>
      </c>
    </row>
    <row r="40" spans="1:11" x14ac:dyDescent="0.3">
      <c r="D40" t="s">
        <v>63</v>
      </c>
      <c r="E40" t="s">
        <v>1</v>
      </c>
      <c r="F40">
        <v>29.675000000000001</v>
      </c>
      <c r="H40" t="s">
        <v>6</v>
      </c>
      <c r="I40">
        <v>20.239999999999998</v>
      </c>
      <c r="J40" s="5"/>
    </row>
    <row r="41" spans="1:11" x14ac:dyDescent="0.3">
      <c r="E41" t="s">
        <v>2</v>
      </c>
      <c r="F41">
        <v>31.829000000000001</v>
      </c>
      <c r="H41" t="s">
        <v>56</v>
      </c>
      <c r="I41">
        <v>101.64</v>
      </c>
      <c r="J41" s="3">
        <f>I41-I40</f>
        <v>81.400000000000006</v>
      </c>
      <c r="K41">
        <f>J41/J37</f>
        <v>0.10571565864491747</v>
      </c>
    </row>
    <row r="42" spans="1:11" x14ac:dyDescent="0.3">
      <c r="E42" t="s">
        <v>3</v>
      </c>
      <c r="F42">
        <v>31.748999999999999</v>
      </c>
      <c r="H42" t="s">
        <v>6</v>
      </c>
      <c r="I42">
        <v>10.49</v>
      </c>
      <c r="J42" s="5"/>
    </row>
    <row r="43" spans="1:11" x14ac:dyDescent="0.3">
      <c r="E43" t="s">
        <v>5</v>
      </c>
      <c r="F43">
        <f>AVERAGE(F40:F42)</f>
        <v>31.084333333333333</v>
      </c>
      <c r="H43" t="s">
        <v>58</v>
      </c>
      <c r="I43">
        <v>582.79</v>
      </c>
      <c r="J43" s="3">
        <f>I43-I42</f>
        <v>572.29999999999995</v>
      </c>
      <c r="K43">
        <f>J43/J37</f>
        <v>0.74325640592734965</v>
      </c>
    </row>
    <row r="44" spans="1:11" x14ac:dyDescent="0.3">
      <c r="E44" t="s">
        <v>7</v>
      </c>
      <c r="F44" s="3">
        <f>(F43/F39)</f>
        <v>0.97986739379419774</v>
      </c>
      <c r="H44" t="s">
        <v>6</v>
      </c>
      <c r="I44">
        <v>5.42</v>
      </c>
      <c r="J44" s="5"/>
    </row>
    <row r="45" spans="1:11" x14ac:dyDescent="0.3">
      <c r="H45" t="s">
        <v>57</v>
      </c>
      <c r="I45">
        <v>838.45</v>
      </c>
      <c r="J45" s="3">
        <f>I45-I44</f>
        <v>833.03000000000009</v>
      </c>
      <c r="K45">
        <f>J45/J37</f>
        <v>1.0818711931323783</v>
      </c>
    </row>
    <row r="47" spans="1:11" x14ac:dyDescent="0.3">
      <c r="B47">
        <v>4</v>
      </c>
      <c r="D47" t="s">
        <v>62</v>
      </c>
      <c r="E47" t="s">
        <v>1</v>
      </c>
      <c r="F47">
        <v>34.749000000000002</v>
      </c>
      <c r="H47" t="s">
        <v>6</v>
      </c>
      <c r="I47">
        <v>37.08</v>
      </c>
      <c r="J47" s="5"/>
    </row>
    <row r="48" spans="1:11" x14ac:dyDescent="0.3">
      <c r="E48" t="s">
        <v>2</v>
      </c>
      <c r="F48">
        <v>34.534999999999997</v>
      </c>
      <c r="H48" t="s">
        <v>54</v>
      </c>
      <c r="I48">
        <v>794.36</v>
      </c>
      <c r="J48" s="3">
        <f>I48-I47</f>
        <v>757.28</v>
      </c>
      <c r="K48">
        <v>1</v>
      </c>
    </row>
    <row r="49" spans="2:11" x14ac:dyDescent="0.3">
      <c r="E49" t="s">
        <v>3</v>
      </c>
      <c r="F49">
        <v>34.207000000000001</v>
      </c>
      <c r="H49" t="s">
        <v>6</v>
      </c>
      <c r="I49">
        <v>13.96</v>
      </c>
      <c r="J49" s="5"/>
    </row>
    <row r="50" spans="2:11" x14ac:dyDescent="0.3">
      <c r="E50" t="s">
        <v>5</v>
      </c>
      <c r="F50">
        <f>AVERAGE(F47:F49)</f>
        <v>34.496999999999993</v>
      </c>
      <c r="H50" t="s">
        <v>55</v>
      </c>
      <c r="I50">
        <v>118.4</v>
      </c>
      <c r="J50" s="3">
        <f>I50-I49</f>
        <v>104.44</v>
      </c>
      <c r="K50">
        <f>J50/J48</f>
        <v>0.13791464187618846</v>
      </c>
    </row>
    <row r="51" spans="2:11" x14ac:dyDescent="0.3">
      <c r="D51" t="s">
        <v>63</v>
      </c>
      <c r="E51" t="s">
        <v>1</v>
      </c>
      <c r="F51">
        <v>34.161000000000001</v>
      </c>
      <c r="H51" t="s">
        <v>6</v>
      </c>
      <c r="I51">
        <v>8.24</v>
      </c>
      <c r="J51" s="5"/>
    </row>
    <row r="52" spans="2:11" x14ac:dyDescent="0.3">
      <c r="E52" t="s">
        <v>2</v>
      </c>
      <c r="F52">
        <v>32.518999999999998</v>
      </c>
      <c r="H52" t="s">
        <v>56</v>
      </c>
      <c r="I52">
        <v>125.6</v>
      </c>
      <c r="J52" s="3">
        <f>I52-I51</f>
        <v>117.36</v>
      </c>
      <c r="K52">
        <f>J52/J48</f>
        <v>0.15497570251426157</v>
      </c>
    </row>
    <row r="53" spans="2:11" x14ac:dyDescent="0.3">
      <c r="E53" t="s">
        <v>3</v>
      </c>
      <c r="F53">
        <v>35.814999999999998</v>
      </c>
      <c r="H53" t="s">
        <v>6</v>
      </c>
      <c r="I53">
        <v>7.6</v>
      </c>
      <c r="J53" s="5"/>
    </row>
    <row r="54" spans="2:11" x14ac:dyDescent="0.3">
      <c r="E54" t="s">
        <v>5</v>
      </c>
      <c r="F54">
        <f>AVERAGE(F51:F53)</f>
        <v>34.164999999999999</v>
      </c>
      <c r="H54" t="s">
        <v>58</v>
      </c>
      <c r="I54">
        <v>384.61</v>
      </c>
      <c r="J54" s="3">
        <f>I54-I53</f>
        <v>377.01</v>
      </c>
      <c r="K54">
        <f>J54/J48</f>
        <v>0.49784755968730193</v>
      </c>
    </row>
    <row r="55" spans="2:11" x14ac:dyDescent="0.3">
      <c r="E55" t="s">
        <v>7</v>
      </c>
      <c r="F55" s="3">
        <f>(F54/F50)</f>
        <v>0.99037597472243977</v>
      </c>
      <c r="H55" t="s">
        <v>6</v>
      </c>
      <c r="I55">
        <v>5.0199999999999996</v>
      </c>
      <c r="J55" s="5"/>
    </row>
    <row r="56" spans="2:11" x14ac:dyDescent="0.3">
      <c r="H56" t="s">
        <v>57</v>
      </c>
      <c r="I56">
        <v>684.59</v>
      </c>
      <c r="J56" s="3">
        <f>I56-I55</f>
        <v>679.57</v>
      </c>
      <c r="K56">
        <f>J56/J48</f>
        <v>0.89738273822100156</v>
      </c>
    </row>
    <row r="58" spans="2:11" x14ac:dyDescent="0.3">
      <c r="B58">
        <v>7</v>
      </c>
      <c r="D58" t="s">
        <v>62</v>
      </c>
      <c r="E58" t="s">
        <v>1</v>
      </c>
      <c r="F58">
        <v>29.919</v>
      </c>
      <c r="H58" t="s">
        <v>6</v>
      </c>
      <c r="I58">
        <v>294.55</v>
      </c>
      <c r="J58" s="5"/>
    </row>
    <row r="59" spans="2:11" x14ac:dyDescent="0.3">
      <c r="E59" t="s">
        <v>2</v>
      </c>
      <c r="F59">
        <v>31.92</v>
      </c>
      <c r="H59" t="s">
        <v>54</v>
      </c>
      <c r="I59">
        <v>1684.4</v>
      </c>
      <c r="J59" s="3">
        <f>I59-I58</f>
        <v>1389.8500000000001</v>
      </c>
      <c r="K59">
        <v>1</v>
      </c>
    </row>
    <row r="60" spans="2:11" x14ac:dyDescent="0.3">
      <c r="E60" t="s">
        <v>3</v>
      </c>
      <c r="F60">
        <v>29.744</v>
      </c>
      <c r="H60" t="s">
        <v>6</v>
      </c>
      <c r="I60">
        <v>236.73</v>
      </c>
      <c r="J60" s="5"/>
    </row>
    <row r="61" spans="2:11" x14ac:dyDescent="0.3">
      <c r="E61" t="s">
        <v>5</v>
      </c>
      <c r="F61">
        <f>AVERAGE(F58:F60)</f>
        <v>30.527666666666665</v>
      </c>
      <c r="H61" t="s">
        <v>55</v>
      </c>
      <c r="I61">
        <v>281.22000000000003</v>
      </c>
      <c r="J61" s="3">
        <f>I61-I60</f>
        <v>44.490000000000038</v>
      </c>
      <c r="K61">
        <f>J61/J59</f>
        <v>3.2010648631147269E-2</v>
      </c>
    </row>
    <row r="62" spans="2:11" x14ac:dyDescent="0.3">
      <c r="D62" t="s">
        <v>63</v>
      </c>
      <c r="E62" t="s">
        <v>1</v>
      </c>
      <c r="F62">
        <v>37.213000000000001</v>
      </c>
      <c r="H62" t="s">
        <v>6</v>
      </c>
      <c r="I62">
        <v>222.15</v>
      </c>
      <c r="J62" s="5"/>
    </row>
    <row r="63" spans="2:11" x14ac:dyDescent="0.3">
      <c r="E63" t="s">
        <v>2</v>
      </c>
      <c r="F63">
        <v>37.045000000000002</v>
      </c>
      <c r="H63" t="s">
        <v>56</v>
      </c>
      <c r="I63">
        <v>472.11</v>
      </c>
      <c r="J63" s="3">
        <f>I63-I62</f>
        <v>249.96</v>
      </c>
      <c r="K63">
        <f>J63/J59</f>
        <v>0.17984674605173218</v>
      </c>
    </row>
    <row r="64" spans="2:11" x14ac:dyDescent="0.3">
      <c r="E64" t="s">
        <v>3</v>
      </c>
      <c r="F64">
        <v>35.478999999999999</v>
      </c>
      <c r="H64" t="s">
        <v>6</v>
      </c>
      <c r="I64">
        <v>218.77</v>
      </c>
      <c r="J64" s="5"/>
    </row>
    <row r="65" spans="1:11" x14ac:dyDescent="0.3">
      <c r="E65" t="s">
        <v>5</v>
      </c>
      <c r="F65">
        <f>AVERAGE(F62:F64)</f>
        <v>36.579000000000001</v>
      </c>
      <c r="H65" t="s">
        <v>58</v>
      </c>
      <c r="I65">
        <v>1131.4000000000001</v>
      </c>
      <c r="J65" s="3">
        <f>I65-I64</f>
        <v>912.63000000000011</v>
      </c>
      <c r="K65">
        <f>J65/J59</f>
        <v>0.6566392056696766</v>
      </c>
    </row>
    <row r="66" spans="1:11" x14ac:dyDescent="0.3">
      <c r="E66" t="s">
        <v>7</v>
      </c>
      <c r="F66" s="3">
        <f>(F65/F61)</f>
        <v>1.1982245613268838</v>
      </c>
      <c r="H66" t="s">
        <v>6</v>
      </c>
      <c r="I66">
        <v>187.15</v>
      </c>
      <c r="J66" s="5"/>
    </row>
    <row r="67" spans="1:11" x14ac:dyDescent="0.3">
      <c r="H67" t="s">
        <v>57</v>
      </c>
      <c r="I67">
        <v>843.14</v>
      </c>
      <c r="J67" s="3">
        <f>I67-I66</f>
        <v>655.99</v>
      </c>
      <c r="K67">
        <f>J67/J59</f>
        <v>0.47198618555959271</v>
      </c>
    </row>
    <row r="68" spans="1:11" x14ac:dyDescent="0.3">
      <c r="J68" s="5"/>
    </row>
    <row r="69" spans="1:11" x14ac:dyDescent="0.3">
      <c r="B69">
        <v>9</v>
      </c>
      <c r="D69" t="s">
        <v>62</v>
      </c>
      <c r="E69" t="s">
        <v>1</v>
      </c>
      <c r="F69">
        <v>28.224</v>
      </c>
      <c r="H69" t="s">
        <v>6</v>
      </c>
      <c r="I69">
        <v>27.45</v>
      </c>
      <c r="J69" s="5"/>
    </row>
    <row r="70" spans="1:11" x14ac:dyDescent="0.3">
      <c r="E70" t="s">
        <v>2</v>
      </c>
      <c r="F70">
        <v>28.725999999999999</v>
      </c>
      <c r="H70" t="s">
        <v>54</v>
      </c>
      <c r="I70">
        <v>604.84</v>
      </c>
      <c r="J70" s="3">
        <f>I70-I69</f>
        <v>577.39</v>
      </c>
      <c r="K70">
        <v>1</v>
      </c>
    </row>
    <row r="71" spans="1:11" x14ac:dyDescent="0.3">
      <c r="E71" t="s">
        <v>3</v>
      </c>
      <c r="F71">
        <v>25.06</v>
      </c>
      <c r="H71" t="s">
        <v>6</v>
      </c>
      <c r="I71">
        <v>28.37</v>
      </c>
      <c r="J71" s="5"/>
    </row>
    <row r="72" spans="1:11" x14ac:dyDescent="0.3">
      <c r="E72" t="s">
        <v>5</v>
      </c>
      <c r="F72">
        <f>AVERAGE(F69:F71)</f>
        <v>27.33666666666667</v>
      </c>
      <c r="H72" t="s">
        <v>55</v>
      </c>
      <c r="I72">
        <v>112.9</v>
      </c>
      <c r="J72" s="3">
        <f>I72-I71</f>
        <v>84.53</v>
      </c>
      <c r="K72">
        <f>J72/J70</f>
        <v>0.14640018012088885</v>
      </c>
    </row>
    <row r="73" spans="1:11" x14ac:dyDescent="0.3">
      <c r="D73" t="s">
        <v>63</v>
      </c>
      <c r="E73" t="s">
        <v>1</v>
      </c>
      <c r="F73">
        <v>24.012</v>
      </c>
      <c r="H73" t="s">
        <v>6</v>
      </c>
      <c r="I73">
        <v>20.25</v>
      </c>
      <c r="J73" s="5"/>
    </row>
    <row r="74" spans="1:11" x14ac:dyDescent="0.3">
      <c r="E74" t="s">
        <v>2</v>
      </c>
      <c r="F74">
        <v>23.667999999999999</v>
      </c>
      <c r="H74" t="s">
        <v>56</v>
      </c>
      <c r="I74">
        <v>343.54</v>
      </c>
      <c r="J74" s="3">
        <f>I74-I73</f>
        <v>323.29000000000002</v>
      </c>
      <c r="K74">
        <f>J74/J70</f>
        <v>0.55991617450943043</v>
      </c>
    </row>
    <row r="75" spans="1:11" x14ac:dyDescent="0.3">
      <c r="E75" t="s">
        <v>3</v>
      </c>
      <c r="F75">
        <v>23.463000000000001</v>
      </c>
      <c r="H75" t="s">
        <v>6</v>
      </c>
      <c r="I75">
        <v>13.92</v>
      </c>
      <c r="J75" s="5"/>
    </row>
    <row r="76" spans="1:11" x14ac:dyDescent="0.3">
      <c r="E76" t="s">
        <v>5</v>
      </c>
      <c r="F76">
        <f>AVERAGE(F73:F75)</f>
        <v>23.714333333333332</v>
      </c>
      <c r="H76" t="s">
        <v>58</v>
      </c>
      <c r="I76">
        <v>1827</v>
      </c>
      <c r="J76" s="3">
        <f>I76-I75</f>
        <v>1813.08</v>
      </c>
      <c r="K76">
        <f>J76/J70</f>
        <v>3.1401305876443999</v>
      </c>
    </row>
    <row r="77" spans="1:11" x14ac:dyDescent="0.3">
      <c r="E77" t="s">
        <v>7</v>
      </c>
      <c r="F77" s="3">
        <f>(F76/F72)</f>
        <v>0.86749176929642713</v>
      </c>
      <c r="H77" t="s">
        <v>6</v>
      </c>
      <c r="I77">
        <v>16.420000000000002</v>
      </c>
      <c r="J77" s="5"/>
    </row>
    <row r="78" spans="1:11" x14ac:dyDescent="0.3">
      <c r="H78" t="s">
        <v>57</v>
      </c>
      <c r="I78">
        <v>1483</v>
      </c>
      <c r="J78" s="3">
        <f>I78-I77</f>
        <v>1466.58</v>
      </c>
      <c r="K78">
        <f>J78/J70</f>
        <v>2.5400162801572592</v>
      </c>
    </row>
    <row r="80" spans="1:11" x14ac:dyDescent="0.3">
      <c r="A80" t="s">
        <v>40</v>
      </c>
      <c r="B80">
        <v>2</v>
      </c>
      <c r="D80" t="s">
        <v>62</v>
      </c>
      <c r="E80" t="s">
        <v>1</v>
      </c>
      <c r="F80">
        <v>23.393000000000001</v>
      </c>
      <c r="H80" t="s">
        <v>6</v>
      </c>
      <c r="I80">
        <v>39.479999999999997</v>
      </c>
      <c r="J80" s="5"/>
    </row>
    <row r="81" spans="2:11" x14ac:dyDescent="0.3">
      <c r="E81" t="s">
        <v>2</v>
      </c>
      <c r="F81">
        <v>23.530999999999999</v>
      </c>
      <c r="H81" t="s">
        <v>54</v>
      </c>
      <c r="I81">
        <v>1945.4</v>
      </c>
      <c r="J81" s="3">
        <f>I81-I80</f>
        <v>1905.92</v>
      </c>
      <c r="K81">
        <v>1</v>
      </c>
    </row>
    <row r="82" spans="2:11" x14ac:dyDescent="0.3">
      <c r="E82" t="s">
        <v>3</v>
      </c>
      <c r="F82">
        <v>23.835000000000001</v>
      </c>
      <c r="H82" t="s">
        <v>6</v>
      </c>
      <c r="I82">
        <v>33.75</v>
      </c>
      <c r="J82" s="11"/>
    </row>
    <row r="83" spans="2:11" x14ac:dyDescent="0.3">
      <c r="E83" t="s">
        <v>5</v>
      </c>
      <c r="F83">
        <f>AVERAGE(F80:F82)</f>
        <v>23.586333333333332</v>
      </c>
      <c r="H83" t="s">
        <v>55</v>
      </c>
      <c r="I83">
        <v>116.34</v>
      </c>
      <c r="J83" s="3">
        <f t="shared" ref="J83" si="0">I83-I82</f>
        <v>82.59</v>
      </c>
      <c r="K83">
        <f>J83/J81</f>
        <v>4.3333403290799197E-2</v>
      </c>
    </row>
    <row r="84" spans="2:11" x14ac:dyDescent="0.3">
      <c r="D84" t="s">
        <v>63</v>
      </c>
      <c r="E84" t="s">
        <v>1</v>
      </c>
      <c r="F84">
        <v>25.439</v>
      </c>
      <c r="H84" t="s">
        <v>6</v>
      </c>
      <c r="I84">
        <v>31.94</v>
      </c>
      <c r="J84" s="5"/>
    </row>
    <row r="85" spans="2:11" x14ac:dyDescent="0.3">
      <c r="E85" t="s">
        <v>2</v>
      </c>
      <c r="F85">
        <v>26.273</v>
      </c>
      <c r="H85" t="s">
        <v>56</v>
      </c>
      <c r="I85">
        <v>427.83</v>
      </c>
      <c r="J85" s="3">
        <f>I85-I84</f>
        <v>395.89</v>
      </c>
      <c r="K85">
        <f>J85/J81</f>
        <v>0.20771595869711215</v>
      </c>
    </row>
    <row r="86" spans="2:11" x14ac:dyDescent="0.3">
      <c r="E86" t="s">
        <v>3</v>
      </c>
      <c r="F86">
        <v>25.494</v>
      </c>
      <c r="H86" t="s">
        <v>6</v>
      </c>
      <c r="I86">
        <v>18.600000000000001</v>
      </c>
      <c r="J86" s="5"/>
    </row>
    <row r="87" spans="2:11" x14ac:dyDescent="0.3">
      <c r="E87" t="s">
        <v>5</v>
      </c>
      <c r="F87">
        <f>AVERAGE(F84:F86)</f>
        <v>25.735333333333333</v>
      </c>
      <c r="H87" t="s">
        <v>58</v>
      </c>
      <c r="I87">
        <v>1539.6</v>
      </c>
      <c r="J87" s="3">
        <f>I87-I86</f>
        <v>1521</v>
      </c>
      <c r="K87">
        <f>J87/J81</f>
        <v>0.79803979180658158</v>
      </c>
    </row>
    <row r="88" spans="2:11" x14ac:dyDescent="0.3">
      <c r="E88" t="s">
        <v>7</v>
      </c>
      <c r="F88" s="3">
        <f>(F87/F83)</f>
        <v>1.0911120846818072</v>
      </c>
      <c r="H88" t="s">
        <v>6</v>
      </c>
      <c r="I88">
        <v>16.62</v>
      </c>
      <c r="J88" s="5"/>
    </row>
    <row r="89" spans="2:11" x14ac:dyDescent="0.3">
      <c r="H89" t="s">
        <v>57</v>
      </c>
      <c r="I89">
        <v>1575.3</v>
      </c>
      <c r="J89" s="3">
        <f>I89-I88</f>
        <v>1558.68</v>
      </c>
      <c r="K89">
        <f>J89/J81</f>
        <v>0.8178097716588314</v>
      </c>
    </row>
    <row r="91" spans="2:11" x14ac:dyDescent="0.3">
      <c r="B91" s="7">
        <v>3</v>
      </c>
      <c r="D91" t="s">
        <v>62</v>
      </c>
      <c r="E91" t="s">
        <v>1</v>
      </c>
      <c r="F91">
        <v>18.260000000000002</v>
      </c>
      <c r="H91" t="s">
        <v>6</v>
      </c>
      <c r="I91">
        <v>18.53</v>
      </c>
      <c r="J91" s="5"/>
    </row>
    <row r="92" spans="2:11" x14ac:dyDescent="0.3">
      <c r="E92" t="s">
        <v>2</v>
      </c>
      <c r="F92">
        <v>18.344000000000001</v>
      </c>
      <c r="H92" t="s">
        <v>54</v>
      </c>
      <c r="I92">
        <v>1959.3</v>
      </c>
      <c r="J92" s="3">
        <f>I92-I91</f>
        <v>1940.77</v>
      </c>
      <c r="K92">
        <v>1</v>
      </c>
    </row>
    <row r="93" spans="2:11" x14ac:dyDescent="0.3">
      <c r="E93" t="s">
        <v>3</v>
      </c>
      <c r="F93">
        <v>17.178000000000001</v>
      </c>
      <c r="H93" t="s">
        <v>6</v>
      </c>
      <c r="I93">
        <v>15.69</v>
      </c>
      <c r="J93" s="5"/>
    </row>
    <row r="94" spans="2:11" x14ac:dyDescent="0.3">
      <c r="E94" t="s">
        <v>5</v>
      </c>
      <c r="F94">
        <f>AVERAGE(F91:F93)</f>
        <v>17.927333333333333</v>
      </c>
      <c r="H94" t="s">
        <v>55</v>
      </c>
      <c r="I94">
        <v>95.385000000000005</v>
      </c>
      <c r="J94" s="3">
        <f>I94-I93</f>
        <v>79.695000000000007</v>
      </c>
      <c r="K94">
        <f>J94/J92</f>
        <v>4.1063598468649043E-2</v>
      </c>
    </row>
    <row r="95" spans="2:11" x14ac:dyDescent="0.3">
      <c r="D95" t="s">
        <v>63</v>
      </c>
      <c r="E95" t="s">
        <v>1</v>
      </c>
      <c r="F95">
        <v>22.146000000000001</v>
      </c>
      <c r="H95" t="s">
        <v>6</v>
      </c>
      <c r="I95">
        <v>12.91</v>
      </c>
      <c r="J95" s="5"/>
    </row>
    <row r="96" spans="2:11" x14ac:dyDescent="0.3">
      <c r="E96" t="s">
        <v>2</v>
      </c>
      <c r="F96">
        <v>21.76</v>
      </c>
      <c r="H96" t="s">
        <v>56</v>
      </c>
      <c r="I96">
        <v>283.19</v>
      </c>
      <c r="J96" s="3">
        <f>I96-I95</f>
        <v>270.27999999999997</v>
      </c>
      <c r="K96">
        <f>J96/J92</f>
        <v>0.13926431261818761</v>
      </c>
    </row>
    <row r="97" spans="2:11" x14ac:dyDescent="0.3">
      <c r="E97" t="s">
        <v>3</v>
      </c>
      <c r="F97">
        <v>21.428000000000001</v>
      </c>
      <c r="H97" t="s">
        <v>6</v>
      </c>
      <c r="I97">
        <v>13.53</v>
      </c>
      <c r="J97" s="5"/>
    </row>
    <row r="98" spans="2:11" x14ac:dyDescent="0.3">
      <c r="E98" t="s">
        <v>5</v>
      </c>
      <c r="F98">
        <f>AVERAGE(F95:F97)</f>
        <v>21.778000000000002</v>
      </c>
      <c r="H98" t="s">
        <v>58</v>
      </c>
      <c r="I98">
        <v>1860.5</v>
      </c>
      <c r="J98" s="3">
        <f>I98-I97</f>
        <v>1846.97</v>
      </c>
      <c r="K98">
        <f>J98/J92</f>
        <v>0.95166866759069857</v>
      </c>
    </row>
    <row r="99" spans="2:11" x14ac:dyDescent="0.3">
      <c r="E99" t="s">
        <v>7</v>
      </c>
      <c r="F99" s="3">
        <f>(F98/F94)</f>
        <v>1.2147930534379534</v>
      </c>
      <c r="H99" t="s">
        <v>6</v>
      </c>
      <c r="I99">
        <v>8.5299999999999994</v>
      </c>
      <c r="J99" s="5"/>
    </row>
    <row r="100" spans="2:11" x14ac:dyDescent="0.3">
      <c r="H100" t="s">
        <v>57</v>
      </c>
      <c r="I100">
        <v>2567.4</v>
      </c>
      <c r="J100" s="3">
        <f>I100-I99</f>
        <v>2558.87</v>
      </c>
      <c r="K100">
        <f>J100/J92</f>
        <v>1.318481839682188</v>
      </c>
    </row>
    <row r="102" spans="2:11" x14ac:dyDescent="0.3">
      <c r="B102" s="7">
        <v>4</v>
      </c>
      <c r="D102" t="s">
        <v>62</v>
      </c>
      <c r="E102" t="s">
        <v>1</v>
      </c>
      <c r="F102">
        <v>20.184999999999999</v>
      </c>
      <c r="H102" t="s">
        <v>6</v>
      </c>
      <c r="I102">
        <v>22.66</v>
      </c>
      <c r="J102" s="5"/>
    </row>
    <row r="103" spans="2:11" x14ac:dyDescent="0.3">
      <c r="E103" t="s">
        <v>2</v>
      </c>
      <c r="F103">
        <v>19.591999999999999</v>
      </c>
      <c r="H103" t="s">
        <v>54</v>
      </c>
      <c r="I103">
        <v>621.1</v>
      </c>
      <c r="J103" s="3">
        <f>I103-I102</f>
        <v>598.44000000000005</v>
      </c>
      <c r="K103">
        <v>1</v>
      </c>
    </row>
    <row r="104" spans="2:11" x14ac:dyDescent="0.3">
      <c r="E104" t="s">
        <v>3</v>
      </c>
      <c r="F104">
        <v>19.763000000000002</v>
      </c>
      <c r="H104" t="s">
        <v>6</v>
      </c>
      <c r="I104">
        <v>7.54</v>
      </c>
      <c r="J104" s="5"/>
    </row>
    <row r="105" spans="2:11" x14ac:dyDescent="0.3">
      <c r="E105" t="s">
        <v>5</v>
      </c>
      <c r="F105">
        <f>AVERAGE(F102:F104)</f>
        <v>19.846666666666668</v>
      </c>
      <c r="H105" t="s">
        <v>55</v>
      </c>
      <c r="I105">
        <v>60.359000000000002</v>
      </c>
      <c r="J105" s="3">
        <f>I105-I104</f>
        <v>52.819000000000003</v>
      </c>
      <c r="K105">
        <f>J105/J103</f>
        <v>8.8261145645344555E-2</v>
      </c>
    </row>
    <row r="106" spans="2:11" x14ac:dyDescent="0.3">
      <c r="D106" t="s">
        <v>63</v>
      </c>
      <c r="E106" t="s">
        <v>1</v>
      </c>
      <c r="F106">
        <v>20.757000000000001</v>
      </c>
      <c r="H106" t="s">
        <v>6</v>
      </c>
      <c r="I106">
        <v>5.78</v>
      </c>
      <c r="J106" s="5"/>
    </row>
    <row r="107" spans="2:11" x14ac:dyDescent="0.3">
      <c r="E107" t="s">
        <v>2</v>
      </c>
      <c r="F107">
        <v>20.442</v>
      </c>
      <c r="H107" t="s">
        <v>56</v>
      </c>
      <c r="I107">
        <v>170.44</v>
      </c>
      <c r="J107" s="3">
        <f>I107-I106</f>
        <v>164.66</v>
      </c>
      <c r="K107">
        <f>J107/J103</f>
        <v>0.27514872000534718</v>
      </c>
    </row>
    <row r="108" spans="2:11" x14ac:dyDescent="0.3">
      <c r="E108" t="s">
        <v>3</v>
      </c>
      <c r="F108">
        <v>20.713000000000001</v>
      </c>
      <c r="H108" t="s">
        <v>6</v>
      </c>
      <c r="I108">
        <v>3.57</v>
      </c>
      <c r="J108" s="5"/>
    </row>
    <row r="109" spans="2:11" x14ac:dyDescent="0.3">
      <c r="E109" t="s">
        <v>5</v>
      </c>
      <c r="F109">
        <f>AVERAGE(F106:F108)</f>
        <v>20.637333333333334</v>
      </c>
      <c r="H109" t="s">
        <v>58</v>
      </c>
      <c r="I109">
        <v>901.31</v>
      </c>
      <c r="J109" s="3">
        <f>I109-I108</f>
        <v>897.7399999999999</v>
      </c>
      <c r="K109">
        <f>J109/J103</f>
        <v>1.5001336809036825</v>
      </c>
    </row>
    <row r="110" spans="2:11" x14ac:dyDescent="0.3">
      <c r="E110" t="s">
        <v>7</v>
      </c>
      <c r="F110" s="3">
        <f>(F109/F105)</f>
        <v>1.0398387638562312</v>
      </c>
      <c r="H110" t="s">
        <v>6</v>
      </c>
      <c r="I110">
        <v>3.45</v>
      </c>
      <c r="J110" s="5"/>
    </row>
    <row r="111" spans="2:11" x14ac:dyDescent="0.3">
      <c r="H111" t="s">
        <v>57</v>
      </c>
      <c r="I111">
        <v>2103.8000000000002</v>
      </c>
      <c r="J111" s="3">
        <f>I111-I110</f>
        <v>2100.3500000000004</v>
      </c>
      <c r="K111">
        <f>J111/J103</f>
        <v>3.5097085756299715</v>
      </c>
    </row>
    <row r="113" spans="2:11" x14ac:dyDescent="0.3">
      <c r="B113" s="7">
        <v>6</v>
      </c>
      <c r="D113" t="s">
        <v>62</v>
      </c>
      <c r="E113" t="s">
        <v>1</v>
      </c>
      <c r="F113">
        <v>17.010999999999999</v>
      </c>
      <c r="H113" t="s">
        <v>6</v>
      </c>
      <c r="I113">
        <v>15.35</v>
      </c>
      <c r="J113" s="5"/>
    </row>
    <row r="114" spans="2:11" x14ac:dyDescent="0.3">
      <c r="E114" t="s">
        <v>2</v>
      </c>
      <c r="F114">
        <v>16.986999999999998</v>
      </c>
      <c r="H114" t="s">
        <v>54</v>
      </c>
      <c r="I114">
        <v>2361</v>
      </c>
      <c r="J114" s="3">
        <f>I114-I113</f>
        <v>2345.65</v>
      </c>
      <c r="K114">
        <v>1</v>
      </c>
    </row>
    <row r="115" spans="2:11" x14ac:dyDescent="0.3">
      <c r="E115" t="s">
        <v>3</v>
      </c>
      <c r="F115">
        <v>17.192</v>
      </c>
      <c r="H115" t="s">
        <v>6</v>
      </c>
      <c r="I115">
        <v>5.94</v>
      </c>
      <c r="J115" s="5"/>
    </row>
    <row r="116" spans="2:11" x14ac:dyDescent="0.3">
      <c r="E116" t="s">
        <v>5</v>
      </c>
      <c r="F116">
        <f>AVERAGE(F113:F115)</f>
        <v>17.063333333333333</v>
      </c>
      <c r="H116" t="s">
        <v>55</v>
      </c>
      <c r="I116">
        <v>49.725999999999999</v>
      </c>
      <c r="J116" s="3">
        <f>I116-I115</f>
        <v>43.786000000000001</v>
      </c>
      <c r="K116">
        <f>J116/J114</f>
        <v>1.8666894037899943E-2</v>
      </c>
    </row>
    <row r="117" spans="2:11" x14ac:dyDescent="0.3">
      <c r="D117" t="s">
        <v>63</v>
      </c>
      <c r="E117" t="s">
        <v>1</v>
      </c>
      <c r="F117">
        <v>19.225999999999999</v>
      </c>
      <c r="H117" t="s">
        <v>6</v>
      </c>
      <c r="I117">
        <v>5.67</v>
      </c>
      <c r="J117" s="5"/>
    </row>
    <row r="118" spans="2:11" x14ac:dyDescent="0.3">
      <c r="E118" t="s">
        <v>2</v>
      </c>
      <c r="F118">
        <v>19.817</v>
      </c>
      <c r="H118" t="s">
        <v>56</v>
      </c>
      <c r="I118">
        <v>367.16</v>
      </c>
      <c r="J118" s="3">
        <f>I118-I117</f>
        <v>361.49</v>
      </c>
      <c r="K118">
        <f>J118/J114</f>
        <v>0.15411080084411571</v>
      </c>
    </row>
    <row r="119" spans="2:11" x14ac:dyDescent="0.3">
      <c r="E119" t="s">
        <v>3</v>
      </c>
      <c r="F119">
        <v>21.382999999999999</v>
      </c>
      <c r="H119" t="s">
        <v>6</v>
      </c>
      <c r="I119">
        <v>4.8899999999999997</v>
      </c>
      <c r="J119" s="5"/>
    </row>
    <row r="120" spans="2:11" x14ac:dyDescent="0.3">
      <c r="E120" t="s">
        <v>5</v>
      </c>
      <c r="F120">
        <f>AVERAGE(F117:F119)</f>
        <v>20.141999999999999</v>
      </c>
      <c r="H120" t="s">
        <v>58</v>
      </c>
      <c r="I120">
        <v>2757.9</v>
      </c>
      <c r="J120" s="3">
        <f>I120-I119</f>
        <v>2753.01</v>
      </c>
      <c r="K120">
        <f>J120/J114</f>
        <v>1.1736661479760409</v>
      </c>
    </row>
    <row r="121" spans="2:11" x14ac:dyDescent="0.3">
      <c r="E121" t="s">
        <v>7</v>
      </c>
      <c r="F121" s="3">
        <f>(F120/F116)</f>
        <v>1.1804258644266459</v>
      </c>
      <c r="H121" t="s">
        <v>6</v>
      </c>
      <c r="I121">
        <v>6.18</v>
      </c>
      <c r="J121" s="5"/>
    </row>
    <row r="122" spans="2:11" x14ac:dyDescent="0.3">
      <c r="H122" t="s">
        <v>57</v>
      </c>
      <c r="I122">
        <v>3110.2</v>
      </c>
      <c r="J122" s="3">
        <f>I122-I121</f>
        <v>3104.02</v>
      </c>
      <c r="K122">
        <f>J122/J114</f>
        <v>1.3233091040862872</v>
      </c>
    </row>
    <row r="124" spans="2:11" x14ac:dyDescent="0.3">
      <c r="B124" s="7">
        <v>7</v>
      </c>
      <c r="D124" t="s">
        <v>62</v>
      </c>
      <c r="E124" t="s">
        <v>1</v>
      </c>
      <c r="F124">
        <v>22.036999999999999</v>
      </c>
      <c r="H124" t="s">
        <v>6</v>
      </c>
      <c r="I124">
        <v>23.72</v>
      </c>
      <c r="J124" s="5"/>
    </row>
    <row r="125" spans="2:11" x14ac:dyDescent="0.3">
      <c r="E125" t="s">
        <v>2</v>
      </c>
      <c r="F125">
        <v>20.303000000000001</v>
      </c>
      <c r="H125" t="s">
        <v>54</v>
      </c>
      <c r="I125">
        <v>2783.1</v>
      </c>
      <c r="J125" s="3">
        <f>I125-I124</f>
        <v>2759.38</v>
      </c>
      <c r="K125">
        <v>1</v>
      </c>
    </row>
    <row r="126" spans="2:11" x14ac:dyDescent="0.3">
      <c r="E126" t="s">
        <v>3</v>
      </c>
      <c r="F126">
        <v>22.837</v>
      </c>
      <c r="H126" t="s">
        <v>6</v>
      </c>
      <c r="I126">
        <v>13.15</v>
      </c>
      <c r="J126" s="5"/>
    </row>
    <row r="127" spans="2:11" x14ac:dyDescent="0.3">
      <c r="E127" t="s">
        <v>5</v>
      </c>
      <c r="F127">
        <f>AVERAGE(F124:F126)</f>
        <v>21.725666666666669</v>
      </c>
      <c r="H127" t="s">
        <v>55</v>
      </c>
      <c r="I127">
        <v>92.570999999999998</v>
      </c>
      <c r="J127" s="3">
        <f>I127-I126</f>
        <v>79.420999999999992</v>
      </c>
      <c r="K127">
        <f>J127/J125</f>
        <v>2.8782190202146854E-2</v>
      </c>
    </row>
    <row r="128" spans="2:11" x14ac:dyDescent="0.3">
      <c r="D128" t="s">
        <v>63</v>
      </c>
      <c r="E128" t="s">
        <v>1</v>
      </c>
      <c r="F128">
        <v>23.99</v>
      </c>
      <c r="H128" t="s">
        <v>6</v>
      </c>
      <c r="I128">
        <v>12.15</v>
      </c>
      <c r="J128" s="5"/>
    </row>
    <row r="129" spans="1:11" x14ac:dyDescent="0.3">
      <c r="E129" t="s">
        <v>2</v>
      </c>
      <c r="F129">
        <v>23.405999999999999</v>
      </c>
      <c r="H129" t="s">
        <v>56</v>
      </c>
      <c r="I129">
        <v>635.02</v>
      </c>
      <c r="J129" s="3">
        <f>I129-I128</f>
        <v>622.87</v>
      </c>
      <c r="K129">
        <f>J129/J125</f>
        <v>0.22572824330103139</v>
      </c>
    </row>
    <row r="130" spans="1:11" x14ac:dyDescent="0.3">
      <c r="E130" t="s">
        <v>3</v>
      </c>
      <c r="F130">
        <v>24.091999999999999</v>
      </c>
      <c r="H130" t="s">
        <v>6</v>
      </c>
      <c r="I130">
        <v>15.11</v>
      </c>
      <c r="J130" s="5"/>
    </row>
    <row r="131" spans="1:11" x14ac:dyDescent="0.3">
      <c r="E131" t="s">
        <v>5</v>
      </c>
      <c r="F131">
        <f>AVERAGE(F128:F130)</f>
        <v>23.829333333333334</v>
      </c>
      <c r="H131" t="s">
        <v>58</v>
      </c>
      <c r="I131">
        <v>2847.6</v>
      </c>
      <c r="J131" s="3">
        <f>I131-I130</f>
        <v>2832.49</v>
      </c>
      <c r="K131">
        <f>J131/J125</f>
        <v>1.0264950822286165</v>
      </c>
    </row>
    <row r="132" spans="1:11" x14ac:dyDescent="0.3">
      <c r="E132" t="s">
        <v>7</v>
      </c>
      <c r="F132" s="3">
        <f>(F131/F127)</f>
        <v>1.0968286358684811</v>
      </c>
      <c r="H132" t="s">
        <v>6</v>
      </c>
      <c r="I132">
        <v>18.440000000000001</v>
      </c>
      <c r="J132" s="5"/>
    </row>
    <row r="133" spans="1:11" x14ac:dyDescent="0.3">
      <c r="H133" t="s">
        <v>57</v>
      </c>
      <c r="I133">
        <v>3599.8</v>
      </c>
      <c r="J133" s="3">
        <f>I133-I132</f>
        <v>3581.36</v>
      </c>
      <c r="K133">
        <f>J133/J125</f>
        <v>1.2978857569454008</v>
      </c>
    </row>
    <row r="135" spans="1:11" x14ac:dyDescent="0.3">
      <c r="A135" t="s">
        <v>41</v>
      </c>
      <c r="B135" s="7">
        <v>2</v>
      </c>
      <c r="D135" t="s">
        <v>62</v>
      </c>
      <c r="E135" t="s">
        <v>1</v>
      </c>
      <c r="F135">
        <v>29.268000000000001</v>
      </c>
      <c r="H135" t="s">
        <v>6</v>
      </c>
      <c r="I135">
        <v>12.49</v>
      </c>
      <c r="J135" s="5"/>
    </row>
    <row r="136" spans="1:11" x14ac:dyDescent="0.3">
      <c r="E136" t="s">
        <v>2</v>
      </c>
      <c r="F136">
        <v>28.262</v>
      </c>
      <c r="H136" t="s">
        <v>54</v>
      </c>
      <c r="I136">
        <v>441.59</v>
      </c>
      <c r="J136" s="3">
        <f>I136-I135</f>
        <v>429.09999999999997</v>
      </c>
      <c r="K136">
        <v>1</v>
      </c>
    </row>
    <row r="137" spans="1:11" x14ac:dyDescent="0.3">
      <c r="E137" t="s">
        <v>3</v>
      </c>
      <c r="F137">
        <v>27.280999999999999</v>
      </c>
      <c r="H137" t="s">
        <v>6</v>
      </c>
      <c r="I137">
        <v>14.52</v>
      </c>
      <c r="J137" s="5"/>
    </row>
    <row r="138" spans="1:11" x14ac:dyDescent="0.3">
      <c r="E138" t="s">
        <v>5</v>
      </c>
      <c r="F138">
        <f>AVERAGE(F135:F137)</f>
        <v>28.270333333333337</v>
      </c>
      <c r="H138" t="s">
        <v>55</v>
      </c>
      <c r="I138">
        <v>51.758000000000003</v>
      </c>
      <c r="J138" s="3">
        <f>I138-I137</f>
        <v>37.238</v>
      </c>
      <c r="K138">
        <f>J138/J136</f>
        <v>8.678163598228851E-2</v>
      </c>
    </row>
    <row r="139" spans="1:11" x14ac:dyDescent="0.3">
      <c r="D139" t="s">
        <v>63</v>
      </c>
      <c r="E139" t="s">
        <v>1</v>
      </c>
      <c r="F139">
        <v>30.754999999999999</v>
      </c>
      <c r="H139" t="s">
        <v>6</v>
      </c>
      <c r="I139">
        <v>12.9</v>
      </c>
      <c r="J139" s="5"/>
    </row>
    <row r="140" spans="1:11" x14ac:dyDescent="0.3">
      <c r="E140" t="s">
        <v>2</v>
      </c>
      <c r="F140">
        <v>30.806000000000001</v>
      </c>
      <c r="H140" t="s">
        <v>56</v>
      </c>
      <c r="I140">
        <v>200.78</v>
      </c>
      <c r="J140" s="3">
        <f>I140-I139</f>
        <v>187.88</v>
      </c>
      <c r="K140">
        <f>J140/J136</f>
        <v>0.43784665579119086</v>
      </c>
    </row>
    <row r="141" spans="1:11" x14ac:dyDescent="0.3">
      <c r="E141" t="s">
        <v>3</v>
      </c>
      <c r="F141">
        <v>30.771999999999998</v>
      </c>
      <c r="H141" t="s">
        <v>6</v>
      </c>
      <c r="I141">
        <v>9.24</v>
      </c>
      <c r="J141" s="5"/>
    </row>
    <row r="142" spans="1:11" x14ac:dyDescent="0.3">
      <c r="E142" t="s">
        <v>5</v>
      </c>
      <c r="F142">
        <f>AVERAGE(F139:F141)</f>
        <v>30.777666666666665</v>
      </c>
      <c r="H142" t="s">
        <v>58</v>
      </c>
      <c r="I142">
        <v>869.1</v>
      </c>
      <c r="J142" s="3">
        <f>I142-I141</f>
        <v>859.86</v>
      </c>
      <c r="K142">
        <f>J142/J136</f>
        <v>2.0038685621067351</v>
      </c>
    </row>
    <row r="143" spans="1:11" x14ac:dyDescent="0.3">
      <c r="E143" t="s">
        <v>7</v>
      </c>
      <c r="F143" s="3">
        <f>(F142/F138)</f>
        <v>1.0886913254176933</v>
      </c>
      <c r="H143" t="s">
        <v>6</v>
      </c>
      <c r="I143">
        <v>11.32</v>
      </c>
      <c r="J143" s="5"/>
    </row>
    <row r="144" spans="1:11" x14ac:dyDescent="0.3">
      <c r="H144" t="s">
        <v>57</v>
      </c>
      <c r="I144">
        <v>860.35</v>
      </c>
      <c r="J144" s="3">
        <f>I144-I143</f>
        <v>849.03</v>
      </c>
      <c r="K144">
        <f>J144/J136</f>
        <v>1.9786296900489397</v>
      </c>
    </row>
    <row r="146" spans="1:11" x14ac:dyDescent="0.3">
      <c r="A146" t="s">
        <v>42</v>
      </c>
      <c r="B146" s="7">
        <v>3</v>
      </c>
      <c r="D146" t="s">
        <v>62</v>
      </c>
      <c r="E146" t="s">
        <v>1</v>
      </c>
      <c r="F146">
        <v>23.858000000000001</v>
      </c>
      <c r="H146" t="s">
        <v>6</v>
      </c>
      <c r="I146">
        <v>30.05</v>
      </c>
      <c r="J146" s="5"/>
    </row>
    <row r="147" spans="1:11" x14ac:dyDescent="0.3">
      <c r="E147" t="s">
        <v>2</v>
      </c>
      <c r="H147" t="s">
        <v>54</v>
      </c>
      <c r="I147">
        <v>1357</v>
      </c>
      <c r="J147" s="3">
        <f>I147-I146</f>
        <v>1326.95</v>
      </c>
      <c r="K147">
        <v>1</v>
      </c>
    </row>
    <row r="148" spans="1:11" x14ac:dyDescent="0.3">
      <c r="E148" t="s">
        <v>3</v>
      </c>
      <c r="H148" t="s">
        <v>6</v>
      </c>
      <c r="I148">
        <v>29.85</v>
      </c>
      <c r="J148" s="5"/>
    </row>
    <row r="149" spans="1:11" x14ac:dyDescent="0.3">
      <c r="E149" t="s">
        <v>5</v>
      </c>
      <c r="F149">
        <f>AVERAGE(F146:F148)</f>
        <v>23.858000000000001</v>
      </c>
      <c r="H149" t="s">
        <v>55</v>
      </c>
      <c r="I149">
        <v>127.6</v>
      </c>
      <c r="J149" s="3">
        <f>I149-I148</f>
        <v>97.75</v>
      </c>
      <c r="K149">
        <f>J149/J147</f>
        <v>7.3665172011002672E-2</v>
      </c>
    </row>
    <row r="150" spans="1:11" x14ac:dyDescent="0.3">
      <c r="D150" t="s">
        <v>63</v>
      </c>
      <c r="E150" t="s">
        <v>1</v>
      </c>
      <c r="F150">
        <v>24.939</v>
      </c>
      <c r="H150" t="s">
        <v>6</v>
      </c>
      <c r="I150">
        <v>45.17</v>
      </c>
      <c r="J150" s="5"/>
    </row>
    <row r="151" spans="1:11" x14ac:dyDescent="0.3">
      <c r="E151" t="s">
        <v>2</v>
      </c>
      <c r="F151">
        <v>22.881</v>
      </c>
      <c r="H151" t="s">
        <v>56</v>
      </c>
      <c r="I151">
        <v>433.77</v>
      </c>
      <c r="J151" s="3">
        <f>I151-I150</f>
        <v>388.59999999999997</v>
      </c>
      <c r="K151">
        <f>J151/J147</f>
        <v>0.29285202908926483</v>
      </c>
    </row>
    <row r="152" spans="1:11" x14ac:dyDescent="0.3">
      <c r="E152" t="s">
        <v>3</v>
      </c>
      <c r="F152">
        <v>24.010999999999999</v>
      </c>
      <c r="H152" t="s">
        <v>6</v>
      </c>
      <c r="I152">
        <v>34.270000000000003</v>
      </c>
      <c r="J152" s="5"/>
    </row>
    <row r="153" spans="1:11" x14ac:dyDescent="0.3">
      <c r="E153" t="s">
        <v>5</v>
      </c>
      <c r="F153">
        <f>AVERAGE(F150:F152)</f>
        <v>23.943666666666669</v>
      </c>
      <c r="H153" t="s">
        <v>58</v>
      </c>
      <c r="I153">
        <v>1961.7</v>
      </c>
      <c r="J153" s="3">
        <f>I153-I152</f>
        <v>1927.43</v>
      </c>
      <c r="K153">
        <f>J153/J147</f>
        <v>1.4525264704774106</v>
      </c>
    </row>
    <row r="154" spans="1:11" x14ac:dyDescent="0.3">
      <c r="E154" t="s">
        <v>7</v>
      </c>
      <c r="F154" s="3">
        <f>(F153/F149)</f>
        <v>1.0035906893564703</v>
      </c>
      <c r="H154" t="s">
        <v>6</v>
      </c>
      <c r="I154">
        <v>26.94</v>
      </c>
      <c r="J154" s="5"/>
    </row>
    <row r="155" spans="1:11" x14ac:dyDescent="0.3">
      <c r="H155" t="s">
        <v>57</v>
      </c>
      <c r="I155">
        <v>2240.9</v>
      </c>
      <c r="J155" s="3">
        <f>I155-I154</f>
        <v>2213.96</v>
      </c>
      <c r="K155">
        <f>J155/J147</f>
        <v>1.6684577414371302</v>
      </c>
    </row>
    <row r="157" spans="1:11" x14ac:dyDescent="0.3">
      <c r="A157" t="s">
        <v>42</v>
      </c>
      <c r="B157" s="7">
        <v>4</v>
      </c>
      <c r="D157" t="s">
        <v>62</v>
      </c>
      <c r="E157" t="s">
        <v>1</v>
      </c>
      <c r="F157">
        <v>24.98</v>
      </c>
      <c r="H157" t="s">
        <v>6</v>
      </c>
      <c r="I157">
        <v>15.84</v>
      </c>
      <c r="J157" s="5"/>
    </row>
    <row r="158" spans="1:11" x14ac:dyDescent="0.3">
      <c r="E158" t="s">
        <v>2</v>
      </c>
      <c r="F158">
        <v>24.312999999999999</v>
      </c>
      <c r="H158" t="s">
        <v>54</v>
      </c>
      <c r="I158">
        <v>495.38</v>
      </c>
      <c r="J158" s="3">
        <f>I158-I157</f>
        <v>479.54</v>
      </c>
      <c r="K158">
        <v>1</v>
      </c>
    </row>
    <row r="159" spans="1:11" x14ac:dyDescent="0.3">
      <c r="E159" t="s">
        <v>3</v>
      </c>
      <c r="F159">
        <v>25.138000000000002</v>
      </c>
      <c r="H159" t="s">
        <v>6</v>
      </c>
      <c r="I159">
        <v>10.95</v>
      </c>
      <c r="J159" s="5"/>
    </row>
    <row r="160" spans="1:11" x14ac:dyDescent="0.3">
      <c r="E160" t="s">
        <v>5</v>
      </c>
      <c r="F160">
        <f>AVERAGE(F157:F159)</f>
        <v>24.810333333333332</v>
      </c>
      <c r="H160" t="s">
        <v>55</v>
      </c>
      <c r="I160">
        <v>82.563000000000002</v>
      </c>
      <c r="J160" s="3">
        <f>I160-I159</f>
        <v>71.613</v>
      </c>
      <c r="K160">
        <f>J160/J158</f>
        <v>0.14933686449514116</v>
      </c>
    </row>
    <row r="161" spans="1:11" x14ac:dyDescent="0.3">
      <c r="D161" t="s">
        <v>63</v>
      </c>
      <c r="E161" t="s">
        <v>1</v>
      </c>
      <c r="F161">
        <v>29.327999999999999</v>
      </c>
      <c r="H161" t="s">
        <v>6</v>
      </c>
      <c r="I161">
        <v>10.57</v>
      </c>
      <c r="J161" s="5"/>
    </row>
    <row r="162" spans="1:11" x14ac:dyDescent="0.3">
      <c r="E162" t="s">
        <v>2</v>
      </c>
      <c r="F162">
        <v>26.771999999999998</v>
      </c>
      <c r="H162" t="s">
        <v>56</v>
      </c>
      <c r="I162">
        <v>149.65</v>
      </c>
      <c r="J162" s="3">
        <f>I162-I161</f>
        <v>139.08000000000001</v>
      </c>
      <c r="K162">
        <f>J162/J158</f>
        <v>0.29002794344580224</v>
      </c>
    </row>
    <row r="163" spans="1:11" x14ac:dyDescent="0.3">
      <c r="E163" t="s">
        <v>3</v>
      </c>
      <c r="F163">
        <v>28.486000000000001</v>
      </c>
      <c r="H163" t="s">
        <v>6</v>
      </c>
      <c r="I163">
        <v>9.18</v>
      </c>
      <c r="J163" s="5"/>
    </row>
    <row r="164" spans="1:11" x14ac:dyDescent="0.3">
      <c r="E164" t="s">
        <v>5</v>
      </c>
      <c r="F164">
        <f>AVERAGE(F161:F163)</f>
        <v>28.195333333333334</v>
      </c>
      <c r="H164" t="s">
        <v>58</v>
      </c>
      <c r="I164">
        <v>1544.3</v>
      </c>
      <c r="J164" s="3">
        <f>I164-I163</f>
        <v>1535.12</v>
      </c>
      <c r="K164">
        <f>J164/J158</f>
        <v>3.2012345164115605</v>
      </c>
    </row>
    <row r="165" spans="1:11" x14ac:dyDescent="0.3">
      <c r="E165" t="s">
        <v>7</v>
      </c>
      <c r="F165" s="3">
        <f>(F164/F160)</f>
        <v>1.1364350875307332</v>
      </c>
      <c r="H165" t="s">
        <v>6</v>
      </c>
      <c r="I165">
        <v>8.98</v>
      </c>
      <c r="J165" s="5"/>
    </row>
    <row r="166" spans="1:11" x14ac:dyDescent="0.3">
      <c r="H166" t="s">
        <v>57</v>
      </c>
      <c r="I166">
        <v>1485.5</v>
      </c>
      <c r="J166" s="3">
        <f>I166-I165</f>
        <v>1476.52</v>
      </c>
      <c r="K166">
        <f>J166/J158</f>
        <v>3.0790340743212243</v>
      </c>
    </row>
    <row r="168" spans="1:11" x14ac:dyDescent="0.3">
      <c r="A168" t="s">
        <v>42</v>
      </c>
      <c r="B168" s="7">
        <v>6</v>
      </c>
      <c r="D168" t="s">
        <v>62</v>
      </c>
      <c r="E168" t="s">
        <v>1</v>
      </c>
      <c r="F168">
        <v>19.927</v>
      </c>
      <c r="H168" t="s">
        <v>6</v>
      </c>
      <c r="I168">
        <v>7.08</v>
      </c>
      <c r="J168" s="5"/>
    </row>
    <row r="169" spans="1:11" x14ac:dyDescent="0.3">
      <c r="E169" t="s">
        <v>2</v>
      </c>
      <c r="F169">
        <v>19.364000000000001</v>
      </c>
      <c r="H169" t="s">
        <v>54</v>
      </c>
      <c r="I169">
        <v>852.68</v>
      </c>
      <c r="J169" s="3">
        <f>I169-I168</f>
        <v>845.59999999999991</v>
      </c>
      <c r="K169">
        <v>1</v>
      </c>
    </row>
    <row r="170" spans="1:11" x14ac:dyDescent="0.3">
      <c r="E170" t="s">
        <v>3</v>
      </c>
      <c r="F170">
        <v>19.378</v>
      </c>
      <c r="H170" t="s">
        <v>6</v>
      </c>
      <c r="I170">
        <v>2.86</v>
      </c>
      <c r="J170" s="5"/>
    </row>
    <row r="171" spans="1:11" x14ac:dyDescent="0.3">
      <c r="E171" t="s">
        <v>5</v>
      </c>
      <c r="F171">
        <f>AVERAGE(F168:F170)</f>
        <v>19.556333333333331</v>
      </c>
      <c r="H171" t="s">
        <v>55</v>
      </c>
      <c r="I171">
        <v>82.718999999999994</v>
      </c>
      <c r="J171" s="3">
        <f>I171-I170</f>
        <v>79.858999999999995</v>
      </c>
      <c r="K171">
        <f>J171/J169</f>
        <v>9.444063386944182E-2</v>
      </c>
    </row>
    <row r="172" spans="1:11" x14ac:dyDescent="0.3">
      <c r="D172" t="s">
        <v>63</v>
      </c>
      <c r="E172" t="s">
        <v>1</v>
      </c>
      <c r="F172">
        <v>20.562999999999999</v>
      </c>
      <c r="H172" t="s">
        <v>6</v>
      </c>
      <c r="I172">
        <v>9.36</v>
      </c>
      <c r="J172" s="5"/>
    </row>
    <row r="173" spans="1:11" x14ac:dyDescent="0.3">
      <c r="E173" t="s">
        <v>2</v>
      </c>
      <c r="F173">
        <v>21.239000000000001</v>
      </c>
      <c r="H173" t="s">
        <v>56</v>
      </c>
      <c r="I173">
        <v>204.69</v>
      </c>
      <c r="J173" s="3">
        <f>I173-I172</f>
        <v>195.32999999999998</v>
      </c>
      <c r="K173">
        <f>J173/J169</f>
        <v>0.23099574266792811</v>
      </c>
    </row>
    <row r="174" spans="1:11" x14ac:dyDescent="0.3">
      <c r="E174" t="s">
        <v>3</v>
      </c>
      <c r="F174">
        <v>21.178000000000001</v>
      </c>
      <c r="H174" t="s">
        <v>6</v>
      </c>
      <c r="I174">
        <v>9.3800000000000008</v>
      </c>
      <c r="J174" s="5"/>
    </row>
    <row r="175" spans="1:11" x14ac:dyDescent="0.3">
      <c r="E175" t="s">
        <v>5</v>
      </c>
      <c r="F175">
        <f>AVERAGE(F172:F174)</f>
        <v>20.993333333333336</v>
      </c>
      <c r="H175" t="s">
        <v>58</v>
      </c>
      <c r="I175">
        <v>1340.2</v>
      </c>
      <c r="J175" s="3">
        <f>I175-I174</f>
        <v>1330.82</v>
      </c>
      <c r="K175">
        <f>J175/J169</f>
        <v>1.5738174077578051</v>
      </c>
    </row>
    <row r="176" spans="1:11" x14ac:dyDescent="0.3">
      <c r="E176" t="s">
        <v>7</v>
      </c>
      <c r="F176" s="3">
        <f>(F175/F171)</f>
        <v>1.0734800320441804</v>
      </c>
      <c r="H176" t="s">
        <v>6</v>
      </c>
      <c r="I176">
        <v>15.72</v>
      </c>
      <c r="J176" s="5"/>
    </row>
    <row r="177" spans="1:13" x14ac:dyDescent="0.3">
      <c r="H177" t="s">
        <v>57</v>
      </c>
      <c r="I177">
        <v>2278.8000000000002</v>
      </c>
      <c r="J177" s="3">
        <f>I177-I176</f>
        <v>2263.0800000000004</v>
      </c>
      <c r="K177">
        <f>J177/J169</f>
        <v>2.6763008514664151</v>
      </c>
    </row>
    <row r="179" spans="1:13" x14ac:dyDescent="0.3">
      <c r="A179" s="23"/>
      <c r="B179" s="24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x14ac:dyDescent="0.3">
      <c r="A180" t="s">
        <v>67</v>
      </c>
      <c r="B180" s="7"/>
    </row>
    <row r="181" spans="1:13" x14ac:dyDescent="0.3">
      <c r="B181" s="7"/>
    </row>
    <row r="182" spans="1:13" x14ac:dyDescent="0.3">
      <c r="A182" t="s">
        <v>76</v>
      </c>
      <c r="B182" s="7">
        <v>2</v>
      </c>
      <c r="D182" t="s">
        <v>62</v>
      </c>
      <c r="E182" t="s">
        <v>1</v>
      </c>
      <c r="F182">
        <v>30.7</v>
      </c>
      <c r="H182" s="7" t="s">
        <v>6</v>
      </c>
      <c r="I182">
        <v>14.12</v>
      </c>
      <c r="J182" s="11"/>
    </row>
    <row r="183" spans="1:13" x14ac:dyDescent="0.3">
      <c r="B183" s="7"/>
      <c r="E183" t="s">
        <v>2</v>
      </c>
      <c r="F183">
        <v>30.1</v>
      </c>
      <c r="H183" s="7" t="s">
        <v>71</v>
      </c>
      <c r="I183">
        <v>27.677</v>
      </c>
      <c r="J183" s="3">
        <f>I183-I182</f>
        <v>13.557</v>
      </c>
      <c r="K183">
        <f>J183/J191</f>
        <v>6.2649611357061654E-3</v>
      </c>
    </row>
    <row r="184" spans="1:13" x14ac:dyDescent="0.3">
      <c r="B184" s="7"/>
      <c r="E184" t="s">
        <v>3</v>
      </c>
      <c r="F184">
        <v>29.6</v>
      </c>
      <c r="H184" s="7" t="s">
        <v>6</v>
      </c>
      <c r="I184">
        <v>16.489999999999998</v>
      </c>
      <c r="J184" s="11"/>
    </row>
    <row r="185" spans="1:13" x14ac:dyDescent="0.3">
      <c r="B185" s="7"/>
      <c r="E185" t="s">
        <v>5</v>
      </c>
      <c r="F185">
        <f>AVERAGE(F182:F184)</f>
        <v>30.133333333333336</v>
      </c>
      <c r="H185" s="7" t="s">
        <v>70</v>
      </c>
      <c r="I185">
        <v>42.533000000000001</v>
      </c>
      <c r="J185" s="3">
        <f>I185-I184</f>
        <v>26.043000000000003</v>
      </c>
      <c r="K185">
        <f>J185/J191</f>
        <v>1.203499172805161E-2</v>
      </c>
    </row>
    <row r="186" spans="1:13" x14ac:dyDescent="0.3">
      <c r="B186" s="7"/>
      <c r="D186" t="s">
        <v>63</v>
      </c>
      <c r="E186" t="s">
        <v>1</v>
      </c>
      <c r="F186">
        <v>29.6</v>
      </c>
      <c r="H186" s="7" t="s">
        <v>6</v>
      </c>
      <c r="I186">
        <v>16.11</v>
      </c>
      <c r="J186" s="11"/>
    </row>
    <row r="187" spans="1:13" x14ac:dyDescent="0.3">
      <c r="B187" s="7"/>
      <c r="E187" t="s">
        <v>2</v>
      </c>
      <c r="F187">
        <v>28.8</v>
      </c>
      <c r="H187" s="7" t="s">
        <v>72</v>
      </c>
      <c r="I187">
        <v>131.19</v>
      </c>
      <c r="J187" s="3">
        <f>I187-I186</f>
        <v>115.08</v>
      </c>
      <c r="K187">
        <f>J187/J191</f>
        <v>5.3180772110132439E-2</v>
      </c>
    </row>
    <row r="188" spans="1:13" x14ac:dyDescent="0.3">
      <c r="B188" s="7"/>
      <c r="E188" t="s">
        <v>3</v>
      </c>
      <c r="F188">
        <v>28.1</v>
      </c>
      <c r="H188" s="7" t="s">
        <v>6</v>
      </c>
      <c r="I188">
        <v>16.41</v>
      </c>
      <c r="J188" s="11"/>
    </row>
    <row r="189" spans="1:13" x14ac:dyDescent="0.3">
      <c r="B189" s="7"/>
      <c r="E189" t="s">
        <v>5</v>
      </c>
      <c r="F189">
        <f>AVERAGE(F186:F188)</f>
        <v>28.833333333333332</v>
      </c>
      <c r="H189" s="7" t="s">
        <v>73</v>
      </c>
      <c r="I189">
        <v>1991.2</v>
      </c>
      <c r="J189" s="3">
        <f>I189-I188</f>
        <v>1974.79</v>
      </c>
      <c r="K189">
        <f>J189/J191</f>
        <v>0.91258999787424788</v>
      </c>
    </row>
    <row r="190" spans="1:13" x14ac:dyDescent="0.3">
      <c r="B190" s="7"/>
      <c r="E190" t="s">
        <v>7</v>
      </c>
      <c r="F190" s="3">
        <f>(F189/F185)</f>
        <v>0.95685840707964587</v>
      </c>
      <c r="H190" s="7" t="s">
        <v>6</v>
      </c>
      <c r="I190">
        <v>23.16</v>
      </c>
      <c r="J190" s="11"/>
    </row>
    <row r="191" spans="1:13" x14ac:dyDescent="0.3">
      <c r="B191" s="7"/>
      <c r="H191" s="7" t="s">
        <v>74</v>
      </c>
      <c r="I191">
        <v>2187.1</v>
      </c>
      <c r="J191" s="3">
        <f>I191-I190</f>
        <v>2163.94</v>
      </c>
      <c r="K191">
        <f>J191/J191</f>
        <v>1</v>
      </c>
    </row>
    <row r="192" spans="1:13" x14ac:dyDescent="0.3">
      <c r="B192" s="7"/>
      <c r="E192" t="s">
        <v>80</v>
      </c>
      <c r="F192" s="25">
        <v>2.3359999999999999</v>
      </c>
      <c r="H192" s="7" t="s">
        <v>6</v>
      </c>
      <c r="I192">
        <v>23.66</v>
      </c>
    </row>
    <row r="193" spans="2:11" x14ac:dyDescent="0.3">
      <c r="B193" s="7"/>
      <c r="H193" s="7" t="s">
        <v>75</v>
      </c>
      <c r="I193">
        <v>2016.5</v>
      </c>
      <c r="J193" s="3">
        <f>I193-I192</f>
        <v>1992.84</v>
      </c>
      <c r="K193">
        <f>J193/J191</f>
        <v>0.92093126426795557</v>
      </c>
    </row>
    <row r="194" spans="2:11" x14ac:dyDescent="0.3">
      <c r="B194" s="7"/>
    </row>
    <row r="195" spans="2:11" x14ac:dyDescent="0.3">
      <c r="B195" s="7">
        <v>6</v>
      </c>
      <c r="D195" t="s">
        <v>62</v>
      </c>
      <c r="E195" t="s">
        <v>1</v>
      </c>
      <c r="F195">
        <v>26.5</v>
      </c>
      <c r="H195" s="7" t="s">
        <v>6</v>
      </c>
      <c r="I195">
        <v>70.45</v>
      </c>
      <c r="J195" s="11"/>
    </row>
    <row r="196" spans="2:11" x14ac:dyDescent="0.3">
      <c r="B196" s="7"/>
      <c r="E196" t="s">
        <v>2</v>
      </c>
      <c r="F196">
        <v>26.8</v>
      </c>
      <c r="H196" s="7" t="s">
        <v>71</v>
      </c>
      <c r="I196">
        <v>97.730999999999995</v>
      </c>
      <c r="J196" s="3">
        <f>I196-I195</f>
        <v>27.280999999999992</v>
      </c>
      <c r="K196">
        <f>J196/J202</f>
        <v>1.4213814195578661E-2</v>
      </c>
    </row>
    <row r="197" spans="2:11" x14ac:dyDescent="0.3">
      <c r="B197" s="7"/>
      <c r="E197" t="s">
        <v>3</v>
      </c>
      <c r="F197">
        <v>26.3</v>
      </c>
      <c r="H197" s="7" t="s">
        <v>6</v>
      </c>
      <c r="I197">
        <v>61.94</v>
      </c>
      <c r="J197" s="11"/>
    </row>
    <row r="198" spans="2:11" x14ac:dyDescent="0.3">
      <c r="B198" s="7"/>
      <c r="E198" t="s">
        <v>5</v>
      </c>
      <c r="F198">
        <f>AVERAGE(F195:F197)</f>
        <v>26.533333333333331</v>
      </c>
      <c r="H198" s="7" t="s">
        <v>70</v>
      </c>
      <c r="I198">
        <v>95.855000000000004</v>
      </c>
      <c r="J198" s="3">
        <f>I198-I197</f>
        <v>33.915000000000006</v>
      </c>
      <c r="K198">
        <f>J198/J202</f>
        <v>1.7670228673547544E-2</v>
      </c>
    </row>
    <row r="199" spans="2:11" x14ac:dyDescent="0.3">
      <c r="B199" s="7"/>
      <c r="D199" t="s">
        <v>63</v>
      </c>
      <c r="E199" t="s">
        <v>1</v>
      </c>
      <c r="F199">
        <v>30.4</v>
      </c>
      <c r="H199" s="7" t="s">
        <v>6</v>
      </c>
      <c r="I199">
        <v>51.89</v>
      </c>
      <c r="J199" s="11"/>
    </row>
    <row r="200" spans="2:11" x14ac:dyDescent="0.3">
      <c r="B200" s="7"/>
      <c r="E200" t="s">
        <v>2</v>
      </c>
      <c r="F200">
        <v>25.5</v>
      </c>
      <c r="H200" s="7" t="s">
        <v>72</v>
      </c>
      <c r="I200">
        <v>688.34</v>
      </c>
      <c r="J200" s="3">
        <f>I200-I199</f>
        <v>636.45000000000005</v>
      </c>
      <c r="K200">
        <f>J200/J202</f>
        <v>0.33160008961460513</v>
      </c>
    </row>
    <row r="201" spans="2:11" x14ac:dyDescent="0.3">
      <c r="B201" s="7"/>
      <c r="E201" t="s">
        <v>3</v>
      </c>
      <c r="F201">
        <v>33.5</v>
      </c>
      <c r="H201" s="7" t="s">
        <v>6</v>
      </c>
      <c r="I201">
        <v>46.67</v>
      </c>
      <c r="J201" s="11"/>
    </row>
    <row r="202" spans="2:11" x14ac:dyDescent="0.3">
      <c r="B202" s="7"/>
      <c r="E202" t="s">
        <v>5</v>
      </c>
      <c r="F202">
        <f>AVERAGE(F199:F201)</f>
        <v>29.8</v>
      </c>
      <c r="H202" s="7" t="s">
        <v>73</v>
      </c>
      <c r="I202">
        <v>1966</v>
      </c>
      <c r="J202" s="3">
        <f>I202-I201</f>
        <v>1919.33</v>
      </c>
      <c r="K202">
        <f>J202/J202</f>
        <v>1</v>
      </c>
    </row>
    <row r="203" spans="2:11" x14ac:dyDescent="0.3">
      <c r="B203" s="7"/>
      <c r="E203" t="s">
        <v>7</v>
      </c>
      <c r="F203" s="3">
        <f>(F202/F198)</f>
        <v>1.1231155778894473</v>
      </c>
      <c r="H203" s="7" t="s">
        <v>6</v>
      </c>
      <c r="I203">
        <v>41.5</v>
      </c>
      <c r="J203" s="11"/>
    </row>
    <row r="204" spans="2:11" x14ac:dyDescent="0.3">
      <c r="B204" s="7"/>
      <c r="H204" s="7" t="s">
        <v>74</v>
      </c>
      <c r="I204">
        <v>1721.3</v>
      </c>
      <c r="J204" s="3">
        <f>I204-I203</f>
        <v>1679.8</v>
      </c>
      <c r="K204">
        <f>J204/J202</f>
        <v>0.87520124210010786</v>
      </c>
    </row>
    <row r="205" spans="2:11" x14ac:dyDescent="0.3">
      <c r="B205" s="7"/>
      <c r="E205" t="s">
        <v>80</v>
      </c>
      <c r="F205" s="25">
        <v>1.97</v>
      </c>
      <c r="H205" s="7" t="s">
        <v>6</v>
      </c>
      <c r="I205">
        <v>58.36</v>
      </c>
    </row>
    <row r="206" spans="2:11" x14ac:dyDescent="0.3">
      <c r="B206" s="7"/>
      <c r="H206" s="7" t="s">
        <v>75</v>
      </c>
      <c r="I206">
        <v>1693.5</v>
      </c>
      <c r="J206" s="3">
        <f>I206-I205</f>
        <v>1635.14</v>
      </c>
      <c r="K206">
        <f>J206/J202</f>
        <v>0.85193270568375434</v>
      </c>
    </row>
    <row r="207" spans="2:11" x14ac:dyDescent="0.3">
      <c r="B207" s="7"/>
    </row>
    <row r="208" spans="2:11" x14ac:dyDescent="0.3">
      <c r="B208" s="7">
        <v>10</v>
      </c>
      <c r="D208" t="s">
        <v>62</v>
      </c>
      <c r="E208" t="s">
        <v>1</v>
      </c>
      <c r="F208">
        <v>27.5</v>
      </c>
      <c r="H208" s="7" t="s">
        <v>6</v>
      </c>
      <c r="I208">
        <v>28.9</v>
      </c>
      <c r="J208" s="11"/>
    </row>
    <row r="209" spans="1:14" x14ac:dyDescent="0.3">
      <c r="B209" s="7"/>
      <c r="E209" t="s">
        <v>2</v>
      </c>
      <c r="F209">
        <v>28.3</v>
      </c>
      <c r="H209" s="7" t="s">
        <v>71</v>
      </c>
      <c r="I209">
        <v>54.573</v>
      </c>
      <c r="J209" s="3">
        <f>I209-I208</f>
        <v>25.673000000000002</v>
      </c>
      <c r="K209">
        <f>J209/J215</f>
        <v>1.7530574200905449E-2</v>
      </c>
    </row>
    <row r="210" spans="1:14" x14ac:dyDescent="0.3">
      <c r="B210" s="7"/>
      <c r="E210" t="s">
        <v>3</v>
      </c>
      <c r="F210">
        <v>28.5</v>
      </c>
      <c r="H210" s="7" t="s">
        <v>6</v>
      </c>
      <c r="I210">
        <v>26.9</v>
      </c>
      <c r="J210" s="11"/>
    </row>
    <row r="211" spans="1:14" x14ac:dyDescent="0.3">
      <c r="A211" s="11"/>
      <c r="B211" s="14"/>
      <c r="C211" s="11"/>
      <c r="E211" t="s">
        <v>5</v>
      </c>
      <c r="F211">
        <f>AVERAGE(F208:F210)</f>
        <v>28.099999999999998</v>
      </c>
      <c r="H211" s="7" t="s">
        <v>70</v>
      </c>
      <c r="I211">
        <v>52.384</v>
      </c>
      <c r="J211" s="3">
        <f>I211-I210</f>
        <v>25.484000000000002</v>
      </c>
      <c r="K211">
        <f>J211/J215</f>
        <v>1.7401517272460344E-2</v>
      </c>
      <c r="L211" s="11"/>
      <c r="M211" s="11"/>
      <c r="N211" s="11"/>
    </row>
    <row r="212" spans="1:14" x14ac:dyDescent="0.3">
      <c r="A212" s="11"/>
      <c r="B212" s="14"/>
      <c r="C212" s="11"/>
      <c r="D212" t="s">
        <v>63</v>
      </c>
      <c r="E212" t="s">
        <v>1</v>
      </c>
      <c r="F212">
        <v>31.4</v>
      </c>
      <c r="H212" s="7" t="s">
        <v>6</v>
      </c>
      <c r="I212">
        <v>25.23</v>
      </c>
      <c r="J212" s="11"/>
      <c r="L212" s="11"/>
      <c r="M212" s="11"/>
      <c r="N212" s="11"/>
    </row>
    <row r="213" spans="1:14" x14ac:dyDescent="0.3">
      <c r="A213" s="11"/>
      <c r="B213" s="14"/>
      <c r="C213" s="13"/>
      <c r="E213" t="s">
        <v>2</v>
      </c>
      <c r="F213">
        <v>30.9</v>
      </c>
      <c r="H213" s="7" t="s">
        <v>72</v>
      </c>
      <c r="I213">
        <v>50.975999999999999</v>
      </c>
      <c r="J213" s="3">
        <f>I213-I212</f>
        <v>25.745999999999999</v>
      </c>
      <c r="K213">
        <f>J213/J215</f>
        <v>1.7580421585966254E-2</v>
      </c>
      <c r="L213" s="11"/>
      <c r="M213" s="11"/>
      <c r="N213" s="11"/>
    </row>
    <row r="214" spans="1:14" x14ac:dyDescent="0.3">
      <c r="A214" s="11"/>
      <c r="B214" s="14"/>
      <c r="C214" s="15"/>
      <c r="E214" t="s">
        <v>3</v>
      </c>
      <c r="F214">
        <v>30</v>
      </c>
      <c r="H214" s="7" t="s">
        <v>6</v>
      </c>
      <c r="I214">
        <v>25.43</v>
      </c>
      <c r="J214" s="11"/>
      <c r="L214" s="11"/>
      <c r="M214" s="11"/>
      <c r="N214" s="11"/>
    </row>
    <row r="215" spans="1:14" x14ac:dyDescent="0.3">
      <c r="A215" s="11"/>
      <c r="B215" s="14"/>
      <c r="C215" s="11"/>
      <c r="E215" t="s">
        <v>5</v>
      </c>
      <c r="F215">
        <f>AVERAGE(F212:F214)</f>
        <v>30.766666666666666</v>
      </c>
      <c r="H215" s="7" t="s">
        <v>73</v>
      </c>
      <c r="I215">
        <v>1489.9</v>
      </c>
      <c r="J215" s="3">
        <f>I215-I214</f>
        <v>1464.47</v>
      </c>
      <c r="K215">
        <f>J215/J215</f>
        <v>1</v>
      </c>
      <c r="L215" s="11"/>
      <c r="M215" s="11"/>
      <c r="N215" s="11"/>
    </row>
    <row r="216" spans="1:14" x14ac:dyDescent="0.3">
      <c r="A216" s="11"/>
      <c r="B216" s="14"/>
      <c r="C216" s="11"/>
      <c r="E216" t="s">
        <v>7</v>
      </c>
      <c r="F216" s="3">
        <f>(F215/F211)</f>
        <v>1.0948991696322659</v>
      </c>
      <c r="H216" s="7" t="s">
        <v>6</v>
      </c>
      <c r="I216">
        <v>32.9</v>
      </c>
      <c r="J216" s="11"/>
      <c r="L216" s="11"/>
      <c r="M216" s="11"/>
      <c r="N216" s="11"/>
    </row>
    <row r="217" spans="1:14" x14ac:dyDescent="0.3">
      <c r="A217" s="11"/>
      <c r="B217" s="14"/>
      <c r="C217" s="11"/>
      <c r="H217" s="7" t="s">
        <v>74</v>
      </c>
      <c r="I217">
        <v>1011.4</v>
      </c>
      <c r="J217" s="3">
        <f>I217-I216</f>
        <v>978.5</v>
      </c>
      <c r="K217">
        <f>J217/J215</f>
        <v>0.66815981208218667</v>
      </c>
      <c r="L217" s="11"/>
      <c r="M217" s="11"/>
      <c r="N217" s="11"/>
    </row>
    <row r="218" spans="1:14" x14ac:dyDescent="0.3">
      <c r="A218" s="11"/>
      <c r="B218" s="14"/>
      <c r="C218" s="11"/>
      <c r="E218" t="s">
        <v>80</v>
      </c>
      <c r="F218" s="25">
        <v>2.2989999999999999</v>
      </c>
      <c r="H218" s="7" t="s">
        <v>6</v>
      </c>
      <c r="I218">
        <v>27.68</v>
      </c>
      <c r="L218" s="11"/>
      <c r="M218" s="11"/>
      <c r="N218" s="11"/>
    </row>
    <row r="219" spans="1:14" x14ac:dyDescent="0.3">
      <c r="A219" s="11"/>
      <c r="B219" s="14"/>
      <c r="C219" s="11"/>
      <c r="H219" s="7" t="s">
        <v>75</v>
      </c>
      <c r="I219">
        <v>907.88</v>
      </c>
      <c r="J219" s="3">
        <f>I219-I218</f>
        <v>880.2</v>
      </c>
      <c r="K219">
        <f>J219/J215</f>
        <v>0.60103655247290833</v>
      </c>
      <c r="L219" s="11"/>
      <c r="M219" s="11"/>
      <c r="N219" s="11"/>
    </row>
    <row r="220" spans="1:14" x14ac:dyDescent="0.3">
      <c r="A220" s="11"/>
      <c r="B220" s="14"/>
      <c r="C220" s="11"/>
      <c r="D220" s="11"/>
      <c r="E220" s="11"/>
      <c r="F220" s="11"/>
      <c r="G220" s="11"/>
      <c r="H220" s="14"/>
      <c r="I220" s="11"/>
      <c r="J220" s="11"/>
      <c r="K220" s="11"/>
      <c r="L220" s="11"/>
      <c r="M220" s="11"/>
      <c r="N220" s="11"/>
    </row>
    <row r="221" spans="1:14" x14ac:dyDescent="0.3">
      <c r="A221" s="11" t="s">
        <v>82</v>
      </c>
      <c r="B221" s="14">
        <v>21</v>
      </c>
      <c r="C221" s="11"/>
      <c r="D221" t="s">
        <v>62</v>
      </c>
      <c r="E221" t="s">
        <v>1</v>
      </c>
      <c r="F221">
        <v>28.3</v>
      </c>
      <c r="H221" s="7" t="s">
        <v>6</v>
      </c>
      <c r="I221" s="11">
        <v>9.6</v>
      </c>
      <c r="J221" s="11"/>
      <c r="K221" s="11"/>
      <c r="L221" s="11"/>
      <c r="M221" s="11"/>
      <c r="N221" s="11"/>
    </row>
    <row r="222" spans="1:14" x14ac:dyDescent="0.3">
      <c r="A222" s="11"/>
      <c r="B222" s="14"/>
      <c r="C222" s="11"/>
      <c r="E222" t="s">
        <v>2</v>
      </c>
      <c r="F222">
        <v>29.8</v>
      </c>
      <c r="H222" s="7" t="s">
        <v>71</v>
      </c>
      <c r="I222">
        <v>22.047999999999998</v>
      </c>
      <c r="J222" s="3">
        <f>I222-I221</f>
        <v>12.447999999999999</v>
      </c>
      <c r="K222">
        <f>J222/J232</f>
        <v>9.2458071512396545E-3</v>
      </c>
      <c r="L222" s="11"/>
      <c r="M222" s="11"/>
      <c r="N222" s="11"/>
    </row>
    <row r="223" spans="1:14" x14ac:dyDescent="0.3">
      <c r="A223" s="11"/>
      <c r="B223" s="14"/>
      <c r="C223" s="11"/>
      <c r="E223" t="s">
        <v>3</v>
      </c>
      <c r="F223">
        <v>32.1</v>
      </c>
      <c r="H223" s="7" t="s">
        <v>6</v>
      </c>
      <c r="I223">
        <v>8.9499999999999993</v>
      </c>
      <c r="J223" s="11"/>
      <c r="K223" s="11"/>
      <c r="L223" s="11"/>
      <c r="M223" s="11"/>
      <c r="N223" s="11"/>
    </row>
    <row r="224" spans="1:14" x14ac:dyDescent="0.3">
      <c r="A224" s="11"/>
      <c r="B224" s="14"/>
      <c r="C224" s="11"/>
      <c r="E224" t="s">
        <v>5</v>
      </c>
      <c r="F224">
        <f>AVERAGE(F221:F223)</f>
        <v>30.066666666666666</v>
      </c>
      <c r="H224" s="7" t="s">
        <v>70</v>
      </c>
      <c r="I224">
        <v>69.114999999999995</v>
      </c>
      <c r="J224" s="3">
        <f>I224-I223</f>
        <v>60.164999999999992</v>
      </c>
      <c r="K224">
        <f>J224/J232</f>
        <v>4.4687820312848153E-2</v>
      </c>
      <c r="L224" s="11"/>
      <c r="M224" s="11"/>
      <c r="N224" s="11"/>
    </row>
    <row r="225" spans="1:14" x14ac:dyDescent="0.3">
      <c r="A225" s="11"/>
      <c r="B225" s="14"/>
      <c r="C225" s="11"/>
      <c r="D225" t="s">
        <v>63</v>
      </c>
      <c r="E225" t="s">
        <v>1</v>
      </c>
      <c r="F225">
        <v>27.1</v>
      </c>
      <c r="H225" s="7" t="s">
        <v>6</v>
      </c>
      <c r="I225">
        <v>8.56</v>
      </c>
      <c r="J225" s="11"/>
      <c r="K225" s="11"/>
      <c r="L225" s="11"/>
      <c r="M225" s="11"/>
      <c r="N225" s="11"/>
    </row>
    <row r="226" spans="1:14" x14ac:dyDescent="0.3">
      <c r="A226" s="11"/>
      <c r="B226" s="14"/>
      <c r="C226" s="11"/>
      <c r="E226" t="s">
        <v>2</v>
      </c>
      <c r="F226">
        <v>30.6</v>
      </c>
      <c r="H226" s="7" t="s">
        <v>72</v>
      </c>
      <c r="I226">
        <v>34.4</v>
      </c>
      <c r="J226" s="3">
        <f>I226-I225</f>
        <v>25.839999999999996</v>
      </c>
      <c r="K226">
        <f>J226/J232</f>
        <v>1.9192774484899797E-2</v>
      </c>
      <c r="L226" s="11"/>
      <c r="M226" s="11"/>
      <c r="N226" s="11"/>
    </row>
    <row r="227" spans="1:14" x14ac:dyDescent="0.3">
      <c r="A227" s="11"/>
      <c r="B227" s="14"/>
      <c r="C227" s="11"/>
      <c r="E227" t="s">
        <v>3</v>
      </c>
      <c r="F227">
        <v>31.6</v>
      </c>
      <c r="H227" s="7" t="s">
        <v>6</v>
      </c>
      <c r="I227">
        <v>23.29</v>
      </c>
      <c r="J227" s="11"/>
      <c r="K227" s="11"/>
      <c r="L227" s="11"/>
      <c r="M227" s="11"/>
      <c r="N227" s="11"/>
    </row>
    <row r="228" spans="1:14" x14ac:dyDescent="0.3">
      <c r="A228" s="11"/>
      <c r="B228" s="14"/>
      <c r="C228" s="11"/>
      <c r="E228" t="s">
        <v>5</v>
      </c>
      <c r="F228">
        <f>AVERAGE(F225:F227)</f>
        <v>29.766666666666669</v>
      </c>
      <c r="H228" s="7" t="s">
        <v>73</v>
      </c>
      <c r="I228">
        <v>1261.9000000000001</v>
      </c>
      <c r="J228" s="3">
        <f>I228-I227</f>
        <v>1238.6100000000001</v>
      </c>
      <c r="K228">
        <f>J228/J232</f>
        <v>0.91998306519898387</v>
      </c>
      <c r="L228" s="11"/>
      <c r="M228" s="11"/>
      <c r="N228" s="11"/>
    </row>
    <row r="229" spans="1:14" x14ac:dyDescent="0.3">
      <c r="A229" s="11"/>
      <c r="B229" s="14"/>
      <c r="C229" s="11"/>
      <c r="E229" t="s">
        <v>7</v>
      </c>
      <c r="F229" s="3">
        <f>(F228/F224)</f>
        <v>0.9900221729490023</v>
      </c>
      <c r="H229" s="7" t="s">
        <v>6</v>
      </c>
      <c r="I229">
        <v>49.05</v>
      </c>
      <c r="J229" s="11"/>
      <c r="K229" s="11"/>
      <c r="L229" s="11"/>
      <c r="M229" s="11"/>
      <c r="N229" s="11"/>
    </row>
    <row r="230" spans="1:14" x14ac:dyDescent="0.3">
      <c r="A230" s="11"/>
      <c r="B230" s="14"/>
      <c r="C230" s="11"/>
      <c r="H230" s="7" t="s">
        <v>74</v>
      </c>
      <c r="I230">
        <v>1251.3</v>
      </c>
      <c r="J230" s="3">
        <f>I230-I229</f>
        <v>1202.25</v>
      </c>
      <c r="K230">
        <f>J230/J232</f>
        <v>0.89297651410490653</v>
      </c>
      <c r="L230" s="11"/>
      <c r="M230" s="11"/>
      <c r="N230" s="11"/>
    </row>
    <row r="231" spans="1:14" x14ac:dyDescent="0.3">
      <c r="A231" s="11"/>
      <c r="B231" s="14"/>
      <c r="C231" s="11"/>
      <c r="E231" t="s">
        <v>80</v>
      </c>
      <c r="F231" s="25">
        <v>2.8820000000000001</v>
      </c>
      <c r="H231" s="7" t="s">
        <v>6</v>
      </c>
      <c r="I231">
        <v>48.36</v>
      </c>
      <c r="K231" s="11"/>
      <c r="L231" s="11"/>
      <c r="M231" s="11"/>
      <c r="N231" s="11"/>
    </row>
    <row r="232" spans="1:14" x14ac:dyDescent="0.3">
      <c r="A232" s="11"/>
      <c r="B232" s="14"/>
      <c r="C232" s="11"/>
      <c r="H232" s="7" t="s">
        <v>75</v>
      </c>
      <c r="I232">
        <v>1394.7</v>
      </c>
      <c r="J232" s="3">
        <f>I232-I231</f>
        <v>1346.3400000000001</v>
      </c>
      <c r="K232">
        <f>J232/J232</f>
        <v>1</v>
      </c>
      <c r="L232" s="11"/>
      <c r="M232" s="11"/>
      <c r="N232" s="11"/>
    </row>
    <row r="233" spans="1:14" x14ac:dyDescent="0.3">
      <c r="A233" s="11"/>
      <c r="B233" s="14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</row>
    <row r="234" spans="1:14" x14ac:dyDescent="0.3">
      <c r="A234" s="11"/>
      <c r="B234" s="14">
        <v>23</v>
      </c>
      <c r="C234" s="11"/>
      <c r="D234" t="s">
        <v>62</v>
      </c>
      <c r="E234" t="s">
        <v>1</v>
      </c>
      <c r="H234" s="7" t="s">
        <v>6</v>
      </c>
      <c r="I234" s="11">
        <v>12.67</v>
      </c>
      <c r="J234" s="11"/>
      <c r="K234" s="11"/>
      <c r="L234" s="11"/>
      <c r="M234" s="11"/>
      <c r="N234" s="11"/>
    </row>
    <row r="235" spans="1:14" x14ac:dyDescent="0.3">
      <c r="A235" s="11"/>
      <c r="B235" s="14"/>
      <c r="C235" s="11"/>
      <c r="E235" t="s">
        <v>2</v>
      </c>
      <c r="H235" s="7" t="s">
        <v>71</v>
      </c>
      <c r="I235" s="11">
        <v>30.805</v>
      </c>
      <c r="J235" s="3">
        <f>I235-I234</f>
        <v>18.134999999999998</v>
      </c>
      <c r="K235">
        <f>J235/J245</f>
        <v>1.5931232595117407E-2</v>
      </c>
      <c r="L235" s="11"/>
      <c r="M235" s="11"/>
      <c r="N235" s="11"/>
    </row>
    <row r="236" spans="1:14" x14ac:dyDescent="0.3">
      <c r="A236" s="11"/>
      <c r="B236" s="14"/>
      <c r="C236" s="11"/>
      <c r="E236" t="s">
        <v>3</v>
      </c>
      <c r="H236" s="7" t="s">
        <v>6</v>
      </c>
      <c r="I236" s="11">
        <v>13</v>
      </c>
      <c r="J236" s="11"/>
      <c r="K236" s="11"/>
      <c r="L236" s="11"/>
      <c r="M236" s="11"/>
      <c r="N236" s="11"/>
    </row>
    <row r="237" spans="1:14" x14ac:dyDescent="0.3">
      <c r="A237" s="11"/>
      <c r="B237" s="14"/>
      <c r="C237" s="11"/>
      <c r="E237" t="s">
        <v>5</v>
      </c>
      <c r="F237" t="e">
        <f>AVERAGE(F234:F236)</f>
        <v>#DIV/0!</v>
      </c>
      <c r="H237" s="7" t="s">
        <v>70</v>
      </c>
      <c r="I237" s="11">
        <v>30.648</v>
      </c>
      <c r="J237" s="3">
        <f>I237-I236</f>
        <v>17.648</v>
      </c>
      <c r="K237">
        <f>J237/J245</f>
        <v>1.5503412894327656E-2</v>
      </c>
      <c r="L237" s="11"/>
      <c r="M237" s="11"/>
      <c r="N237" s="11"/>
    </row>
    <row r="238" spans="1:14" x14ac:dyDescent="0.3">
      <c r="A238" s="11"/>
      <c r="B238" s="14"/>
      <c r="C238" s="11"/>
      <c r="D238" t="s">
        <v>63</v>
      </c>
      <c r="E238" t="s">
        <v>1</v>
      </c>
      <c r="H238" s="7" t="s">
        <v>6</v>
      </c>
      <c r="I238" s="11">
        <v>11.98</v>
      </c>
      <c r="J238" s="11"/>
      <c r="K238" s="11"/>
      <c r="L238" s="11"/>
      <c r="M238" s="11"/>
      <c r="N238" s="11"/>
    </row>
    <row r="239" spans="1:14" x14ac:dyDescent="0.3">
      <c r="A239" s="11"/>
      <c r="B239" s="14"/>
      <c r="C239" s="11"/>
      <c r="E239" t="s">
        <v>2</v>
      </c>
      <c r="H239" s="7" t="s">
        <v>72</v>
      </c>
      <c r="I239">
        <v>155.9</v>
      </c>
      <c r="J239" s="3">
        <f>I239-I238</f>
        <v>143.92000000000002</v>
      </c>
      <c r="K239">
        <f>J239/J245</f>
        <v>0.12643082410197395</v>
      </c>
      <c r="L239" s="11"/>
      <c r="M239" s="11"/>
      <c r="N239" s="11"/>
    </row>
    <row r="240" spans="1:14" x14ac:dyDescent="0.3">
      <c r="A240" s="11"/>
      <c r="B240" s="14"/>
      <c r="C240" s="11"/>
      <c r="E240" t="s">
        <v>3</v>
      </c>
      <c r="H240" s="7" t="s">
        <v>6</v>
      </c>
      <c r="I240">
        <v>14.21</v>
      </c>
      <c r="J240" s="11"/>
      <c r="K240" s="11"/>
      <c r="L240" s="11"/>
      <c r="M240" s="11"/>
      <c r="N240" s="11"/>
    </row>
    <row r="241" spans="1:14" x14ac:dyDescent="0.3">
      <c r="A241" s="11"/>
      <c r="B241" s="14"/>
      <c r="C241" s="11"/>
      <c r="E241" t="s">
        <v>5</v>
      </c>
      <c r="F241" t="e">
        <f>AVERAGE(F238:F240)</f>
        <v>#DIV/0!</v>
      </c>
      <c r="H241" s="7" t="s">
        <v>73</v>
      </c>
      <c r="I241">
        <v>1021.1</v>
      </c>
      <c r="J241" s="3">
        <f>I241-I240</f>
        <v>1006.89</v>
      </c>
      <c r="K241">
        <f>J241/J245</f>
        <v>0.88453260478068751</v>
      </c>
      <c r="L241" s="11"/>
      <c r="M241" s="11"/>
      <c r="N241" s="11"/>
    </row>
    <row r="242" spans="1:14" x14ac:dyDescent="0.3">
      <c r="A242" s="11"/>
      <c r="B242" s="14"/>
      <c r="C242" s="11"/>
      <c r="E242" t="s">
        <v>7</v>
      </c>
      <c r="F242" s="3" t="e">
        <f>(F241/F237)</f>
        <v>#DIV/0!</v>
      </c>
      <c r="H242" s="7" t="s">
        <v>6</v>
      </c>
      <c r="I242">
        <v>20.57</v>
      </c>
      <c r="J242" s="11"/>
      <c r="K242" s="11"/>
      <c r="L242" s="11"/>
      <c r="M242" s="11"/>
      <c r="N242" s="11"/>
    </row>
    <row r="243" spans="1:14" x14ac:dyDescent="0.3">
      <c r="A243" s="11"/>
      <c r="B243" s="14"/>
      <c r="C243" s="11"/>
      <c r="H243" s="7" t="s">
        <v>74</v>
      </c>
      <c r="I243">
        <v>832.51</v>
      </c>
      <c r="J243" s="3">
        <f>I243-I242</f>
        <v>811.93999999999994</v>
      </c>
      <c r="K243">
        <f>J243/J245</f>
        <v>0.71327295248302336</v>
      </c>
      <c r="L243" s="11"/>
      <c r="M243" s="11"/>
      <c r="N243" s="11"/>
    </row>
    <row r="244" spans="1:14" x14ac:dyDescent="0.3">
      <c r="A244" s="11"/>
      <c r="B244" s="14"/>
      <c r="C244" s="11"/>
      <c r="E244" t="s">
        <v>80</v>
      </c>
      <c r="F244" s="25">
        <v>1.089</v>
      </c>
      <c r="H244" s="7" t="s">
        <v>6</v>
      </c>
      <c r="I244">
        <v>21.77</v>
      </c>
      <c r="K244" s="11"/>
      <c r="L244" s="11"/>
      <c r="M244" s="11"/>
      <c r="N244" s="11"/>
    </row>
    <row r="245" spans="1:14" x14ac:dyDescent="0.3">
      <c r="A245" s="11"/>
      <c r="B245" s="14"/>
      <c r="C245" s="11"/>
      <c r="H245" s="7" t="s">
        <v>75</v>
      </c>
      <c r="I245">
        <v>1160.0999999999999</v>
      </c>
      <c r="J245" s="3">
        <f>I245-I244</f>
        <v>1138.33</v>
      </c>
      <c r="K245">
        <f>J245/J245</f>
        <v>1</v>
      </c>
      <c r="L245" s="11"/>
      <c r="M245" s="11"/>
      <c r="N245" s="11"/>
    </row>
    <row r="246" spans="1:14" x14ac:dyDescent="0.3">
      <c r="A246" s="11"/>
      <c r="B246" s="14"/>
      <c r="C246" s="11"/>
      <c r="D246" s="11"/>
      <c r="E246" s="11"/>
      <c r="F246" s="11"/>
      <c r="G246" s="11"/>
      <c r="H246" s="14"/>
      <c r="I246" s="11"/>
      <c r="J246" s="11"/>
      <c r="K246" s="11"/>
      <c r="L246" s="11"/>
      <c r="M246" s="11"/>
      <c r="N246" s="11"/>
    </row>
    <row r="247" spans="1:14" x14ac:dyDescent="0.3">
      <c r="A247" s="11"/>
      <c r="B247" s="14"/>
      <c r="C247" s="11"/>
      <c r="D247" s="11"/>
      <c r="E247" s="11"/>
    </row>
    <row r="248" spans="1:14" x14ac:dyDescent="0.3">
      <c r="A248" s="11"/>
      <c r="B248" s="14"/>
      <c r="C248" s="11"/>
      <c r="D248" s="11"/>
      <c r="E248" s="11"/>
    </row>
    <row r="249" spans="1:14" x14ac:dyDescent="0.3">
      <c r="A249" s="11"/>
      <c r="B249" s="14"/>
      <c r="C249" s="11"/>
      <c r="D249" s="11"/>
      <c r="E249" s="11"/>
    </row>
    <row r="250" spans="1:14" x14ac:dyDescent="0.3">
      <c r="A250" s="11"/>
      <c r="B250" s="14"/>
      <c r="C250" s="11"/>
      <c r="D250" s="11"/>
      <c r="E250" s="11"/>
    </row>
    <row r="251" spans="1:14" x14ac:dyDescent="0.3">
      <c r="A251" s="11"/>
      <c r="B251" s="14"/>
      <c r="C251" s="11"/>
      <c r="D251" s="11"/>
      <c r="E251" s="11"/>
    </row>
    <row r="252" spans="1:14" x14ac:dyDescent="0.3">
      <c r="A252" s="11"/>
      <c r="B252" s="14"/>
      <c r="C252" s="11"/>
      <c r="D252" s="11"/>
      <c r="E252" s="11"/>
    </row>
    <row r="253" spans="1:14" x14ac:dyDescent="0.3">
      <c r="A253" s="11"/>
      <c r="B253" s="14"/>
      <c r="C253" s="11"/>
      <c r="D253" s="11"/>
      <c r="E253" s="11"/>
    </row>
    <row r="254" spans="1:14" x14ac:dyDescent="0.3">
      <c r="A254" s="11"/>
      <c r="B254" s="14"/>
      <c r="C254" s="11"/>
      <c r="D254" s="11"/>
      <c r="E254" s="11"/>
    </row>
    <row r="255" spans="1:14" x14ac:dyDescent="0.3">
      <c r="A255" s="11"/>
      <c r="B255" s="14"/>
      <c r="C255" s="11"/>
      <c r="D255" s="11"/>
      <c r="E255" s="11"/>
    </row>
    <row r="256" spans="1:14" x14ac:dyDescent="0.3">
      <c r="A256" s="11"/>
      <c r="B256" s="14"/>
      <c r="C256" s="11"/>
      <c r="D256" s="11"/>
      <c r="E256" s="11"/>
    </row>
    <row r="257" spans="1:14" x14ac:dyDescent="0.3">
      <c r="A257" s="11"/>
      <c r="B257" s="14"/>
      <c r="C257" s="11"/>
      <c r="D257" s="11"/>
      <c r="E257" s="11"/>
    </row>
    <row r="258" spans="1:14" x14ac:dyDescent="0.3">
      <c r="A258" s="11"/>
      <c r="B258" s="14"/>
      <c r="C258" s="11"/>
      <c r="D258" s="11"/>
      <c r="E258" s="11"/>
    </row>
    <row r="259" spans="1:14" x14ac:dyDescent="0.3">
      <c r="A259" s="11"/>
      <c r="B259" s="11"/>
      <c r="C259" s="11"/>
      <c r="D259" s="11"/>
      <c r="E259" s="11"/>
    </row>
    <row r="260" spans="1:14" x14ac:dyDescent="0.3">
      <c r="A260" s="11"/>
      <c r="B260" s="11"/>
      <c r="C260" s="11"/>
      <c r="D260" s="11"/>
      <c r="E260" s="11"/>
    </row>
    <row r="261" spans="1:14" x14ac:dyDescent="0.3">
      <c r="A261" s="11"/>
      <c r="B261" s="11"/>
      <c r="C261" s="11"/>
      <c r="D261" s="11"/>
      <c r="E261" s="11"/>
    </row>
    <row r="262" spans="1:14" x14ac:dyDescent="0.3">
      <c r="A262" s="11"/>
      <c r="B262" s="11"/>
      <c r="C262" s="11"/>
      <c r="D262" s="11"/>
      <c r="E262" s="11"/>
    </row>
    <row r="263" spans="1:14" x14ac:dyDescent="0.3">
      <c r="A263" s="11"/>
      <c r="B263" s="11"/>
      <c r="C263" s="11"/>
      <c r="D263" s="11"/>
      <c r="E263" s="11"/>
    </row>
    <row r="264" spans="1:14" x14ac:dyDescent="0.3">
      <c r="A264" s="11"/>
      <c r="B264" s="11"/>
      <c r="C264" s="11"/>
      <c r="D264" s="11"/>
      <c r="E264" s="11"/>
    </row>
    <row r="265" spans="1:14" x14ac:dyDescent="0.3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</row>
    <row r="266" spans="1:14" x14ac:dyDescent="0.3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</row>
    <row r="267" spans="1:14" x14ac:dyDescent="0.3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</row>
    <row r="268" spans="1:14" x14ac:dyDescent="0.3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</row>
    <row r="269" spans="1:14" x14ac:dyDescent="0.3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</row>
    <row r="270" spans="1:14" x14ac:dyDescent="0.3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</row>
    <row r="271" spans="1:14" x14ac:dyDescent="0.3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</row>
    <row r="272" spans="1:14" x14ac:dyDescent="0.3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4" x14ac:dyDescent="0.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</row>
    <row r="274" spans="1:14" x14ac:dyDescent="0.3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</row>
    <row r="275" spans="1:14" x14ac:dyDescent="0.3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</row>
    <row r="276" spans="1:14" x14ac:dyDescent="0.3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</row>
    <row r="277" spans="1:14" x14ac:dyDescent="0.3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03"/>
  <sheetViews>
    <sheetView zoomScale="70" zoomScaleNormal="70" workbookViewId="0">
      <selection activeCell="A2" sqref="A2"/>
    </sheetView>
  </sheetViews>
  <sheetFormatPr baseColWidth="10" defaultColWidth="9.109375" defaultRowHeight="14.4" x14ac:dyDescent="0.3"/>
  <cols>
    <col min="1" max="1" width="13.33203125" customWidth="1"/>
    <col min="8" max="8" width="10.6640625" bestFit="1" customWidth="1"/>
  </cols>
  <sheetData>
    <row r="1" spans="1:16" x14ac:dyDescent="0.3">
      <c r="A1" s="20" t="s">
        <v>49</v>
      </c>
      <c r="B1" s="21" t="s">
        <v>0</v>
      </c>
      <c r="C1" s="22"/>
      <c r="D1" s="20"/>
      <c r="E1" s="20" t="s">
        <v>50</v>
      </c>
      <c r="F1" s="20"/>
      <c r="G1" s="20"/>
      <c r="H1" s="20"/>
      <c r="I1" s="20"/>
      <c r="J1" s="20" t="s">
        <v>46</v>
      </c>
      <c r="K1" s="22"/>
      <c r="M1" s="1"/>
      <c r="N1" s="1"/>
    </row>
    <row r="2" spans="1:16" x14ac:dyDescent="0.3">
      <c r="B2" s="7"/>
      <c r="C2" s="2"/>
      <c r="H2" s="1" t="s">
        <v>51</v>
      </c>
      <c r="J2" s="1" t="s">
        <v>48</v>
      </c>
      <c r="K2" s="1" t="s">
        <v>47</v>
      </c>
      <c r="M2" s="1"/>
      <c r="N2" s="1"/>
      <c r="P2" s="1"/>
    </row>
    <row r="3" spans="1:16" x14ac:dyDescent="0.3">
      <c r="A3" t="s">
        <v>14</v>
      </c>
      <c r="B3" s="7">
        <v>4</v>
      </c>
      <c r="D3" t="s">
        <v>62</v>
      </c>
      <c r="E3" t="s">
        <v>1</v>
      </c>
      <c r="F3">
        <v>24.536000000000001</v>
      </c>
      <c r="H3" t="s">
        <v>6</v>
      </c>
      <c r="I3">
        <v>27.16</v>
      </c>
      <c r="J3" s="5"/>
    </row>
    <row r="4" spans="1:16" x14ac:dyDescent="0.3">
      <c r="E4" t="s">
        <v>2</v>
      </c>
      <c r="F4">
        <v>24.475999999999999</v>
      </c>
      <c r="H4" t="s">
        <v>54</v>
      </c>
      <c r="I4">
        <v>1992.3</v>
      </c>
      <c r="J4" s="3">
        <f>I4-I3</f>
        <v>1965.1399999999999</v>
      </c>
      <c r="K4">
        <v>1</v>
      </c>
    </row>
    <row r="5" spans="1:16" x14ac:dyDescent="0.3">
      <c r="E5" t="s">
        <v>3</v>
      </c>
      <c r="F5">
        <v>23.544</v>
      </c>
      <c r="H5" t="s">
        <v>6</v>
      </c>
      <c r="I5">
        <v>14.72</v>
      </c>
      <c r="J5" s="5"/>
    </row>
    <row r="6" spans="1:16" x14ac:dyDescent="0.3">
      <c r="E6" t="s">
        <v>5</v>
      </c>
      <c r="F6">
        <f>AVERAGE(F3:F5)</f>
        <v>24.185333333333332</v>
      </c>
      <c r="H6" t="s">
        <v>55</v>
      </c>
      <c r="I6">
        <v>66.613</v>
      </c>
      <c r="J6" s="3">
        <f t="shared" ref="J6:J8" si="0">I6-I5</f>
        <v>51.893000000000001</v>
      </c>
      <c r="K6">
        <f>J6/J4</f>
        <v>2.6406770001119514E-2</v>
      </c>
    </row>
    <row r="7" spans="1:16" x14ac:dyDescent="0.3">
      <c r="D7" t="s">
        <v>63</v>
      </c>
      <c r="E7" t="s">
        <v>1</v>
      </c>
      <c r="F7">
        <v>29.408999999999999</v>
      </c>
      <c r="H7" t="s">
        <v>6</v>
      </c>
      <c r="I7">
        <v>14.07</v>
      </c>
      <c r="J7" s="5"/>
    </row>
    <row r="8" spans="1:16" x14ac:dyDescent="0.3">
      <c r="E8" t="s">
        <v>2</v>
      </c>
      <c r="F8">
        <v>28.978999999999999</v>
      </c>
      <c r="H8" t="s">
        <v>56</v>
      </c>
      <c r="I8">
        <v>226.27</v>
      </c>
      <c r="J8" s="3">
        <f t="shared" si="0"/>
        <v>212.20000000000002</v>
      </c>
      <c r="K8">
        <f>J8/J4</f>
        <v>0.10798212849975067</v>
      </c>
    </row>
    <row r="9" spans="1:16" x14ac:dyDescent="0.3">
      <c r="E9" t="s">
        <v>3</v>
      </c>
      <c r="F9">
        <v>29.48</v>
      </c>
      <c r="H9" t="s">
        <v>6</v>
      </c>
      <c r="I9">
        <v>17.34</v>
      </c>
      <c r="J9" s="5"/>
    </row>
    <row r="10" spans="1:16" x14ac:dyDescent="0.3">
      <c r="E10" t="s">
        <v>5</v>
      </c>
      <c r="F10">
        <f>AVERAGE(F7:F9)</f>
        <v>29.289333333333332</v>
      </c>
      <c r="H10" t="s">
        <v>58</v>
      </c>
      <c r="I10">
        <v>2312.4</v>
      </c>
      <c r="J10" s="3">
        <f>I10-I9</f>
        <v>2295.06</v>
      </c>
      <c r="K10">
        <f>J10/J4</f>
        <v>1.1678862574676614</v>
      </c>
    </row>
    <row r="11" spans="1:16" x14ac:dyDescent="0.3">
      <c r="E11" t="s">
        <v>7</v>
      </c>
      <c r="F11" s="3">
        <f>(F10/F6)</f>
        <v>1.2110369921164341</v>
      </c>
      <c r="H11" t="s">
        <v>6</v>
      </c>
      <c r="I11">
        <v>14.85</v>
      </c>
      <c r="J11" s="5"/>
    </row>
    <row r="12" spans="1:16" x14ac:dyDescent="0.3">
      <c r="H12" t="s">
        <v>57</v>
      </c>
      <c r="I12">
        <v>2409.5</v>
      </c>
      <c r="J12" s="3">
        <f>I12-I11</f>
        <v>2394.65</v>
      </c>
      <c r="K12">
        <f>J12/J4</f>
        <v>1.2185645806405652</v>
      </c>
    </row>
    <row r="14" spans="1:16" x14ac:dyDescent="0.3">
      <c r="B14">
        <v>5</v>
      </c>
      <c r="C14" s="9"/>
      <c r="D14" t="s">
        <v>62</v>
      </c>
      <c r="E14" t="s">
        <v>1</v>
      </c>
      <c r="F14">
        <v>25.271999999999998</v>
      </c>
      <c r="H14" t="s">
        <v>6</v>
      </c>
      <c r="I14">
        <v>18.940000000000001</v>
      </c>
      <c r="J14" s="5"/>
    </row>
    <row r="15" spans="1:16" x14ac:dyDescent="0.3">
      <c r="E15" t="s">
        <v>2</v>
      </c>
      <c r="F15">
        <v>26.326000000000001</v>
      </c>
      <c r="H15" t="s">
        <v>54</v>
      </c>
      <c r="I15">
        <v>1171.5</v>
      </c>
      <c r="J15" s="3">
        <f>I15-I14</f>
        <v>1152.56</v>
      </c>
      <c r="K15">
        <v>1</v>
      </c>
    </row>
    <row r="16" spans="1:16" x14ac:dyDescent="0.3">
      <c r="E16" t="s">
        <v>3</v>
      </c>
      <c r="F16">
        <v>25.675000000000001</v>
      </c>
      <c r="H16" t="s">
        <v>6</v>
      </c>
      <c r="I16">
        <v>15.32</v>
      </c>
      <c r="J16" s="5"/>
    </row>
    <row r="17" spans="2:11" x14ac:dyDescent="0.3">
      <c r="E17" t="s">
        <v>5</v>
      </c>
      <c r="F17">
        <f>AVERAGE(F14:F16)</f>
        <v>25.757666666666665</v>
      </c>
      <c r="H17" t="s">
        <v>55</v>
      </c>
      <c r="I17">
        <v>49.412999999999997</v>
      </c>
      <c r="J17" s="3">
        <f>I17-I16</f>
        <v>34.092999999999996</v>
      </c>
      <c r="K17">
        <f>J17/J15</f>
        <v>2.9580238772818766E-2</v>
      </c>
    </row>
    <row r="18" spans="2:11" x14ac:dyDescent="0.3">
      <c r="D18" t="s">
        <v>63</v>
      </c>
      <c r="E18" t="s">
        <v>1</v>
      </c>
      <c r="F18">
        <v>31.346</v>
      </c>
      <c r="H18" t="s">
        <v>6</v>
      </c>
      <c r="I18">
        <v>16.8</v>
      </c>
      <c r="J18" s="5"/>
    </row>
    <row r="19" spans="2:11" x14ac:dyDescent="0.3">
      <c r="E19" t="s">
        <v>2</v>
      </c>
      <c r="F19">
        <v>32.234999999999999</v>
      </c>
      <c r="H19" t="s">
        <v>56</v>
      </c>
      <c r="I19">
        <v>101.48</v>
      </c>
      <c r="J19" s="3">
        <f>I19-I18</f>
        <v>84.68</v>
      </c>
      <c r="K19">
        <f>J19/J15</f>
        <v>7.3471229263552443E-2</v>
      </c>
    </row>
    <row r="20" spans="2:11" x14ac:dyDescent="0.3">
      <c r="E20" t="s">
        <v>3</v>
      </c>
      <c r="F20">
        <v>32.652999999999999</v>
      </c>
      <c r="H20" t="s">
        <v>6</v>
      </c>
      <c r="I20">
        <v>10.76</v>
      </c>
      <c r="J20" s="5"/>
    </row>
    <row r="21" spans="2:11" x14ac:dyDescent="0.3">
      <c r="E21" t="s">
        <v>5</v>
      </c>
      <c r="F21">
        <f>AVERAGE(F18:F20)</f>
        <v>32.078000000000003</v>
      </c>
      <c r="H21" t="s">
        <v>58</v>
      </c>
      <c r="I21">
        <v>1002</v>
      </c>
      <c r="J21" s="3">
        <f>I21-I20</f>
        <v>991.24</v>
      </c>
      <c r="K21">
        <f>J21/J15</f>
        <v>0.86003331713750264</v>
      </c>
    </row>
    <row r="22" spans="2:11" x14ac:dyDescent="0.3">
      <c r="E22" t="s">
        <v>7</v>
      </c>
      <c r="F22" s="3">
        <f>(F21/F17)</f>
        <v>1.245376781023126</v>
      </c>
      <c r="H22" t="s">
        <v>6</v>
      </c>
      <c r="I22">
        <v>10.92</v>
      </c>
      <c r="J22" s="5"/>
    </row>
    <row r="23" spans="2:11" x14ac:dyDescent="0.3">
      <c r="H23" t="s">
        <v>57</v>
      </c>
      <c r="I23">
        <v>1380.1</v>
      </c>
      <c r="J23" s="3">
        <f>I23-I22</f>
        <v>1369.1799999999998</v>
      </c>
      <c r="K23">
        <f>J23/J15</f>
        <v>1.1879468314014021</v>
      </c>
    </row>
    <row r="25" spans="2:11" x14ac:dyDescent="0.3">
      <c r="B25" s="7">
        <v>6</v>
      </c>
      <c r="D25" t="s">
        <v>62</v>
      </c>
      <c r="E25" t="s">
        <v>1</v>
      </c>
      <c r="F25">
        <v>28.55</v>
      </c>
      <c r="H25" t="s">
        <v>6</v>
      </c>
      <c r="I25">
        <v>61.64</v>
      </c>
      <c r="J25" s="5"/>
    </row>
    <row r="26" spans="2:11" x14ac:dyDescent="0.3">
      <c r="E26" t="s">
        <v>2</v>
      </c>
      <c r="F26">
        <v>29.693999999999999</v>
      </c>
      <c r="H26" t="s">
        <v>54</v>
      </c>
      <c r="I26">
        <v>1496.5</v>
      </c>
      <c r="J26" s="3">
        <f>I26-I25</f>
        <v>1434.86</v>
      </c>
      <c r="K26">
        <v>1</v>
      </c>
    </row>
    <row r="27" spans="2:11" x14ac:dyDescent="0.3">
      <c r="E27" t="s">
        <v>3</v>
      </c>
      <c r="F27">
        <v>29.478000000000002</v>
      </c>
      <c r="H27" t="s">
        <v>6</v>
      </c>
      <c r="I27">
        <v>85.14</v>
      </c>
      <c r="J27" s="5"/>
    </row>
    <row r="28" spans="2:11" x14ac:dyDescent="0.3">
      <c r="E28" t="s">
        <v>5</v>
      </c>
      <c r="F28">
        <f>AVERAGE(F25:F27)</f>
        <v>29.240666666666669</v>
      </c>
      <c r="H28" t="s">
        <v>55</v>
      </c>
      <c r="I28">
        <v>114.15</v>
      </c>
      <c r="J28" s="3">
        <f>I28-I27</f>
        <v>29.010000000000005</v>
      </c>
      <c r="K28">
        <f>J28/J26</f>
        <v>2.02180003624047E-2</v>
      </c>
    </row>
    <row r="29" spans="2:11" x14ac:dyDescent="0.3">
      <c r="D29" t="s">
        <v>63</v>
      </c>
      <c r="E29" t="s">
        <v>1</v>
      </c>
      <c r="F29">
        <v>23.954999999999998</v>
      </c>
      <c r="H29" t="s">
        <v>6</v>
      </c>
      <c r="I29">
        <v>67.55</v>
      </c>
      <c r="J29" s="5"/>
    </row>
    <row r="30" spans="2:11" x14ac:dyDescent="0.3">
      <c r="E30" t="s">
        <v>2</v>
      </c>
      <c r="F30">
        <v>24.609000000000002</v>
      </c>
      <c r="H30" t="s">
        <v>56</v>
      </c>
      <c r="I30">
        <v>424.39</v>
      </c>
      <c r="J30" s="3">
        <f>I30-I29</f>
        <v>356.84</v>
      </c>
      <c r="K30">
        <f>J30/J26</f>
        <v>0.24869325230336062</v>
      </c>
    </row>
    <row r="31" spans="2:11" x14ac:dyDescent="0.3">
      <c r="E31" t="s">
        <v>3</v>
      </c>
      <c r="F31">
        <v>24.231999999999999</v>
      </c>
      <c r="H31" t="s">
        <v>6</v>
      </c>
      <c r="I31">
        <v>44.96</v>
      </c>
      <c r="J31" s="5"/>
    </row>
    <row r="32" spans="2:11" x14ac:dyDescent="0.3">
      <c r="E32" t="s">
        <v>5</v>
      </c>
      <c r="F32">
        <f>AVERAGE(F29:F31)</f>
        <v>24.265333333333331</v>
      </c>
      <c r="H32" t="s">
        <v>58</v>
      </c>
      <c r="I32">
        <v>2248.8000000000002</v>
      </c>
      <c r="J32" s="3">
        <f>I32-I31</f>
        <v>2203.84</v>
      </c>
      <c r="K32">
        <f>J32/J26</f>
        <v>1.5359268500062726</v>
      </c>
    </row>
    <row r="33" spans="2:11" x14ac:dyDescent="0.3">
      <c r="E33" t="s">
        <v>7</v>
      </c>
      <c r="F33" s="3">
        <f>(F32/F28)</f>
        <v>0.82984884065570763</v>
      </c>
      <c r="H33" t="s">
        <v>6</v>
      </c>
      <c r="I33">
        <v>32.89</v>
      </c>
      <c r="J33" s="5"/>
    </row>
    <row r="34" spans="2:11" x14ac:dyDescent="0.3">
      <c r="H34" t="s">
        <v>57</v>
      </c>
      <c r="I34">
        <v>2457.8000000000002</v>
      </c>
      <c r="J34" s="3">
        <f>I34-I33</f>
        <v>2424.9100000000003</v>
      </c>
      <c r="K34">
        <f>J34/J26</f>
        <v>1.6899976304308437</v>
      </c>
    </row>
    <row r="35" spans="2:11" x14ac:dyDescent="0.3">
      <c r="B35" s="7"/>
    </row>
    <row r="36" spans="2:11" x14ac:dyDescent="0.3">
      <c r="B36" s="7">
        <v>7</v>
      </c>
      <c r="D36" t="s">
        <v>62</v>
      </c>
      <c r="E36" t="s">
        <v>1</v>
      </c>
      <c r="F36">
        <v>23.928999999999998</v>
      </c>
      <c r="H36" t="s">
        <v>6</v>
      </c>
      <c r="I36">
        <v>13.49</v>
      </c>
      <c r="J36" s="5"/>
    </row>
    <row r="37" spans="2:11" x14ac:dyDescent="0.3">
      <c r="E37" t="s">
        <v>2</v>
      </c>
      <c r="F37">
        <v>23.565999999999999</v>
      </c>
      <c r="H37" t="s">
        <v>54</v>
      </c>
      <c r="I37">
        <v>2896.4</v>
      </c>
      <c r="J37" s="3">
        <f>I37-I36</f>
        <v>2882.9100000000003</v>
      </c>
      <c r="K37">
        <v>1</v>
      </c>
    </row>
    <row r="38" spans="2:11" x14ac:dyDescent="0.3">
      <c r="E38" t="s">
        <v>3</v>
      </c>
      <c r="F38">
        <v>24.792000000000002</v>
      </c>
      <c r="H38" t="s">
        <v>6</v>
      </c>
      <c r="I38">
        <v>11.42</v>
      </c>
      <c r="J38" s="5"/>
    </row>
    <row r="39" spans="2:11" x14ac:dyDescent="0.3">
      <c r="E39" t="s">
        <v>5</v>
      </c>
      <c r="F39">
        <f>AVERAGE(F36:F38)</f>
        <v>24.09566666666667</v>
      </c>
      <c r="H39" t="s">
        <v>55</v>
      </c>
      <c r="I39">
        <v>63.173000000000002</v>
      </c>
      <c r="J39" s="3">
        <f>I39-I38</f>
        <v>51.753</v>
      </c>
      <c r="K39">
        <f>J39/J37</f>
        <v>1.7951653017263803E-2</v>
      </c>
    </row>
    <row r="40" spans="2:11" x14ac:dyDescent="0.3">
      <c r="D40" t="s">
        <v>63</v>
      </c>
      <c r="E40" t="s">
        <v>1</v>
      </c>
      <c r="F40">
        <v>21.716999999999999</v>
      </c>
      <c r="H40" t="s">
        <v>6</v>
      </c>
      <c r="I40">
        <v>9.36</v>
      </c>
      <c r="J40" s="5"/>
    </row>
    <row r="41" spans="2:11" x14ac:dyDescent="0.3">
      <c r="E41" t="s">
        <v>2</v>
      </c>
      <c r="F41">
        <v>22.268999999999998</v>
      </c>
      <c r="H41" t="s">
        <v>56</v>
      </c>
      <c r="I41">
        <v>417.82</v>
      </c>
      <c r="J41" s="3">
        <f>I41-I40</f>
        <v>408.46</v>
      </c>
      <c r="K41">
        <f>J41/J37</f>
        <v>0.14168322979211975</v>
      </c>
    </row>
    <row r="42" spans="2:11" x14ac:dyDescent="0.3">
      <c r="E42" t="s">
        <v>3</v>
      </c>
      <c r="F42">
        <v>21.683</v>
      </c>
      <c r="H42" t="s">
        <v>6</v>
      </c>
      <c r="I42">
        <v>7.68</v>
      </c>
      <c r="J42" s="5"/>
    </row>
    <row r="43" spans="2:11" x14ac:dyDescent="0.3">
      <c r="E43" t="s">
        <v>5</v>
      </c>
      <c r="F43">
        <f>AVERAGE(F40:F42)</f>
        <v>21.889666666666667</v>
      </c>
      <c r="H43" t="s">
        <v>58</v>
      </c>
      <c r="I43">
        <v>4172.1000000000004</v>
      </c>
      <c r="J43" s="3">
        <f>I43-I42</f>
        <v>4164.42</v>
      </c>
      <c r="K43">
        <f>J43/J37</f>
        <v>1.4445195999875124</v>
      </c>
    </row>
    <row r="44" spans="2:11" x14ac:dyDescent="0.3">
      <c r="E44" t="s">
        <v>7</v>
      </c>
      <c r="F44" s="3">
        <f>(F43/F39)</f>
        <v>0.90844826870668294</v>
      </c>
      <c r="H44" t="s">
        <v>6</v>
      </c>
      <c r="I44">
        <v>5.48</v>
      </c>
      <c r="J44" s="5"/>
    </row>
    <row r="45" spans="2:11" x14ac:dyDescent="0.3">
      <c r="H45" t="s">
        <v>57</v>
      </c>
      <c r="I45">
        <v>4509.5</v>
      </c>
      <c r="J45" s="3">
        <f>I45-I44</f>
        <v>4504.0200000000004</v>
      </c>
      <c r="K45">
        <f>J45/J37</f>
        <v>1.5623172419534428</v>
      </c>
    </row>
    <row r="47" spans="2:11" x14ac:dyDescent="0.3">
      <c r="B47">
        <v>12</v>
      </c>
      <c r="C47" s="9"/>
      <c r="D47" t="s">
        <v>62</v>
      </c>
      <c r="E47" t="s">
        <v>1</v>
      </c>
      <c r="F47">
        <v>20.181000000000001</v>
      </c>
      <c r="H47" t="s">
        <v>6</v>
      </c>
      <c r="I47">
        <v>679.06</v>
      </c>
      <c r="J47" s="5"/>
    </row>
    <row r="48" spans="2:11" x14ac:dyDescent="0.3">
      <c r="C48" s="9"/>
      <c r="E48" t="s">
        <v>2</v>
      </c>
      <c r="F48">
        <v>19.545000000000002</v>
      </c>
      <c r="H48" t="s">
        <v>54</v>
      </c>
      <c r="I48">
        <v>1142.9000000000001</v>
      </c>
      <c r="J48" s="3">
        <f>I48-I47</f>
        <v>463.84000000000015</v>
      </c>
      <c r="K48">
        <v>1</v>
      </c>
    </row>
    <row r="49" spans="1:11" x14ac:dyDescent="0.3">
      <c r="E49" t="s">
        <v>3</v>
      </c>
      <c r="F49">
        <v>19.681999999999999</v>
      </c>
      <c r="H49" t="s">
        <v>6</v>
      </c>
      <c r="I49">
        <v>633.21</v>
      </c>
      <c r="J49" s="5"/>
    </row>
    <row r="50" spans="1:11" x14ac:dyDescent="0.3">
      <c r="E50" t="s">
        <v>5</v>
      </c>
      <c r="F50">
        <f>AVERAGE(F47:F49)</f>
        <v>19.802666666666667</v>
      </c>
      <c r="H50" t="s">
        <v>55</v>
      </c>
      <c r="I50">
        <v>668.95</v>
      </c>
      <c r="J50" s="3">
        <f>I50-I49</f>
        <v>35.740000000000009</v>
      </c>
      <c r="K50">
        <f>J50/J48</f>
        <v>7.7052431873059671E-2</v>
      </c>
    </row>
    <row r="51" spans="1:11" x14ac:dyDescent="0.3">
      <c r="D51" t="s">
        <v>63</v>
      </c>
      <c r="E51" t="s">
        <v>1</v>
      </c>
      <c r="F51">
        <v>22.338999999999999</v>
      </c>
      <c r="G51" t="s">
        <v>19</v>
      </c>
      <c r="H51" t="s">
        <v>6</v>
      </c>
      <c r="I51">
        <v>624.07000000000005</v>
      </c>
      <c r="J51" s="5"/>
    </row>
    <row r="52" spans="1:11" x14ac:dyDescent="0.3">
      <c r="E52" t="s">
        <v>2</v>
      </c>
      <c r="F52">
        <v>22.94</v>
      </c>
      <c r="H52" t="s">
        <v>56</v>
      </c>
      <c r="I52">
        <v>924.77</v>
      </c>
      <c r="J52" s="3">
        <f>I52-I51</f>
        <v>300.69999999999993</v>
      </c>
      <c r="K52">
        <f>J52/J48</f>
        <v>0.6482838909968951</v>
      </c>
    </row>
    <row r="53" spans="1:11" x14ac:dyDescent="0.3">
      <c r="E53" t="s">
        <v>3</v>
      </c>
      <c r="F53">
        <v>22.472000000000001</v>
      </c>
      <c r="H53" t="s">
        <v>6</v>
      </c>
      <c r="I53">
        <v>602.85</v>
      </c>
      <c r="J53" s="5"/>
    </row>
    <row r="54" spans="1:11" x14ac:dyDescent="0.3">
      <c r="E54" t="s">
        <v>5</v>
      </c>
      <c r="F54">
        <f>AVERAGE(F51:F53)</f>
        <v>22.583666666666669</v>
      </c>
      <c r="H54" t="s">
        <v>58</v>
      </c>
      <c r="I54">
        <v>1834.2</v>
      </c>
      <c r="J54" s="3">
        <f>I54-I53</f>
        <v>1231.3499999999999</v>
      </c>
      <c r="K54">
        <f>J54/J48</f>
        <v>2.6546869610210408</v>
      </c>
    </row>
    <row r="55" spans="1:11" x14ac:dyDescent="0.3">
      <c r="E55" t="s">
        <v>7</v>
      </c>
      <c r="F55" s="3">
        <f>(F54/F50)</f>
        <v>1.1404356315647726</v>
      </c>
      <c r="H55" t="s">
        <v>6</v>
      </c>
      <c r="I55">
        <v>581.04999999999995</v>
      </c>
      <c r="J55" s="5"/>
    </row>
    <row r="56" spans="1:11" x14ac:dyDescent="0.3">
      <c r="H56" t="s">
        <v>57</v>
      </c>
      <c r="I56">
        <v>2159.6</v>
      </c>
      <c r="J56" s="3">
        <f>I56-I55</f>
        <v>1578.55</v>
      </c>
      <c r="K56">
        <f>J56/J48</f>
        <v>3.4032209382545693</v>
      </c>
    </row>
    <row r="58" spans="1:11" x14ac:dyDescent="0.3">
      <c r="A58" t="s">
        <v>20</v>
      </c>
      <c r="B58">
        <v>3</v>
      </c>
      <c r="C58" s="9"/>
      <c r="D58" t="s">
        <v>62</v>
      </c>
      <c r="E58" t="s">
        <v>1</v>
      </c>
      <c r="F58">
        <v>20.856000000000002</v>
      </c>
      <c r="H58" t="s">
        <v>6</v>
      </c>
      <c r="I58">
        <v>1.86</v>
      </c>
      <c r="J58" s="5"/>
    </row>
    <row r="59" spans="1:11" x14ac:dyDescent="0.3">
      <c r="C59" s="9"/>
      <c r="E59" t="s">
        <v>2</v>
      </c>
      <c r="F59">
        <v>19.835000000000001</v>
      </c>
      <c r="H59" t="s">
        <v>54</v>
      </c>
      <c r="I59">
        <v>824.22</v>
      </c>
      <c r="J59" s="3">
        <f>I59-I58</f>
        <v>822.36</v>
      </c>
      <c r="K59">
        <v>1</v>
      </c>
    </row>
    <row r="60" spans="1:11" x14ac:dyDescent="0.3">
      <c r="E60" t="s">
        <v>3</v>
      </c>
      <c r="F60">
        <v>20.382000000000001</v>
      </c>
      <c r="H60" t="s">
        <v>6</v>
      </c>
      <c r="I60">
        <v>1.74</v>
      </c>
      <c r="J60" s="5"/>
    </row>
    <row r="61" spans="1:11" x14ac:dyDescent="0.3">
      <c r="E61" t="s">
        <v>5</v>
      </c>
      <c r="F61">
        <f>AVERAGE(F58:F60)</f>
        <v>20.35766666666667</v>
      </c>
      <c r="H61" t="s">
        <v>55</v>
      </c>
      <c r="I61">
        <v>24.55</v>
      </c>
      <c r="J61" s="3">
        <f>I61-I60</f>
        <v>22.810000000000002</v>
      </c>
      <c r="K61">
        <f>J61/J59</f>
        <v>2.7737244029378862E-2</v>
      </c>
    </row>
    <row r="62" spans="1:11" x14ac:dyDescent="0.3">
      <c r="D62" t="s">
        <v>63</v>
      </c>
      <c r="E62" t="s">
        <v>1</v>
      </c>
      <c r="F62">
        <v>23.606999999999999</v>
      </c>
      <c r="H62" t="s">
        <v>6</v>
      </c>
      <c r="I62">
        <v>1.92</v>
      </c>
      <c r="J62" s="5"/>
    </row>
    <row r="63" spans="1:11" x14ac:dyDescent="0.3">
      <c r="E63" t="s">
        <v>2</v>
      </c>
      <c r="F63">
        <v>24.48</v>
      </c>
      <c r="H63" t="s">
        <v>56</v>
      </c>
      <c r="I63">
        <v>108.68</v>
      </c>
      <c r="J63" s="3">
        <f>I63-I62</f>
        <v>106.76</v>
      </c>
      <c r="K63">
        <f>J63/J59</f>
        <v>0.12982148937205118</v>
      </c>
    </row>
    <row r="64" spans="1:11" x14ac:dyDescent="0.3">
      <c r="E64" t="s">
        <v>3</v>
      </c>
      <c r="F64">
        <v>23.933</v>
      </c>
      <c r="H64" t="s">
        <v>6</v>
      </c>
      <c r="I64">
        <v>1.49</v>
      </c>
      <c r="J64" s="5"/>
    </row>
    <row r="65" spans="1:11" x14ac:dyDescent="0.3">
      <c r="E65" t="s">
        <v>5</v>
      </c>
      <c r="F65">
        <f>AVERAGE(F62:F64)</f>
        <v>24.006666666666671</v>
      </c>
      <c r="H65" t="s">
        <v>58</v>
      </c>
      <c r="I65">
        <v>504.76</v>
      </c>
      <c r="J65" s="3">
        <f>I65-I64</f>
        <v>503.27</v>
      </c>
      <c r="K65">
        <f>J65/J59</f>
        <v>0.61198258670168781</v>
      </c>
    </row>
    <row r="66" spans="1:11" x14ac:dyDescent="0.3">
      <c r="E66" t="s">
        <v>7</v>
      </c>
      <c r="F66" s="3">
        <f>(F65/F61)</f>
        <v>1.1792445106675618</v>
      </c>
      <c r="H66" t="s">
        <v>6</v>
      </c>
      <c r="I66">
        <v>0.86</v>
      </c>
      <c r="J66" s="5"/>
    </row>
    <row r="67" spans="1:11" x14ac:dyDescent="0.3">
      <c r="H67" t="s">
        <v>57</v>
      </c>
      <c r="I67">
        <v>1324.9</v>
      </c>
      <c r="J67" s="3">
        <f>I67-I66</f>
        <v>1324.0400000000002</v>
      </c>
      <c r="K67">
        <f>J67/J59</f>
        <v>1.6100491269030597</v>
      </c>
    </row>
    <row r="69" spans="1:11" x14ac:dyDescent="0.3">
      <c r="B69">
        <v>4</v>
      </c>
      <c r="C69" s="9"/>
      <c r="D69" t="s">
        <v>62</v>
      </c>
      <c r="E69" t="s">
        <v>1</v>
      </c>
      <c r="F69">
        <v>18.298999999999999</v>
      </c>
      <c r="H69" t="s">
        <v>6</v>
      </c>
      <c r="I69">
        <v>8.4700000000000006</v>
      </c>
      <c r="J69" s="5"/>
    </row>
    <row r="70" spans="1:11" x14ac:dyDescent="0.3">
      <c r="C70" s="9"/>
      <c r="E70" t="s">
        <v>2</v>
      </c>
      <c r="F70">
        <v>18.507000000000001</v>
      </c>
      <c r="H70" t="s">
        <v>54</v>
      </c>
      <c r="I70">
        <v>645.17999999999995</v>
      </c>
      <c r="J70" s="3">
        <f>I70-I69</f>
        <v>636.70999999999992</v>
      </c>
      <c r="K70">
        <v>1</v>
      </c>
    </row>
    <row r="71" spans="1:11" x14ac:dyDescent="0.3">
      <c r="E71" t="s">
        <v>3</v>
      </c>
      <c r="F71">
        <v>19.452999999999999</v>
      </c>
      <c r="H71" t="s">
        <v>6</v>
      </c>
      <c r="I71">
        <v>5.82</v>
      </c>
      <c r="J71" s="5"/>
    </row>
    <row r="72" spans="1:11" x14ac:dyDescent="0.3">
      <c r="E72" t="s">
        <v>5</v>
      </c>
      <c r="F72">
        <f>AVERAGE(F69:F71)</f>
        <v>18.753</v>
      </c>
      <c r="H72" t="s">
        <v>55</v>
      </c>
      <c r="I72">
        <v>42.533000000000001</v>
      </c>
      <c r="J72" s="3">
        <f>I72-I71</f>
        <v>36.713000000000001</v>
      </c>
      <c r="K72">
        <f>J72/J70</f>
        <v>5.7660473370922408E-2</v>
      </c>
    </row>
    <row r="73" spans="1:11" x14ac:dyDescent="0.3">
      <c r="D73" t="s">
        <v>63</v>
      </c>
      <c r="E73" t="s">
        <v>1</v>
      </c>
      <c r="F73">
        <v>22.370999999999999</v>
      </c>
      <c r="H73" t="s">
        <v>6</v>
      </c>
      <c r="I73">
        <v>2.59</v>
      </c>
      <c r="J73" s="5"/>
    </row>
    <row r="74" spans="1:11" x14ac:dyDescent="0.3">
      <c r="E74" t="s">
        <v>2</v>
      </c>
      <c r="F74">
        <v>23.231999999999999</v>
      </c>
      <c r="H74" t="s">
        <v>56</v>
      </c>
      <c r="I74">
        <v>218.14</v>
      </c>
      <c r="J74" s="3">
        <f>I74-I73</f>
        <v>215.54999999999998</v>
      </c>
      <c r="K74">
        <f>J74/J70</f>
        <v>0.33853716762733427</v>
      </c>
    </row>
    <row r="75" spans="1:11" x14ac:dyDescent="0.3">
      <c r="E75" t="s">
        <v>3</v>
      </c>
      <c r="F75">
        <v>22.986999999999998</v>
      </c>
      <c r="H75" t="s">
        <v>6</v>
      </c>
      <c r="I75">
        <v>3.45</v>
      </c>
      <c r="J75" s="5"/>
    </row>
    <row r="76" spans="1:11" x14ac:dyDescent="0.3">
      <c r="E76" t="s">
        <v>5</v>
      </c>
      <c r="F76">
        <f>AVERAGE(F73:F75)</f>
        <v>22.86333333333333</v>
      </c>
      <c r="H76" t="s">
        <v>58</v>
      </c>
      <c r="I76">
        <v>2061.8000000000002</v>
      </c>
      <c r="J76" s="3">
        <f>I76-I75</f>
        <v>2058.3500000000004</v>
      </c>
      <c r="K76">
        <f>J76/J70</f>
        <v>3.2327904383471293</v>
      </c>
    </row>
    <row r="77" spans="1:11" x14ac:dyDescent="0.3">
      <c r="E77" t="s">
        <v>7</v>
      </c>
      <c r="F77" s="3">
        <f>(F76/F72)</f>
        <v>1.2191827085444105</v>
      </c>
      <c r="H77" t="s">
        <v>6</v>
      </c>
      <c r="I77">
        <v>2.5299999999999998</v>
      </c>
      <c r="J77" s="5"/>
    </row>
    <row r="78" spans="1:11" x14ac:dyDescent="0.3">
      <c r="H78" t="s">
        <v>57</v>
      </c>
      <c r="I78">
        <v>2042.8</v>
      </c>
      <c r="J78" s="3">
        <f>I78-I77</f>
        <v>2040.27</v>
      </c>
      <c r="K78">
        <f>J78/J70</f>
        <v>3.204394465298174</v>
      </c>
    </row>
    <row r="80" spans="1:11" x14ac:dyDescent="0.3">
      <c r="A80" t="s">
        <v>21</v>
      </c>
      <c r="B80" s="7">
        <v>6</v>
      </c>
      <c r="C80" s="10"/>
      <c r="D80" t="s">
        <v>62</v>
      </c>
      <c r="E80" t="s">
        <v>1</v>
      </c>
      <c r="F80">
        <v>21.768999999999998</v>
      </c>
      <c r="H80" t="s">
        <v>6</v>
      </c>
      <c r="I80">
        <v>10.45</v>
      </c>
      <c r="J80" s="5"/>
    </row>
    <row r="81" spans="2:11" x14ac:dyDescent="0.3">
      <c r="C81" s="9"/>
      <c r="E81" t="s">
        <v>2</v>
      </c>
      <c r="F81">
        <v>21.509</v>
      </c>
      <c r="H81" t="s">
        <v>54</v>
      </c>
      <c r="I81">
        <v>2635.1</v>
      </c>
      <c r="J81" s="3">
        <f>I81-I80</f>
        <v>2624.65</v>
      </c>
      <c r="K81">
        <v>1</v>
      </c>
    </row>
    <row r="82" spans="2:11" x14ac:dyDescent="0.3">
      <c r="E82" t="s">
        <v>3</v>
      </c>
      <c r="F82">
        <v>21.57</v>
      </c>
      <c r="H82" t="s">
        <v>6</v>
      </c>
      <c r="I82">
        <v>14.01</v>
      </c>
      <c r="J82" s="5"/>
    </row>
    <row r="83" spans="2:11" x14ac:dyDescent="0.3">
      <c r="E83" t="s">
        <v>5</v>
      </c>
      <c r="F83">
        <f>AVERAGE(F80:F82)</f>
        <v>21.616</v>
      </c>
      <c r="H83" t="s">
        <v>55</v>
      </c>
      <c r="I83">
        <v>54.573</v>
      </c>
      <c r="J83" s="3">
        <f>I83-I82</f>
        <v>40.563000000000002</v>
      </c>
      <c r="K83">
        <f>J83/J81</f>
        <v>1.5454632046177585E-2</v>
      </c>
    </row>
    <row r="84" spans="2:11" x14ac:dyDescent="0.3">
      <c r="D84" t="s">
        <v>63</v>
      </c>
      <c r="E84" t="s">
        <v>1</v>
      </c>
      <c r="F84">
        <v>32.247</v>
      </c>
      <c r="H84" t="s">
        <v>6</v>
      </c>
      <c r="I84">
        <v>10.45</v>
      </c>
      <c r="J84" s="5"/>
    </row>
    <row r="85" spans="2:11" x14ac:dyDescent="0.3">
      <c r="E85" t="s">
        <v>2</v>
      </c>
      <c r="F85" s="7">
        <v>12.978</v>
      </c>
      <c r="H85" t="s">
        <v>56</v>
      </c>
      <c r="I85">
        <v>300.54000000000002</v>
      </c>
      <c r="J85" s="3">
        <f>I85-I84</f>
        <v>290.09000000000003</v>
      </c>
      <c r="K85">
        <f>J85/J81</f>
        <v>0.11052521288552761</v>
      </c>
    </row>
    <row r="86" spans="2:11" x14ac:dyDescent="0.3">
      <c r="E86" t="s">
        <v>3</v>
      </c>
      <c r="F86">
        <v>32.451000000000001</v>
      </c>
      <c r="H86" t="s">
        <v>6</v>
      </c>
      <c r="I86">
        <v>10.48</v>
      </c>
      <c r="J86" s="5"/>
    </row>
    <row r="87" spans="2:11" x14ac:dyDescent="0.3">
      <c r="E87" t="s">
        <v>5</v>
      </c>
      <c r="F87">
        <f>AVERAGE(F84:F86)</f>
        <v>25.891999999999999</v>
      </c>
      <c r="H87" t="s">
        <v>58</v>
      </c>
      <c r="I87">
        <v>2053.9</v>
      </c>
      <c r="J87" s="3">
        <f>I87-I86</f>
        <v>2043.42</v>
      </c>
      <c r="K87">
        <f>J87/J81</f>
        <v>0.77854952088849938</v>
      </c>
    </row>
    <row r="88" spans="2:11" x14ac:dyDescent="0.3">
      <c r="E88" t="s">
        <v>7</v>
      </c>
      <c r="F88" s="16">
        <f>(F87/F83)</f>
        <v>1.1978164322723908</v>
      </c>
      <c r="H88" t="s">
        <v>6</v>
      </c>
      <c r="I88">
        <v>7.8</v>
      </c>
      <c r="J88" s="5"/>
    </row>
    <row r="89" spans="2:11" x14ac:dyDescent="0.3">
      <c r="F89" s="7"/>
      <c r="H89" t="s">
        <v>57</v>
      </c>
      <c r="I89">
        <v>2487.1</v>
      </c>
      <c r="J89" s="3">
        <f>I89-I88</f>
        <v>2479.2999999999997</v>
      </c>
      <c r="K89">
        <f>J89/J81</f>
        <v>0.94462118758691627</v>
      </c>
    </row>
    <row r="91" spans="2:11" x14ac:dyDescent="0.3">
      <c r="B91" s="7">
        <v>7</v>
      </c>
      <c r="C91" s="9"/>
      <c r="D91" t="s">
        <v>62</v>
      </c>
      <c r="E91" t="s">
        <v>1</v>
      </c>
      <c r="F91">
        <v>32.069000000000003</v>
      </c>
      <c r="H91" t="s">
        <v>6</v>
      </c>
      <c r="I91">
        <v>17.03</v>
      </c>
      <c r="J91" s="5"/>
    </row>
    <row r="92" spans="2:11" x14ac:dyDescent="0.3">
      <c r="C92" s="9"/>
      <c r="E92" t="s">
        <v>2</v>
      </c>
      <c r="F92">
        <v>31.997</v>
      </c>
      <c r="H92" t="s">
        <v>54</v>
      </c>
      <c r="I92">
        <v>1054.0999999999999</v>
      </c>
      <c r="J92" s="3">
        <f>I92-I91</f>
        <v>1037.07</v>
      </c>
      <c r="K92">
        <v>1</v>
      </c>
    </row>
    <row r="93" spans="2:11" x14ac:dyDescent="0.3">
      <c r="E93" t="s">
        <v>3</v>
      </c>
      <c r="F93">
        <v>32.125999999999998</v>
      </c>
      <c r="H93" t="s">
        <v>6</v>
      </c>
      <c r="I93">
        <v>6.34</v>
      </c>
      <c r="J93" s="5"/>
    </row>
    <row r="94" spans="2:11" x14ac:dyDescent="0.3">
      <c r="E94" t="s">
        <v>5</v>
      </c>
      <c r="F94">
        <f>AVERAGE(F91:F93)</f>
        <v>32.064</v>
      </c>
      <c r="H94" t="s">
        <v>55</v>
      </c>
      <c r="I94">
        <v>27.207999999999998</v>
      </c>
      <c r="J94" s="3">
        <f>I94-I93</f>
        <v>20.867999999999999</v>
      </c>
      <c r="K94">
        <f>J94/J92</f>
        <v>2.0122074691197315E-2</v>
      </c>
    </row>
    <row r="95" spans="2:11" x14ac:dyDescent="0.3">
      <c r="D95" t="s">
        <v>63</v>
      </c>
      <c r="E95" t="s">
        <v>1</v>
      </c>
      <c r="F95">
        <v>32.439</v>
      </c>
      <c r="H95" t="s">
        <v>6</v>
      </c>
      <c r="I95">
        <v>4.9400000000000004</v>
      </c>
      <c r="J95" s="5"/>
    </row>
    <row r="96" spans="2:11" x14ac:dyDescent="0.3">
      <c r="E96" t="s">
        <v>2</v>
      </c>
      <c r="F96">
        <v>35.045000000000002</v>
      </c>
      <c r="H96" t="s">
        <v>56</v>
      </c>
      <c r="I96">
        <v>97.730999999999995</v>
      </c>
      <c r="J96" s="3">
        <f>I96-I95</f>
        <v>92.790999999999997</v>
      </c>
      <c r="K96">
        <f>J96/J92</f>
        <v>8.9474191713191972E-2</v>
      </c>
    </row>
    <row r="97" spans="2:11" x14ac:dyDescent="0.3">
      <c r="E97" t="s">
        <v>3</v>
      </c>
      <c r="F97">
        <v>32.445999999999998</v>
      </c>
      <c r="H97" t="s">
        <v>6</v>
      </c>
      <c r="I97">
        <v>1.55</v>
      </c>
      <c r="J97" s="5"/>
    </row>
    <row r="98" spans="2:11" x14ac:dyDescent="0.3">
      <c r="E98" t="s">
        <v>5</v>
      </c>
      <c r="F98">
        <f>AVERAGE(F95:F97)</f>
        <v>33.31</v>
      </c>
      <c r="H98" t="s">
        <v>58</v>
      </c>
      <c r="I98">
        <v>737.75</v>
      </c>
      <c r="J98" s="3">
        <f>I98-I97</f>
        <v>736.2</v>
      </c>
      <c r="K98">
        <f>J98/J92</f>
        <v>0.70988457866874954</v>
      </c>
    </row>
    <row r="99" spans="2:11" x14ac:dyDescent="0.3">
      <c r="E99" t="s">
        <v>7</v>
      </c>
      <c r="F99" s="3">
        <f>(F98/F94)</f>
        <v>1.0388597804391217</v>
      </c>
      <c r="H99" t="s">
        <v>6</v>
      </c>
      <c r="I99">
        <v>2.99</v>
      </c>
      <c r="J99" s="5"/>
    </row>
    <row r="100" spans="2:11" x14ac:dyDescent="0.3">
      <c r="H100" t="s">
        <v>57</v>
      </c>
      <c r="I100">
        <v>1078.3</v>
      </c>
      <c r="J100" s="3">
        <f>I100-I99</f>
        <v>1075.31</v>
      </c>
      <c r="K100">
        <f>J100/J92</f>
        <v>1.0368731136760296</v>
      </c>
    </row>
    <row r="102" spans="2:11" x14ac:dyDescent="0.3">
      <c r="B102">
        <v>9</v>
      </c>
      <c r="C102" s="9"/>
      <c r="D102" t="s">
        <v>62</v>
      </c>
      <c r="E102" t="s">
        <v>1</v>
      </c>
      <c r="F102">
        <v>24.257999999999999</v>
      </c>
      <c r="H102" t="s">
        <v>6</v>
      </c>
      <c r="I102">
        <v>3.81</v>
      </c>
      <c r="J102" s="5"/>
    </row>
    <row r="103" spans="2:11" x14ac:dyDescent="0.3">
      <c r="C103" s="9"/>
      <c r="E103" t="s">
        <v>2</v>
      </c>
      <c r="F103">
        <v>22.113</v>
      </c>
      <c r="H103" t="s">
        <v>54</v>
      </c>
      <c r="I103">
        <v>313.20999999999998</v>
      </c>
      <c r="J103" s="3">
        <f>I103-I102</f>
        <v>309.39999999999998</v>
      </c>
      <c r="K103">
        <v>1</v>
      </c>
    </row>
    <row r="104" spans="2:11" x14ac:dyDescent="0.3">
      <c r="E104" t="s">
        <v>3</v>
      </c>
      <c r="F104">
        <v>22.847000000000001</v>
      </c>
      <c r="H104" t="s">
        <v>6</v>
      </c>
      <c r="I104">
        <v>2.92</v>
      </c>
      <c r="J104" s="5"/>
    </row>
    <row r="105" spans="2:11" x14ac:dyDescent="0.3">
      <c r="E105" t="s">
        <v>5</v>
      </c>
      <c r="F105">
        <f>AVERAGE(F102:F104)</f>
        <v>23.072666666666663</v>
      </c>
      <c r="H105" t="s">
        <v>55</v>
      </c>
      <c r="I105">
        <v>37.06</v>
      </c>
      <c r="J105" s="3">
        <f>I105-I104</f>
        <v>34.14</v>
      </c>
      <c r="K105">
        <f>J105/J103</f>
        <v>0.11034259857789271</v>
      </c>
    </row>
    <row r="106" spans="2:11" x14ac:dyDescent="0.3">
      <c r="D106" t="s">
        <v>63</v>
      </c>
      <c r="E106" t="s">
        <v>1</v>
      </c>
      <c r="F106">
        <v>27.82</v>
      </c>
      <c r="H106" t="s">
        <v>6</v>
      </c>
      <c r="I106">
        <v>2.92</v>
      </c>
      <c r="J106" s="5"/>
    </row>
    <row r="107" spans="2:11" x14ac:dyDescent="0.3">
      <c r="E107" t="s">
        <v>2</v>
      </c>
      <c r="F107">
        <v>28.992999999999999</v>
      </c>
      <c r="H107" t="s">
        <v>56</v>
      </c>
      <c r="I107">
        <v>94.219099999999997</v>
      </c>
      <c r="J107" s="3">
        <f>I107-I106</f>
        <v>91.299099999999996</v>
      </c>
      <c r="K107">
        <f>J107/J103</f>
        <v>0.29508435681965095</v>
      </c>
    </row>
    <row r="108" spans="2:11" x14ac:dyDescent="0.3">
      <c r="E108" t="s">
        <v>3</v>
      </c>
      <c r="F108">
        <v>27.675000000000001</v>
      </c>
      <c r="H108" t="s">
        <v>6</v>
      </c>
      <c r="I108">
        <v>2.78</v>
      </c>
      <c r="J108" s="5"/>
    </row>
    <row r="109" spans="2:11" x14ac:dyDescent="0.3">
      <c r="E109" t="s">
        <v>5</v>
      </c>
      <c r="F109">
        <f>AVERAGE(F106:F108)</f>
        <v>28.162666666666667</v>
      </c>
      <c r="H109" t="s">
        <v>58</v>
      </c>
      <c r="I109">
        <v>615.16</v>
      </c>
      <c r="J109" s="3">
        <f>I109-I108</f>
        <v>612.38</v>
      </c>
      <c r="K109">
        <f>J109/J103</f>
        <v>1.9792501616031029</v>
      </c>
    </row>
    <row r="110" spans="2:11" x14ac:dyDescent="0.3">
      <c r="E110" t="s">
        <v>7</v>
      </c>
      <c r="F110" s="3">
        <f>(F109/F105)</f>
        <v>1.2206073564679709</v>
      </c>
      <c r="H110" t="s">
        <v>6</v>
      </c>
      <c r="I110">
        <v>3.15</v>
      </c>
      <c r="J110" s="5"/>
    </row>
    <row r="111" spans="2:11" x14ac:dyDescent="0.3">
      <c r="H111" t="s">
        <v>57</v>
      </c>
      <c r="I111">
        <v>1332.1</v>
      </c>
      <c r="J111" s="3">
        <f>I111-I110</f>
        <v>1328.9499999999998</v>
      </c>
      <c r="K111">
        <f>J111/J103</f>
        <v>4.2952488687782804</v>
      </c>
    </row>
    <row r="113" spans="1:13" x14ac:dyDescent="0.3">
      <c r="B113">
        <v>10</v>
      </c>
      <c r="C113" s="9"/>
      <c r="D113" t="s">
        <v>62</v>
      </c>
      <c r="E113" t="s">
        <v>1</v>
      </c>
      <c r="F113">
        <v>28.981000000000002</v>
      </c>
      <c r="H113" t="s">
        <v>6</v>
      </c>
      <c r="I113">
        <v>8.07</v>
      </c>
      <c r="J113" s="5"/>
    </row>
    <row r="114" spans="1:13" x14ac:dyDescent="0.3">
      <c r="C114" s="9"/>
      <c r="E114" t="s">
        <v>2</v>
      </c>
      <c r="F114">
        <v>29.306000000000001</v>
      </c>
      <c r="H114" t="s">
        <v>54</v>
      </c>
      <c r="I114">
        <v>1047.5</v>
      </c>
      <c r="J114" s="3">
        <f>I114-I113</f>
        <v>1039.43</v>
      </c>
      <c r="K114">
        <v>1</v>
      </c>
    </row>
    <row r="115" spans="1:13" x14ac:dyDescent="0.3">
      <c r="E115" t="s">
        <v>3</v>
      </c>
      <c r="F115">
        <v>28.922999999999998</v>
      </c>
      <c r="H115" t="s">
        <v>6</v>
      </c>
      <c r="I115">
        <v>4.6100000000000003</v>
      </c>
      <c r="J115" s="5"/>
    </row>
    <row r="116" spans="1:13" x14ac:dyDescent="0.3">
      <c r="E116" t="s">
        <v>5</v>
      </c>
      <c r="F116">
        <f>AVERAGE(F113:F115)</f>
        <v>29.070000000000004</v>
      </c>
      <c r="H116" t="s">
        <v>55</v>
      </c>
      <c r="I116">
        <v>34.713999999999999</v>
      </c>
      <c r="J116" s="3">
        <f>I116-I115</f>
        <v>30.103999999999999</v>
      </c>
      <c r="K116">
        <f>J116/J114</f>
        <v>2.8962027264943284E-2</v>
      </c>
    </row>
    <row r="117" spans="1:13" x14ac:dyDescent="0.3">
      <c r="D117" t="s">
        <v>63</v>
      </c>
      <c r="E117" t="s">
        <v>1</v>
      </c>
      <c r="F117">
        <v>30.111999999999998</v>
      </c>
      <c r="H117" t="s">
        <v>6</v>
      </c>
      <c r="I117">
        <v>3.46</v>
      </c>
      <c r="J117" s="5"/>
    </row>
    <row r="118" spans="1:13" x14ac:dyDescent="0.3">
      <c r="E118" t="s">
        <v>2</v>
      </c>
      <c r="F118">
        <v>30.611999999999998</v>
      </c>
      <c r="H118" t="s">
        <v>56</v>
      </c>
      <c r="I118">
        <v>172.32</v>
      </c>
      <c r="J118" s="3">
        <f>I118-I117</f>
        <v>168.85999999999999</v>
      </c>
      <c r="K118">
        <f>J118/J114</f>
        <v>0.16245442213520869</v>
      </c>
    </row>
    <row r="119" spans="1:13" x14ac:dyDescent="0.3">
      <c r="E119" t="s">
        <v>3</v>
      </c>
      <c r="F119">
        <v>29.841000000000001</v>
      </c>
      <c r="H119" t="s">
        <v>6</v>
      </c>
      <c r="I119">
        <v>2.46</v>
      </c>
      <c r="J119" s="5"/>
    </row>
    <row r="120" spans="1:13" x14ac:dyDescent="0.3">
      <c r="E120" t="s">
        <v>5</v>
      </c>
      <c r="F120">
        <f>AVERAGE(F117:F119)</f>
        <v>30.188333333333333</v>
      </c>
      <c r="H120" t="s">
        <v>58</v>
      </c>
      <c r="I120">
        <v>717.74</v>
      </c>
      <c r="J120" s="3">
        <f>I120-I119</f>
        <v>715.28</v>
      </c>
      <c r="K120">
        <f>J120/J114</f>
        <v>0.68814638792415062</v>
      </c>
    </row>
    <row r="121" spans="1:13" x14ac:dyDescent="0.3">
      <c r="E121" t="s">
        <v>7</v>
      </c>
      <c r="F121" s="3">
        <f>(F120/F116)</f>
        <v>1.0384703589037954</v>
      </c>
      <c r="H121" t="s">
        <v>6</v>
      </c>
      <c r="I121">
        <v>2.5</v>
      </c>
      <c r="J121" s="5"/>
    </row>
    <row r="122" spans="1:13" x14ac:dyDescent="0.3">
      <c r="H122" t="s">
        <v>57</v>
      </c>
      <c r="I122">
        <v>1237.8</v>
      </c>
      <c r="J122" s="3">
        <f>I122-I121</f>
        <v>1235.3</v>
      </c>
      <c r="K122">
        <f>J122/J114</f>
        <v>1.1884398179771605</v>
      </c>
    </row>
    <row r="124" spans="1:13" x14ac:dyDescent="0.3">
      <c r="A124" s="23"/>
      <c r="B124" s="24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x14ac:dyDescent="0.3">
      <c r="A125" t="s">
        <v>67</v>
      </c>
      <c r="B125" s="7"/>
    </row>
    <row r="126" spans="1:13" x14ac:dyDescent="0.3">
      <c r="B126" s="7"/>
    </row>
    <row r="127" spans="1:13" x14ac:dyDescent="0.3">
      <c r="A127" t="s">
        <v>77</v>
      </c>
      <c r="B127" s="7">
        <v>20</v>
      </c>
      <c r="D127" t="s">
        <v>62</v>
      </c>
      <c r="E127" t="s">
        <v>1</v>
      </c>
      <c r="F127">
        <v>33.200000000000003</v>
      </c>
      <c r="H127" s="7" t="s">
        <v>6</v>
      </c>
      <c r="I127">
        <v>36.450000000000003</v>
      </c>
      <c r="J127" s="11"/>
    </row>
    <row r="128" spans="1:13" x14ac:dyDescent="0.3">
      <c r="B128" s="7"/>
      <c r="E128" t="s">
        <v>2</v>
      </c>
      <c r="F128">
        <v>35.799999999999997</v>
      </c>
      <c r="H128" s="7" t="s">
        <v>71</v>
      </c>
      <c r="I128">
        <v>50.037999999999997</v>
      </c>
      <c r="J128" s="3">
        <f>I128-I127</f>
        <v>13.587999999999994</v>
      </c>
      <c r="K128">
        <f>J128/J138</f>
        <v>7.3254622890721842E-3</v>
      </c>
    </row>
    <row r="129" spans="2:11" x14ac:dyDescent="0.3">
      <c r="B129" s="7"/>
      <c r="E129" t="s">
        <v>3</v>
      </c>
      <c r="F129">
        <v>34.4</v>
      </c>
      <c r="H129" s="7" t="s">
        <v>6</v>
      </c>
      <c r="I129">
        <v>52.09</v>
      </c>
      <c r="J129" s="11"/>
    </row>
    <row r="130" spans="2:11" x14ac:dyDescent="0.3">
      <c r="B130" s="7"/>
      <c r="E130" t="s">
        <v>5</v>
      </c>
      <c r="F130">
        <f>AVERAGE(F127:F129)</f>
        <v>34.466666666666669</v>
      </c>
      <c r="H130" s="7" t="s">
        <v>70</v>
      </c>
      <c r="I130">
        <v>77.872</v>
      </c>
      <c r="J130" s="3">
        <f>I130-I129</f>
        <v>25.781999999999996</v>
      </c>
      <c r="K130">
        <f>J130/J138</f>
        <v>1.3899401584991103E-2</v>
      </c>
    </row>
    <row r="131" spans="2:11" x14ac:dyDescent="0.3">
      <c r="B131" s="7"/>
      <c r="D131" t="s">
        <v>63</v>
      </c>
      <c r="E131" t="s">
        <v>1</v>
      </c>
      <c r="F131">
        <v>36</v>
      </c>
      <c r="H131" s="7" t="s">
        <v>6</v>
      </c>
      <c r="I131">
        <v>64.09</v>
      </c>
      <c r="J131" s="11"/>
    </row>
    <row r="132" spans="2:11" x14ac:dyDescent="0.3">
      <c r="B132" s="7"/>
      <c r="E132" t="s">
        <v>2</v>
      </c>
      <c r="F132">
        <v>38.9</v>
      </c>
      <c r="H132" s="7" t="s">
        <v>72</v>
      </c>
      <c r="I132">
        <v>83.97</v>
      </c>
      <c r="J132" s="3">
        <f>I132-I131</f>
        <v>19.879999999999995</v>
      </c>
      <c r="K132">
        <f>J132/J138</f>
        <v>1.0717558898053802E-2</v>
      </c>
    </row>
    <row r="133" spans="2:11" x14ac:dyDescent="0.3">
      <c r="B133" s="7"/>
      <c r="E133" t="s">
        <v>3</v>
      </c>
      <c r="F133">
        <v>34.9</v>
      </c>
      <c r="H133" s="7" t="s">
        <v>6</v>
      </c>
      <c r="I133">
        <v>65.87</v>
      </c>
      <c r="J133" s="11"/>
    </row>
    <row r="134" spans="2:11" x14ac:dyDescent="0.3">
      <c r="B134" s="7"/>
      <c r="E134" t="s">
        <v>5</v>
      </c>
      <c r="F134">
        <f>AVERAGE(F131:F133)</f>
        <v>36.6</v>
      </c>
      <c r="H134" s="7" t="s">
        <v>73</v>
      </c>
      <c r="I134">
        <v>1542.6</v>
      </c>
      <c r="J134" s="3">
        <f>I134-I133</f>
        <v>1476.73</v>
      </c>
      <c r="K134">
        <f>J134/J138</f>
        <v>0.79612378025769592</v>
      </c>
    </row>
    <row r="135" spans="2:11" x14ac:dyDescent="0.3">
      <c r="B135" s="7"/>
      <c r="E135" t="s">
        <v>7</v>
      </c>
      <c r="F135" s="3">
        <f>(F134/F130)</f>
        <v>1.0618955512572534</v>
      </c>
      <c r="H135" s="7" t="s">
        <v>6</v>
      </c>
      <c r="I135">
        <v>78.78</v>
      </c>
      <c r="J135" s="11"/>
    </row>
    <row r="136" spans="2:11" x14ac:dyDescent="0.3">
      <c r="B136" s="7"/>
      <c r="H136" s="7" t="s">
        <v>74</v>
      </c>
      <c r="I136">
        <v>1604.7</v>
      </c>
      <c r="J136" s="3">
        <f>I136-I135</f>
        <v>1525.92</v>
      </c>
      <c r="K136">
        <f>J136/J138</f>
        <v>0.82264273006631095</v>
      </c>
    </row>
    <row r="137" spans="2:11" x14ac:dyDescent="0.3">
      <c r="B137" s="7"/>
      <c r="E137" t="s">
        <v>80</v>
      </c>
      <c r="F137" s="25">
        <v>2.032</v>
      </c>
      <c r="H137" s="7" t="s">
        <v>6</v>
      </c>
      <c r="I137">
        <v>46.9</v>
      </c>
    </row>
    <row r="138" spans="2:11" x14ac:dyDescent="0.3">
      <c r="B138" s="7"/>
      <c r="H138" s="7" t="s">
        <v>75</v>
      </c>
      <c r="I138">
        <v>1901.8</v>
      </c>
      <c r="J138" s="3">
        <f>I138-I137</f>
        <v>1854.8999999999999</v>
      </c>
      <c r="K138">
        <v>1</v>
      </c>
    </row>
    <row r="139" spans="2:11" x14ac:dyDescent="0.3">
      <c r="B139" s="7"/>
    </row>
    <row r="140" spans="2:11" x14ac:dyDescent="0.3">
      <c r="B140" s="7">
        <v>22</v>
      </c>
      <c r="D140" t="s">
        <v>62</v>
      </c>
      <c r="E140" t="s">
        <v>1</v>
      </c>
      <c r="F140">
        <v>28.9</v>
      </c>
      <c r="H140" s="7" t="s">
        <v>6</v>
      </c>
      <c r="I140">
        <v>7.63</v>
      </c>
      <c r="J140" s="11"/>
    </row>
    <row r="141" spans="2:11" x14ac:dyDescent="0.3">
      <c r="B141" s="7"/>
      <c r="E141" t="s">
        <v>2</v>
      </c>
      <c r="F141">
        <v>29.2</v>
      </c>
      <c r="H141" s="7" t="s">
        <v>71</v>
      </c>
      <c r="I141">
        <v>27.207999999999998</v>
      </c>
      <c r="J141" s="3">
        <f>I141-I140</f>
        <v>19.577999999999999</v>
      </c>
      <c r="K141">
        <f>J141/J147</f>
        <v>1.3977097492718032E-2</v>
      </c>
    </row>
    <row r="142" spans="2:11" x14ac:dyDescent="0.3">
      <c r="B142" s="7"/>
      <c r="E142" t="s">
        <v>3</v>
      </c>
      <c r="F142">
        <v>30.8</v>
      </c>
      <c r="H142" s="7" t="s">
        <v>6</v>
      </c>
      <c r="I142">
        <v>7.71</v>
      </c>
      <c r="J142" s="11"/>
    </row>
    <row r="143" spans="2:11" x14ac:dyDescent="0.3">
      <c r="B143" s="7"/>
      <c r="E143" t="s">
        <v>5</v>
      </c>
      <c r="F143">
        <f>AVERAGE(F140:F142)</f>
        <v>29.633333333333329</v>
      </c>
      <c r="H143" s="7" t="s">
        <v>70</v>
      </c>
      <c r="I143">
        <v>66.301000000000002</v>
      </c>
      <c r="J143" s="3">
        <f>I143-I142</f>
        <v>58.591000000000001</v>
      </c>
      <c r="K143">
        <f>J143/J147</f>
        <v>4.1829202124621628E-2</v>
      </c>
    </row>
    <row r="144" spans="2:11" x14ac:dyDescent="0.3">
      <c r="B144" s="7"/>
      <c r="D144" t="s">
        <v>63</v>
      </c>
      <c r="E144" t="s">
        <v>1</v>
      </c>
      <c r="F144">
        <v>33</v>
      </c>
      <c r="H144" s="7" t="s">
        <v>6</v>
      </c>
      <c r="I144">
        <v>9.82</v>
      </c>
      <c r="J144" s="11"/>
    </row>
    <row r="145" spans="1:13" x14ac:dyDescent="0.3">
      <c r="B145" s="7"/>
      <c r="E145" t="s">
        <v>2</v>
      </c>
      <c r="F145">
        <v>39.9</v>
      </c>
      <c r="H145" s="7" t="s">
        <v>72</v>
      </c>
      <c r="I145">
        <v>93.977999999999994</v>
      </c>
      <c r="J145" s="3">
        <f>I145-I144</f>
        <v>84.157999999999987</v>
      </c>
      <c r="K145">
        <f>J145/J147</f>
        <v>6.0081957850248446E-2</v>
      </c>
    </row>
    <row r="146" spans="1:13" x14ac:dyDescent="0.3">
      <c r="B146" s="7"/>
      <c r="E146" t="s">
        <v>3</v>
      </c>
      <c r="F146">
        <v>34.4</v>
      </c>
      <c r="H146" s="7" t="s">
        <v>6</v>
      </c>
      <c r="I146">
        <v>9.8800000000000008</v>
      </c>
      <c r="J146" s="11"/>
    </row>
    <row r="147" spans="1:13" x14ac:dyDescent="0.3">
      <c r="B147" s="7"/>
      <c r="E147" t="s">
        <v>5</v>
      </c>
      <c r="F147">
        <f>AVERAGE(F144:F146)</f>
        <v>35.766666666666673</v>
      </c>
      <c r="H147" s="7" t="s">
        <v>73</v>
      </c>
      <c r="I147">
        <v>1410.6</v>
      </c>
      <c r="J147" s="3">
        <f>I147-I146</f>
        <v>1400.7199999999998</v>
      </c>
      <c r="K147">
        <v>1</v>
      </c>
    </row>
    <row r="148" spans="1:13" x14ac:dyDescent="0.3">
      <c r="B148" s="7"/>
      <c r="E148" t="s">
        <v>7</v>
      </c>
      <c r="F148" s="3">
        <f>(F147/F143)</f>
        <v>1.2069741282339712</v>
      </c>
      <c r="H148" s="7" t="s">
        <v>6</v>
      </c>
      <c r="I148">
        <v>10.9</v>
      </c>
      <c r="J148" s="11"/>
    </row>
    <row r="149" spans="1:13" x14ac:dyDescent="0.3">
      <c r="B149" s="7"/>
      <c r="H149" s="7" t="s">
        <v>74</v>
      </c>
      <c r="I149">
        <v>1353.4</v>
      </c>
      <c r="J149" s="3">
        <f>I149-I148</f>
        <v>1342.5</v>
      </c>
      <c r="K149">
        <f>J149/J147</f>
        <v>0.95843566165971794</v>
      </c>
    </row>
    <row r="150" spans="1:13" x14ac:dyDescent="0.3">
      <c r="B150" s="7"/>
      <c r="E150" t="s">
        <v>80</v>
      </c>
      <c r="F150" s="25">
        <v>2.7120000000000002</v>
      </c>
      <c r="H150" s="7" t="s">
        <v>6</v>
      </c>
      <c r="I150">
        <v>11.36</v>
      </c>
    </row>
    <row r="151" spans="1:13" x14ac:dyDescent="0.3">
      <c r="B151" s="7"/>
      <c r="H151" s="7" t="s">
        <v>75</v>
      </c>
      <c r="I151">
        <v>1400.4</v>
      </c>
      <c r="J151" s="3">
        <f>I151-I150</f>
        <v>1389.0400000000002</v>
      </c>
      <c r="K151">
        <f>J151/J147</f>
        <v>0.9916614312639217</v>
      </c>
    </row>
    <row r="152" spans="1:13" x14ac:dyDescent="0.3">
      <c r="B152" s="7"/>
    </row>
    <row r="153" spans="1:13" x14ac:dyDescent="0.3">
      <c r="B153" s="7">
        <v>24</v>
      </c>
      <c r="D153" t="s">
        <v>62</v>
      </c>
      <c r="E153" t="s">
        <v>1</v>
      </c>
      <c r="F153">
        <v>22.6</v>
      </c>
      <c r="H153" s="7" t="s">
        <v>6</v>
      </c>
      <c r="I153">
        <v>40.590000000000003</v>
      </c>
      <c r="J153" s="11"/>
    </row>
    <row r="154" spans="1:13" x14ac:dyDescent="0.3">
      <c r="B154" s="7"/>
      <c r="E154" t="s">
        <v>2</v>
      </c>
      <c r="F154">
        <v>23.4</v>
      </c>
      <c r="H154" s="7" t="s">
        <v>71</v>
      </c>
      <c r="I154">
        <v>72.399000000000001</v>
      </c>
      <c r="J154" s="3">
        <f>I154-I153</f>
        <v>31.808999999999997</v>
      </c>
      <c r="K154">
        <f>J154/J164</f>
        <v>2.3914923050319902E-2</v>
      </c>
    </row>
    <row r="155" spans="1:13" x14ac:dyDescent="0.3">
      <c r="B155" s="7"/>
      <c r="E155" t="s">
        <v>3</v>
      </c>
      <c r="F155">
        <v>23.8</v>
      </c>
      <c r="H155" s="7" t="s">
        <v>6</v>
      </c>
      <c r="I155">
        <v>53.3</v>
      </c>
      <c r="J155" s="11"/>
    </row>
    <row r="156" spans="1:13" x14ac:dyDescent="0.3">
      <c r="A156" s="11"/>
      <c r="B156" s="14"/>
      <c r="C156" s="11"/>
      <c r="E156" t="s">
        <v>5</v>
      </c>
      <c r="F156">
        <f>AVERAGE(F153:F155)</f>
        <v>23.266666666666666</v>
      </c>
      <c r="H156" s="7" t="s">
        <v>70</v>
      </c>
      <c r="I156">
        <v>70.834999999999994</v>
      </c>
      <c r="J156" s="3">
        <f>I156-I155</f>
        <v>17.534999999999997</v>
      </c>
      <c r="K156">
        <f>J156/J164</f>
        <v>1.3183318422061663E-2</v>
      </c>
      <c r="L156" s="11"/>
      <c r="M156" s="11"/>
    </row>
    <row r="157" spans="1:13" x14ac:dyDescent="0.3">
      <c r="A157" s="11"/>
      <c r="B157" s="14"/>
      <c r="C157" s="11"/>
      <c r="D157" t="s">
        <v>63</v>
      </c>
      <c r="E157" t="s">
        <v>1</v>
      </c>
      <c r="F157">
        <v>27.8</v>
      </c>
      <c r="H157" s="7" t="s">
        <v>6</v>
      </c>
      <c r="I157">
        <v>53.02</v>
      </c>
      <c r="J157" s="11"/>
      <c r="L157" s="11"/>
      <c r="M157" s="11"/>
    </row>
    <row r="158" spans="1:13" x14ac:dyDescent="0.3">
      <c r="A158" s="11"/>
      <c r="B158" s="14"/>
      <c r="C158" s="13"/>
      <c r="E158" t="s">
        <v>2</v>
      </c>
      <c r="F158">
        <v>27.1</v>
      </c>
      <c r="H158" s="7" t="s">
        <v>72</v>
      </c>
      <c r="I158">
        <v>84.596000000000004</v>
      </c>
      <c r="J158" s="3">
        <f>I158-I157</f>
        <v>31.576000000000001</v>
      </c>
      <c r="K158">
        <f>J158/J164</f>
        <v>2.3739746934417973E-2</v>
      </c>
      <c r="L158" s="11"/>
      <c r="M158" s="11"/>
    </row>
    <row r="159" spans="1:13" x14ac:dyDescent="0.3">
      <c r="A159" s="11"/>
      <c r="B159" s="14"/>
      <c r="C159" s="15"/>
      <c r="E159" t="s">
        <v>3</v>
      </c>
      <c r="F159">
        <v>25.5</v>
      </c>
      <c r="H159" s="7" t="s">
        <v>6</v>
      </c>
      <c r="I159">
        <v>53.95</v>
      </c>
      <c r="J159" s="11"/>
      <c r="L159" s="11"/>
      <c r="M159" s="11"/>
    </row>
    <row r="160" spans="1:13" x14ac:dyDescent="0.3">
      <c r="A160" s="11"/>
      <c r="B160" s="14"/>
      <c r="C160" s="11"/>
      <c r="E160" t="s">
        <v>5</v>
      </c>
      <c r="F160">
        <f>AVERAGE(F157:F159)</f>
        <v>26.8</v>
      </c>
      <c r="H160" s="7" t="s">
        <v>73</v>
      </c>
      <c r="I160">
        <v>844.24</v>
      </c>
      <c r="J160" s="3">
        <f>I160-I159</f>
        <v>790.29</v>
      </c>
      <c r="K160">
        <f>J160/J164</f>
        <v>0.5941628010134653</v>
      </c>
      <c r="L160" s="11"/>
      <c r="M160" s="11"/>
    </row>
    <row r="161" spans="1:14" x14ac:dyDescent="0.3">
      <c r="A161" s="11"/>
      <c r="B161" s="14"/>
      <c r="C161" s="11"/>
      <c r="E161" t="s">
        <v>7</v>
      </c>
      <c r="F161" s="3">
        <f>(F160/F156)</f>
        <v>1.1518624641833812</v>
      </c>
      <c r="H161" s="7" t="s">
        <v>6</v>
      </c>
      <c r="I161">
        <v>57.94</v>
      </c>
      <c r="J161" s="11"/>
      <c r="L161" s="11"/>
      <c r="M161" s="11"/>
    </row>
    <row r="162" spans="1:14" x14ac:dyDescent="0.3">
      <c r="A162" s="11"/>
      <c r="B162" s="14"/>
      <c r="C162" s="11"/>
      <c r="H162" s="7" t="s">
        <v>74</v>
      </c>
      <c r="I162">
        <v>663.16</v>
      </c>
      <c r="J162" s="3">
        <f>I162-I161</f>
        <v>605.22</v>
      </c>
      <c r="K162">
        <f>J162/J164</f>
        <v>0.45502184062732604</v>
      </c>
      <c r="L162" s="11"/>
      <c r="M162" s="11"/>
    </row>
    <row r="163" spans="1:14" x14ac:dyDescent="0.3">
      <c r="A163" s="11"/>
      <c r="B163" s="14"/>
      <c r="C163" s="11"/>
      <c r="E163" t="s">
        <v>80</v>
      </c>
      <c r="F163" s="25">
        <v>1.163</v>
      </c>
      <c r="H163" s="7" t="s">
        <v>6</v>
      </c>
      <c r="I163">
        <v>56.01</v>
      </c>
      <c r="L163" s="11"/>
      <c r="M163" s="11"/>
    </row>
    <row r="164" spans="1:14" x14ac:dyDescent="0.3">
      <c r="A164" s="11"/>
      <c r="B164" s="14"/>
      <c r="C164" s="11"/>
      <c r="H164" s="7" t="s">
        <v>75</v>
      </c>
      <c r="I164">
        <v>1386.1</v>
      </c>
      <c r="J164" s="3">
        <f>I164-I163</f>
        <v>1330.09</v>
      </c>
      <c r="K164">
        <v>1</v>
      </c>
      <c r="L164" s="11"/>
      <c r="M164" s="11"/>
    </row>
    <row r="165" spans="1:14" x14ac:dyDescent="0.3">
      <c r="A165" s="11"/>
      <c r="B165" s="14"/>
      <c r="C165" s="11"/>
      <c r="D165" s="11"/>
      <c r="E165" s="11"/>
      <c r="F165" s="11"/>
      <c r="G165" s="11"/>
      <c r="H165" s="14"/>
      <c r="I165" s="11"/>
      <c r="J165" s="11"/>
      <c r="K165" s="11"/>
      <c r="L165" s="11"/>
      <c r="M165" s="11"/>
    </row>
    <row r="166" spans="1:14" x14ac:dyDescent="0.3">
      <c r="A166" s="11"/>
      <c r="B166" s="14">
        <v>26</v>
      </c>
      <c r="C166" s="11"/>
      <c r="D166" t="s">
        <v>62</v>
      </c>
      <c r="E166" t="s">
        <v>1</v>
      </c>
      <c r="F166">
        <v>20.8</v>
      </c>
      <c r="H166" s="7" t="s">
        <v>6</v>
      </c>
      <c r="I166" s="11">
        <v>28.06</v>
      </c>
      <c r="J166" s="11"/>
      <c r="K166" s="11"/>
      <c r="L166" s="11"/>
      <c r="M166" s="11"/>
    </row>
    <row r="167" spans="1:14" x14ac:dyDescent="0.3">
      <c r="A167" s="11"/>
      <c r="B167" s="14"/>
      <c r="C167" s="11"/>
      <c r="E167" t="s">
        <v>2</v>
      </c>
      <c r="F167">
        <v>20.8</v>
      </c>
      <c r="H167" s="7" t="s">
        <v>71</v>
      </c>
      <c r="I167">
        <v>47.692999999999998</v>
      </c>
      <c r="J167" s="3">
        <f>I167-I166</f>
        <v>19.632999999999999</v>
      </c>
      <c r="K167">
        <f>J167/J175</f>
        <v>1.491008232327835E-2</v>
      </c>
      <c r="L167" s="11"/>
      <c r="M167" s="11"/>
    </row>
    <row r="168" spans="1:14" x14ac:dyDescent="0.3">
      <c r="A168" s="11"/>
      <c r="B168" s="14"/>
      <c r="C168" s="11"/>
      <c r="E168" t="s">
        <v>3</v>
      </c>
      <c r="F168">
        <v>19.5</v>
      </c>
      <c r="H168" s="7" t="s">
        <v>6</v>
      </c>
      <c r="I168">
        <v>24.4</v>
      </c>
      <c r="J168" s="11"/>
      <c r="L168" s="11"/>
      <c r="M168" s="11"/>
    </row>
    <row r="169" spans="1:14" x14ac:dyDescent="0.3">
      <c r="A169" s="11"/>
      <c r="B169" s="14"/>
      <c r="C169" s="11"/>
      <c r="E169" t="s">
        <v>5</v>
      </c>
      <c r="F169">
        <f>AVERAGE(F166:F168)</f>
        <v>20.366666666666667</v>
      </c>
      <c r="H169" s="7" t="s">
        <v>70</v>
      </c>
      <c r="I169">
        <v>44.408999999999999</v>
      </c>
      <c r="J169" s="3">
        <f>I169-I168</f>
        <v>20.009</v>
      </c>
      <c r="K169">
        <f>J169/J175</f>
        <v>1.5195631702056563E-2</v>
      </c>
      <c r="L169" s="11"/>
      <c r="M169" s="11"/>
    </row>
    <row r="170" spans="1:14" x14ac:dyDescent="0.3">
      <c r="A170" s="11"/>
      <c r="B170" s="14"/>
      <c r="C170" s="11"/>
      <c r="D170" t="s">
        <v>63</v>
      </c>
      <c r="E170" t="s">
        <v>1</v>
      </c>
      <c r="F170">
        <v>21.1</v>
      </c>
      <c r="H170" s="7" t="s">
        <v>6</v>
      </c>
      <c r="I170">
        <v>24.31</v>
      </c>
      <c r="J170" s="11"/>
      <c r="L170" s="11"/>
      <c r="M170" s="11"/>
      <c r="N170" s="11"/>
    </row>
    <row r="171" spans="1:14" x14ac:dyDescent="0.3">
      <c r="A171" s="11"/>
      <c r="B171" s="14"/>
      <c r="C171" s="11"/>
      <c r="E171" t="s">
        <v>2</v>
      </c>
      <c r="F171">
        <v>26.2</v>
      </c>
      <c r="H171" s="7" t="s">
        <v>72</v>
      </c>
      <c r="I171">
        <v>72.242999999999995</v>
      </c>
      <c r="J171" s="3">
        <f>I171-I170</f>
        <v>47.932999999999993</v>
      </c>
      <c r="K171">
        <f>J171/J175</f>
        <v>3.6402229715361945E-2</v>
      </c>
      <c r="L171" s="11"/>
      <c r="M171" s="11"/>
      <c r="N171" s="11"/>
    </row>
    <row r="172" spans="1:14" x14ac:dyDescent="0.3">
      <c r="A172" s="11"/>
      <c r="B172" s="14"/>
      <c r="C172" s="11"/>
      <c r="E172" t="s">
        <v>3</v>
      </c>
      <c r="F172">
        <v>27.2</v>
      </c>
      <c r="H172" s="7" t="s">
        <v>6</v>
      </c>
      <c r="I172">
        <v>24</v>
      </c>
      <c r="J172" s="11"/>
      <c r="L172" s="11"/>
      <c r="M172" s="11"/>
      <c r="N172" s="11"/>
    </row>
    <row r="173" spans="1:14" x14ac:dyDescent="0.3">
      <c r="A173" s="11"/>
      <c r="B173" s="14"/>
      <c r="C173" s="11"/>
      <c r="E173" t="s">
        <v>5</v>
      </c>
      <c r="F173">
        <f>AVERAGE(F170:F172)</f>
        <v>24.833333333333332</v>
      </c>
      <c r="H173" s="7" t="s">
        <v>73</v>
      </c>
      <c r="I173">
        <v>1161.5</v>
      </c>
      <c r="J173" s="3">
        <f>I173-I172</f>
        <v>1137.5</v>
      </c>
      <c r="K173">
        <f>J173/J175</f>
        <v>0.86386281478781246</v>
      </c>
      <c r="L173" s="11"/>
      <c r="M173" s="11"/>
      <c r="N173" s="11"/>
    </row>
    <row r="174" spans="1:14" x14ac:dyDescent="0.3">
      <c r="A174" s="11"/>
      <c r="B174" s="14"/>
      <c r="C174" s="11"/>
      <c r="E174" t="s">
        <v>7</v>
      </c>
      <c r="F174" s="3">
        <f>(F173/F169)</f>
        <v>1.2193126022913257</v>
      </c>
      <c r="H174" s="7" t="s">
        <v>6</v>
      </c>
      <c r="I174">
        <v>24.44</v>
      </c>
      <c r="J174" s="11"/>
      <c r="L174" s="11"/>
      <c r="M174" s="11"/>
      <c r="N174" s="11"/>
    </row>
    <row r="175" spans="1:14" x14ac:dyDescent="0.3">
      <c r="A175" s="11"/>
      <c r="B175" s="14"/>
      <c r="C175" s="11"/>
      <c r="H175" s="7" t="s">
        <v>74</v>
      </c>
      <c r="I175">
        <v>1341.2</v>
      </c>
      <c r="J175" s="3">
        <f>I175-I174</f>
        <v>1316.76</v>
      </c>
      <c r="K175">
        <v>1</v>
      </c>
      <c r="L175" s="11"/>
      <c r="M175" s="11"/>
      <c r="N175" s="11"/>
    </row>
    <row r="176" spans="1:14" x14ac:dyDescent="0.3">
      <c r="A176" s="11"/>
      <c r="B176" s="14"/>
      <c r="C176" s="11"/>
      <c r="E176" t="s">
        <v>80</v>
      </c>
      <c r="F176" s="25">
        <v>2.0219999999999998</v>
      </c>
      <c r="H176" s="7" t="s">
        <v>6</v>
      </c>
      <c r="I176">
        <v>25.73</v>
      </c>
      <c r="L176" s="11"/>
      <c r="M176" s="11"/>
      <c r="N176" s="11"/>
    </row>
    <row r="177" spans="1:14" x14ac:dyDescent="0.3">
      <c r="A177" s="11"/>
      <c r="B177" s="14"/>
      <c r="C177" s="11"/>
      <c r="H177" s="7" t="s">
        <v>75</v>
      </c>
      <c r="I177">
        <v>1078.9000000000001</v>
      </c>
      <c r="J177" s="3">
        <f>I177-I176</f>
        <v>1053.17</v>
      </c>
      <c r="K177">
        <f>J177/J175</f>
        <v>0.79981925331875214</v>
      </c>
      <c r="L177" s="11"/>
      <c r="M177" s="11"/>
      <c r="N177" s="11"/>
    </row>
    <row r="178" spans="1:14" x14ac:dyDescent="0.3">
      <c r="A178" s="11"/>
      <c r="B178" s="14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1:14" x14ac:dyDescent="0.3">
      <c r="A179" s="11"/>
      <c r="B179" s="14" t="s">
        <v>78</v>
      </c>
      <c r="C179" s="11"/>
      <c r="D179" t="s">
        <v>62</v>
      </c>
      <c r="E179" t="s">
        <v>1</v>
      </c>
      <c r="F179">
        <v>30.8</v>
      </c>
      <c r="H179" s="7" t="s">
        <v>6</v>
      </c>
      <c r="I179" s="11">
        <v>31.29</v>
      </c>
      <c r="J179" s="11"/>
      <c r="K179" s="11"/>
      <c r="L179" s="11"/>
      <c r="M179" s="11"/>
      <c r="N179" s="11"/>
    </row>
    <row r="180" spans="1:14" x14ac:dyDescent="0.3">
      <c r="A180" s="11"/>
      <c r="B180" s="14"/>
      <c r="C180" s="11"/>
      <c r="E180" t="s">
        <v>2</v>
      </c>
      <c r="F180">
        <v>30.8</v>
      </c>
      <c r="H180" s="7" t="s">
        <v>71</v>
      </c>
      <c r="I180">
        <v>42.533000000000001</v>
      </c>
      <c r="J180" s="3">
        <f>I180-I179</f>
        <v>11.243000000000002</v>
      </c>
      <c r="K180">
        <f>J180/J186</f>
        <v>6.3774149999432771E-3</v>
      </c>
      <c r="L180" s="11"/>
      <c r="M180" s="11"/>
      <c r="N180" s="11"/>
    </row>
    <row r="181" spans="1:14" x14ac:dyDescent="0.3">
      <c r="A181" s="11"/>
      <c r="B181" s="14"/>
      <c r="C181" s="11"/>
      <c r="E181" t="s">
        <v>3</v>
      </c>
      <c r="F181">
        <v>30.6</v>
      </c>
      <c r="H181" s="7" t="s">
        <v>6</v>
      </c>
      <c r="I181">
        <v>56.95</v>
      </c>
      <c r="J181" s="11"/>
      <c r="L181" s="11"/>
      <c r="M181" s="11"/>
      <c r="N181" s="11"/>
    </row>
    <row r="182" spans="1:14" x14ac:dyDescent="0.3">
      <c r="A182" s="11"/>
      <c r="B182" s="14"/>
      <c r="C182" s="11"/>
      <c r="E182" t="s">
        <v>5</v>
      </c>
      <c r="F182">
        <f>AVERAGE(F179:F181)</f>
        <v>30.733333333333334</v>
      </c>
      <c r="H182" s="7" t="s">
        <v>70</v>
      </c>
      <c r="I182">
        <v>77.558999999999997</v>
      </c>
      <c r="J182" s="3">
        <f>I182-I181</f>
        <v>20.608999999999995</v>
      </c>
      <c r="K182">
        <f>J182/J186</f>
        <v>1.1690131258012181E-2</v>
      </c>
      <c r="L182" s="11"/>
      <c r="M182" s="11"/>
      <c r="N182" s="11"/>
    </row>
    <row r="183" spans="1:14" x14ac:dyDescent="0.3">
      <c r="A183" s="11"/>
      <c r="B183" s="14"/>
      <c r="C183" s="11"/>
      <c r="D183" t="s">
        <v>63</v>
      </c>
      <c r="E183" t="s">
        <v>1</v>
      </c>
      <c r="F183">
        <v>24.6</v>
      </c>
      <c r="H183" s="7" t="s">
        <v>6</v>
      </c>
      <c r="I183">
        <v>40.43</v>
      </c>
      <c r="J183" s="11"/>
      <c r="L183" s="11"/>
      <c r="M183" s="11"/>
      <c r="N183" s="11"/>
    </row>
    <row r="184" spans="1:14" x14ac:dyDescent="0.3">
      <c r="A184" s="11"/>
      <c r="B184" s="14"/>
      <c r="C184" s="11"/>
      <c r="E184" t="s">
        <v>2</v>
      </c>
      <c r="F184">
        <v>27.5</v>
      </c>
      <c r="H184" s="7" t="s">
        <v>72</v>
      </c>
      <c r="I184">
        <v>69.427999999999997</v>
      </c>
      <c r="J184" s="3">
        <f>I184-I183</f>
        <v>28.997999999999998</v>
      </c>
      <c r="K184">
        <f>J184/J186</f>
        <v>1.644865962539848E-2</v>
      </c>
      <c r="L184" s="11"/>
      <c r="M184" s="11"/>
    </row>
    <row r="185" spans="1:14" x14ac:dyDescent="0.3">
      <c r="A185" s="11"/>
      <c r="B185" s="14"/>
      <c r="C185" s="11"/>
      <c r="E185" t="s">
        <v>3</v>
      </c>
      <c r="F185">
        <v>27.4</v>
      </c>
      <c r="H185" s="7" t="s">
        <v>6</v>
      </c>
      <c r="I185">
        <v>37.36</v>
      </c>
      <c r="J185" s="11"/>
      <c r="L185" s="11"/>
      <c r="M185" s="11"/>
    </row>
    <row r="186" spans="1:14" x14ac:dyDescent="0.3">
      <c r="A186" s="11"/>
      <c r="B186" s="14"/>
      <c r="C186" s="11"/>
      <c r="E186" t="s">
        <v>5</v>
      </c>
      <c r="F186">
        <f>AVERAGE(F183:F185)</f>
        <v>26.5</v>
      </c>
      <c r="H186" s="7" t="s">
        <v>73</v>
      </c>
      <c r="I186">
        <v>1800.3</v>
      </c>
      <c r="J186" s="3">
        <f>I186-I185</f>
        <v>1762.94</v>
      </c>
      <c r="K186">
        <v>1</v>
      </c>
      <c r="L186" s="11"/>
      <c r="M186" s="11"/>
    </row>
    <row r="187" spans="1:14" x14ac:dyDescent="0.3">
      <c r="A187" s="11"/>
      <c r="B187" s="14"/>
      <c r="C187" s="11"/>
      <c r="E187" t="s">
        <v>7</v>
      </c>
      <c r="F187" s="3">
        <f>(F186/F182)</f>
        <v>0.86225596529284165</v>
      </c>
      <c r="H187" s="7" t="s">
        <v>6</v>
      </c>
      <c r="I187">
        <v>38.869999999999997</v>
      </c>
      <c r="J187" s="11"/>
      <c r="L187" s="11"/>
      <c r="M187" s="11"/>
    </row>
    <row r="188" spans="1:14" x14ac:dyDescent="0.3">
      <c r="A188" s="11"/>
      <c r="B188" s="14"/>
      <c r="C188" s="11"/>
      <c r="H188" s="7" t="s">
        <v>74</v>
      </c>
      <c r="I188">
        <v>1649.9</v>
      </c>
      <c r="J188" s="3">
        <f>I188-I187</f>
        <v>1611.0300000000002</v>
      </c>
      <c r="K188">
        <f>J188/J186</f>
        <v>0.91383144066162214</v>
      </c>
      <c r="L188" s="11"/>
      <c r="M188" s="11"/>
    </row>
    <row r="189" spans="1:14" x14ac:dyDescent="0.3">
      <c r="A189" s="11"/>
      <c r="B189" s="14"/>
      <c r="C189" s="11"/>
      <c r="E189" t="s">
        <v>80</v>
      </c>
      <c r="F189" s="25">
        <v>1.1439999999999999</v>
      </c>
      <c r="H189" s="7" t="s">
        <v>6</v>
      </c>
      <c r="I189">
        <v>41.39</v>
      </c>
      <c r="L189" s="11"/>
      <c r="M189" s="11"/>
    </row>
    <row r="190" spans="1:14" x14ac:dyDescent="0.3">
      <c r="A190" s="11"/>
      <c r="B190" s="14"/>
      <c r="C190" s="11"/>
      <c r="H190" s="7" t="s">
        <v>75</v>
      </c>
      <c r="I190">
        <v>1535.2</v>
      </c>
      <c r="J190" s="3">
        <f>I190-I189</f>
        <v>1493.81</v>
      </c>
      <c r="K190">
        <f>J190/J186</f>
        <v>0.84734023846529083</v>
      </c>
      <c r="L190" s="11"/>
      <c r="M190" s="11"/>
    </row>
    <row r="191" spans="1:14" x14ac:dyDescent="0.3">
      <c r="A191" s="11"/>
      <c r="B191" s="14"/>
      <c r="C191" s="11"/>
      <c r="D191" s="11"/>
      <c r="E191" s="11"/>
      <c r="F191" s="11"/>
      <c r="G191" s="11"/>
      <c r="H191" s="14"/>
      <c r="I191" s="11"/>
      <c r="J191" s="11"/>
      <c r="K191" s="11"/>
      <c r="L191" s="11"/>
      <c r="M191" s="11"/>
    </row>
    <row r="192" spans="1:14" x14ac:dyDescent="0.3">
      <c r="A192" s="11"/>
      <c r="B192" s="14"/>
      <c r="C192" s="11"/>
      <c r="H192" s="7"/>
      <c r="J192" s="11"/>
      <c r="K192" s="11"/>
      <c r="L192" s="11"/>
      <c r="M192" s="11"/>
    </row>
    <row r="193" spans="1:13" x14ac:dyDescent="0.3">
      <c r="A193" s="11"/>
      <c r="B193" s="14"/>
      <c r="C193" s="11"/>
      <c r="K193" s="11"/>
      <c r="L193" s="11"/>
      <c r="M193" s="11"/>
    </row>
    <row r="194" spans="1:13" x14ac:dyDescent="0.3">
      <c r="A194" s="11"/>
      <c r="B194" s="14"/>
      <c r="C194" s="11"/>
      <c r="K194" s="11"/>
      <c r="L194" s="11"/>
      <c r="M194" s="11"/>
    </row>
    <row r="195" spans="1:13" x14ac:dyDescent="0.3">
      <c r="A195" s="11"/>
      <c r="B195" s="14"/>
      <c r="C195" s="11"/>
      <c r="K195" s="11"/>
      <c r="L195" s="11"/>
      <c r="M195" s="11"/>
    </row>
    <row r="196" spans="1:13" x14ac:dyDescent="0.3">
      <c r="A196" s="11"/>
      <c r="B196" s="14"/>
      <c r="C196" s="11"/>
      <c r="K196" s="11"/>
      <c r="L196" s="11"/>
      <c r="M196" s="11"/>
    </row>
    <row r="197" spans="1:13" x14ac:dyDescent="0.3">
      <c r="A197" s="11"/>
      <c r="B197" s="14"/>
      <c r="C197" s="11"/>
      <c r="K197" s="11"/>
      <c r="L197" s="11"/>
      <c r="M197" s="11"/>
    </row>
    <row r="198" spans="1:13" x14ac:dyDescent="0.3">
      <c r="A198" s="11"/>
      <c r="B198" s="14"/>
      <c r="C198" s="11"/>
      <c r="K198" s="11"/>
      <c r="L198" s="11"/>
      <c r="M198" s="11"/>
    </row>
    <row r="199" spans="1:13" x14ac:dyDescent="0.3">
      <c r="A199" s="11"/>
      <c r="B199" s="14"/>
      <c r="C199" s="11"/>
      <c r="K199" s="11"/>
      <c r="L199" s="11"/>
      <c r="M199" s="11"/>
    </row>
    <row r="200" spans="1:13" x14ac:dyDescent="0.3">
      <c r="A200" s="11"/>
      <c r="B200" s="14"/>
      <c r="C200" s="11"/>
      <c r="K200" s="11"/>
      <c r="L200" s="11"/>
      <c r="M200" s="11"/>
    </row>
    <row r="201" spans="1:13" x14ac:dyDescent="0.3">
      <c r="A201" s="11"/>
      <c r="B201" s="14"/>
      <c r="C201" s="11"/>
      <c r="K201" s="11"/>
      <c r="L201" s="11"/>
      <c r="M201" s="11"/>
    </row>
    <row r="202" spans="1:13" x14ac:dyDescent="0.3">
      <c r="A202" s="11"/>
      <c r="B202" s="14"/>
      <c r="C202" s="11"/>
      <c r="K202" s="11"/>
      <c r="L202" s="11"/>
      <c r="M202" s="11"/>
    </row>
    <row r="203" spans="1:13" x14ac:dyDescent="0.3">
      <c r="A203" s="11"/>
      <c r="B203" s="14"/>
      <c r="C203" s="11"/>
      <c r="K203" s="11"/>
      <c r="L203" s="11"/>
      <c r="M203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43"/>
  <sheetViews>
    <sheetView zoomScale="70" zoomScaleNormal="70" workbookViewId="0">
      <selection activeCell="A2" sqref="A2"/>
    </sheetView>
  </sheetViews>
  <sheetFormatPr baseColWidth="10" defaultColWidth="9.109375" defaultRowHeight="14.4" x14ac:dyDescent="0.3"/>
  <cols>
    <col min="1" max="1" width="13.33203125" bestFit="1" customWidth="1"/>
    <col min="3" max="3" width="8.6640625" customWidth="1"/>
    <col min="8" max="8" width="10.6640625" bestFit="1" customWidth="1"/>
    <col min="11" max="11" width="12" bestFit="1" customWidth="1"/>
    <col min="13" max="13" width="14.6640625" bestFit="1" customWidth="1"/>
  </cols>
  <sheetData>
    <row r="1" spans="1:16" x14ac:dyDescent="0.3">
      <c r="A1" s="20" t="s">
        <v>49</v>
      </c>
      <c r="B1" s="21" t="s">
        <v>0</v>
      </c>
      <c r="C1" s="22"/>
      <c r="D1" s="20"/>
      <c r="E1" s="20" t="s">
        <v>50</v>
      </c>
      <c r="F1" s="20"/>
      <c r="G1" s="20"/>
      <c r="H1" s="20"/>
      <c r="I1" s="20"/>
      <c r="J1" s="20" t="s">
        <v>46</v>
      </c>
      <c r="K1" s="22"/>
      <c r="M1" s="1"/>
      <c r="N1" s="1"/>
    </row>
    <row r="2" spans="1:16" x14ac:dyDescent="0.3">
      <c r="B2" s="7"/>
      <c r="C2" s="2"/>
      <c r="H2" s="1" t="s">
        <v>51</v>
      </c>
      <c r="J2" s="1" t="s">
        <v>48</v>
      </c>
      <c r="K2" s="1" t="s">
        <v>47</v>
      </c>
      <c r="M2" s="1"/>
      <c r="N2" s="1"/>
      <c r="P2" s="1"/>
    </row>
    <row r="3" spans="1:16" x14ac:dyDescent="0.3">
      <c r="A3" t="s">
        <v>15</v>
      </c>
      <c r="B3">
        <v>1</v>
      </c>
      <c r="D3" t="s">
        <v>62</v>
      </c>
      <c r="E3" t="s">
        <v>1</v>
      </c>
      <c r="F3">
        <v>28.699000000000002</v>
      </c>
      <c r="H3" t="s">
        <v>6</v>
      </c>
      <c r="I3">
        <v>3.62</v>
      </c>
      <c r="J3" s="5"/>
    </row>
    <row r="4" spans="1:16" x14ac:dyDescent="0.3">
      <c r="E4" t="s">
        <v>2</v>
      </c>
      <c r="F4">
        <v>28.805</v>
      </c>
      <c r="H4" t="s">
        <v>54</v>
      </c>
      <c r="I4">
        <v>951.04</v>
      </c>
      <c r="J4" s="3">
        <f>I4-I3</f>
        <v>947.42</v>
      </c>
      <c r="K4">
        <v>1</v>
      </c>
    </row>
    <row r="5" spans="1:16" x14ac:dyDescent="0.3">
      <c r="E5" t="s">
        <v>3</v>
      </c>
      <c r="F5">
        <v>28.690999999999999</v>
      </c>
      <c r="H5" t="s">
        <v>6</v>
      </c>
      <c r="I5">
        <v>2.9</v>
      </c>
      <c r="J5" s="5"/>
    </row>
    <row r="6" spans="1:16" x14ac:dyDescent="0.3">
      <c r="E6" t="s">
        <v>5</v>
      </c>
      <c r="F6">
        <f>AVERAGE(F3:F5)</f>
        <v>28.731666666666669</v>
      </c>
      <c r="H6" t="s">
        <v>55</v>
      </c>
      <c r="I6">
        <v>37.685000000000002</v>
      </c>
      <c r="J6" s="3">
        <f>I6-I5</f>
        <v>34.785000000000004</v>
      </c>
      <c r="K6">
        <f>J6/J4</f>
        <v>3.6715501044943116E-2</v>
      </c>
    </row>
    <row r="7" spans="1:16" x14ac:dyDescent="0.3">
      <c r="D7" t="s">
        <v>63</v>
      </c>
      <c r="E7" t="s">
        <v>1</v>
      </c>
      <c r="F7">
        <v>32.149000000000001</v>
      </c>
      <c r="H7" t="s">
        <v>6</v>
      </c>
      <c r="I7">
        <v>1.35</v>
      </c>
      <c r="J7" s="5"/>
    </row>
    <row r="8" spans="1:16" x14ac:dyDescent="0.3">
      <c r="E8" t="s">
        <v>2</v>
      </c>
      <c r="F8">
        <v>31.056999999999999</v>
      </c>
      <c r="H8" t="s">
        <v>56</v>
      </c>
      <c r="I8">
        <v>121.34</v>
      </c>
      <c r="J8" s="3">
        <f>I8-I7</f>
        <v>119.99000000000001</v>
      </c>
      <c r="K8">
        <f>J8/J4</f>
        <v>0.12664921576491947</v>
      </c>
    </row>
    <row r="9" spans="1:16" x14ac:dyDescent="0.3">
      <c r="E9" t="s">
        <v>3</v>
      </c>
      <c r="F9">
        <v>33.018000000000001</v>
      </c>
      <c r="H9" t="s">
        <v>6</v>
      </c>
      <c r="I9">
        <v>0.76</v>
      </c>
      <c r="J9" s="5"/>
    </row>
    <row r="10" spans="1:16" x14ac:dyDescent="0.3">
      <c r="E10" t="s">
        <v>5</v>
      </c>
      <c r="F10">
        <f>AVERAGE(F7:F9)</f>
        <v>32.074666666666666</v>
      </c>
      <c r="H10" t="s">
        <v>58</v>
      </c>
      <c r="I10">
        <v>389.05</v>
      </c>
      <c r="J10" s="3">
        <f>I10-I9</f>
        <v>388.29</v>
      </c>
      <c r="K10">
        <f>J10/J4</f>
        <v>0.40983935319077075</v>
      </c>
    </row>
    <row r="11" spans="1:16" x14ac:dyDescent="0.3">
      <c r="E11" t="s">
        <v>7</v>
      </c>
      <c r="F11" s="3">
        <f>(F10/F6)</f>
        <v>1.1163524566390159</v>
      </c>
      <c r="H11" t="s">
        <v>6</v>
      </c>
      <c r="I11">
        <v>0.82</v>
      </c>
      <c r="J11" s="5"/>
    </row>
    <row r="12" spans="1:16" x14ac:dyDescent="0.3">
      <c r="H12" t="s">
        <v>57</v>
      </c>
      <c r="I12">
        <v>250.03</v>
      </c>
      <c r="J12" s="3">
        <f>I12-I11</f>
        <v>249.21</v>
      </c>
      <c r="K12">
        <f>J12/J4</f>
        <v>0.26304067889637123</v>
      </c>
    </row>
    <row r="14" spans="1:16" x14ac:dyDescent="0.3">
      <c r="B14" s="7">
        <v>2</v>
      </c>
      <c r="D14" t="s">
        <v>62</v>
      </c>
      <c r="E14" t="s">
        <v>1</v>
      </c>
      <c r="F14">
        <v>25.635000000000002</v>
      </c>
      <c r="H14" t="s">
        <v>6</v>
      </c>
      <c r="I14">
        <v>43.34</v>
      </c>
      <c r="J14" s="5"/>
    </row>
    <row r="15" spans="1:16" x14ac:dyDescent="0.3">
      <c r="E15" t="s">
        <v>2</v>
      </c>
      <c r="F15">
        <v>25.523</v>
      </c>
      <c r="H15" t="s">
        <v>54</v>
      </c>
      <c r="I15">
        <v>3258</v>
      </c>
      <c r="J15" s="3">
        <f>I15-I14</f>
        <v>3214.66</v>
      </c>
      <c r="K15">
        <v>1</v>
      </c>
    </row>
    <row r="16" spans="1:16" x14ac:dyDescent="0.3">
      <c r="E16" t="s">
        <v>3</v>
      </c>
      <c r="H16" t="s">
        <v>6</v>
      </c>
      <c r="I16">
        <v>29.62</v>
      </c>
      <c r="J16" s="5"/>
    </row>
    <row r="17" spans="2:17" x14ac:dyDescent="0.3">
      <c r="E17" t="s">
        <v>5</v>
      </c>
      <c r="F17">
        <f>AVERAGE(F14:F16)</f>
        <v>25.579000000000001</v>
      </c>
      <c r="H17" t="s">
        <v>55</v>
      </c>
      <c r="I17">
        <v>394.36</v>
      </c>
      <c r="J17" s="3">
        <f>I17-I16</f>
        <v>364.74</v>
      </c>
      <c r="K17">
        <f>J17/J15</f>
        <v>0.11346145471060703</v>
      </c>
    </row>
    <row r="18" spans="2:17" x14ac:dyDescent="0.3">
      <c r="D18" t="s">
        <v>63</v>
      </c>
      <c r="E18" t="s">
        <v>1</v>
      </c>
      <c r="F18">
        <v>22.401</v>
      </c>
      <c r="H18" t="s">
        <v>6</v>
      </c>
      <c r="I18">
        <v>24.51</v>
      </c>
      <c r="J18" s="5"/>
    </row>
    <row r="19" spans="2:17" x14ac:dyDescent="0.3">
      <c r="E19" t="s">
        <v>2</v>
      </c>
      <c r="F19">
        <v>21.007999999999999</v>
      </c>
      <c r="H19" t="s">
        <v>56</v>
      </c>
      <c r="I19">
        <v>722.58</v>
      </c>
      <c r="J19" s="3">
        <f>I19-I18</f>
        <v>698.07</v>
      </c>
      <c r="K19">
        <f>J19/J15</f>
        <v>0.21715204718383907</v>
      </c>
    </row>
    <row r="20" spans="2:17" x14ac:dyDescent="0.3">
      <c r="E20" t="s">
        <v>3</v>
      </c>
      <c r="F20">
        <v>20.859000000000002</v>
      </c>
      <c r="H20" t="s">
        <v>6</v>
      </c>
      <c r="I20">
        <v>20.53</v>
      </c>
      <c r="J20" s="5"/>
    </row>
    <row r="21" spans="2:17" x14ac:dyDescent="0.3">
      <c r="E21" t="s">
        <v>5</v>
      </c>
      <c r="F21">
        <f>AVERAGE(F18:F20)</f>
        <v>21.422666666666668</v>
      </c>
      <c r="H21" t="s">
        <v>58</v>
      </c>
      <c r="I21">
        <v>1777.1</v>
      </c>
      <c r="J21" s="3">
        <f>I21-I20</f>
        <v>1756.57</v>
      </c>
      <c r="K21">
        <f>J21/J15</f>
        <v>0.5464248163102785</v>
      </c>
    </row>
    <row r="22" spans="2:17" x14ac:dyDescent="0.3">
      <c r="E22" t="s">
        <v>7</v>
      </c>
      <c r="F22" s="3">
        <f>(F21/F17)</f>
        <v>0.83750993653648176</v>
      </c>
      <c r="H22" t="s">
        <v>6</v>
      </c>
      <c r="I22">
        <v>17.77</v>
      </c>
      <c r="J22" s="5"/>
    </row>
    <row r="23" spans="2:17" x14ac:dyDescent="0.3">
      <c r="H23" t="s">
        <v>57</v>
      </c>
      <c r="I23">
        <v>1734.9</v>
      </c>
      <c r="J23" s="5">
        <f>I23-I22</f>
        <v>1717.13</v>
      </c>
      <c r="K23">
        <f>J23/J15</f>
        <v>0.5341560227209099</v>
      </c>
      <c r="P23" s="5"/>
      <c r="Q23" s="5"/>
    </row>
    <row r="24" spans="2:17" x14ac:dyDescent="0.3">
      <c r="B24">
        <v>3</v>
      </c>
      <c r="C24" s="9"/>
      <c r="E24" t="s">
        <v>16</v>
      </c>
      <c r="F24">
        <f>(22.552+21.561+22.18)/3</f>
        <v>22.097666666666669</v>
      </c>
      <c r="H24" t="s">
        <v>6</v>
      </c>
      <c r="I24">
        <v>12.73</v>
      </c>
      <c r="L24" s="3">
        <f>(J23+J25)/2</f>
        <v>1972.5</v>
      </c>
      <c r="M24">
        <f>L24/J15</f>
        <v>0.6135952169125195</v>
      </c>
    </row>
    <row r="25" spans="2:17" x14ac:dyDescent="0.3">
      <c r="E25" t="s">
        <v>17</v>
      </c>
      <c r="F25">
        <f>(25.49+27.245)/2</f>
        <v>26.3675</v>
      </c>
      <c r="H25" t="s">
        <v>57</v>
      </c>
      <c r="I25">
        <v>2240.6</v>
      </c>
      <c r="J25">
        <f>I25-I24</f>
        <v>2227.87</v>
      </c>
      <c r="K25">
        <f>J25/J15</f>
        <v>0.69303441110412922</v>
      </c>
    </row>
    <row r="26" spans="2:17" x14ac:dyDescent="0.3">
      <c r="E26" t="s">
        <v>18</v>
      </c>
      <c r="F26">
        <f>F25/F21</f>
        <v>1.2308224933092673</v>
      </c>
    </row>
    <row r="28" spans="2:17" x14ac:dyDescent="0.3">
      <c r="B28" s="7">
        <v>4</v>
      </c>
      <c r="C28" s="9"/>
      <c r="D28" t="s">
        <v>62</v>
      </c>
      <c r="E28" t="s">
        <v>1</v>
      </c>
      <c r="F28">
        <v>14.962999999999999</v>
      </c>
      <c r="H28" t="s">
        <v>6</v>
      </c>
      <c r="I28">
        <v>21.58</v>
      </c>
      <c r="J28" s="5"/>
    </row>
    <row r="29" spans="2:17" x14ac:dyDescent="0.3">
      <c r="E29" t="s">
        <v>2</v>
      </c>
      <c r="F29">
        <v>14.856999999999999</v>
      </c>
      <c r="H29" t="s">
        <v>54</v>
      </c>
      <c r="I29">
        <v>1965.7</v>
      </c>
      <c r="J29" s="3">
        <f>I29-I28</f>
        <v>1944.1200000000001</v>
      </c>
      <c r="K29">
        <v>1</v>
      </c>
    </row>
    <row r="30" spans="2:17" x14ac:dyDescent="0.3">
      <c r="E30" t="s">
        <v>3</v>
      </c>
      <c r="F30">
        <v>14.843</v>
      </c>
      <c r="H30" t="s">
        <v>6</v>
      </c>
      <c r="I30">
        <v>13.33</v>
      </c>
      <c r="J30" s="5"/>
    </row>
    <row r="31" spans="2:17" x14ac:dyDescent="0.3">
      <c r="E31" t="s">
        <v>5</v>
      </c>
      <c r="F31">
        <f>AVERAGE(F28:F30)</f>
        <v>14.887666666666666</v>
      </c>
      <c r="H31" t="s">
        <v>55</v>
      </c>
      <c r="I31">
        <v>67.864000000000004</v>
      </c>
      <c r="J31" s="3">
        <f>I31-I30</f>
        <v>54.534000000000006</v>
      </c>
      <c r="K31">
        <f>J31/J29</f>
        <v>2.8050737608789584E-2</v>
      </c>
    </row>
    <row r="32" spans="2:17" x14ac:dyDescent="0.3">
      <c r="D32" t="s">
        <v>63</v>
      </c>
      <c r="E32" t="s">
        <v>1</v>
      </c>
      <c r="F32">
        <v>18.04</v>
      </c>
      <c r="H32" t="s">
        <v>6</v>
      </c>
      <c r="I32">
        <v>12.41</v>
      </c>
      <c r="J32" s="5"/>
    </row>
    <row r="33" spans="2:11" x14ac:dyDescent="0.3">
      <c r="E33" t="s">
        <v>2</v>
      </c>
      <c r="F33">
        <v>18.399000000000001</v>
      </c>
      <c r="H33" t="s">
        <v>56</v>
      </c>
      <c r="I33">
        <v>457.38</v>
      </c>
      <c r="J33" s="3">
        <f>I33-I32</f>
        <v>444.96999999999997</v>
      </c>
      <c r="K33">
        <f>J33/J29</f>
        <v>0.22887990453264198</v>
      </c>
    </row>
    <row r="34" spans="2:11" x14ac:dyDescent="0.3">
      <c r="E34" t="s">
        <v>3</v>
      </c>
      <c r="F34">
        <v>17.721</v>
      </c>
      <c r="H34" t="s">
        <v>6</v>
      </c>
      <c r="I34">
        <v>10.35</v>
      </c>
      <c r="J34" s="5"/>
    </row>
    <row r="35" spans="2:11" x14ac:dyDescent="0.3">
      <c r="E35" t="s">
        <v>5</v>
      </c>
      <c r="F35">
        <f>AVERAGE(F32:F34)</f>
        <v>18.053333333333331</v>
      </c>
      <c r="H35" t="s">
        <v>58</v>
      </c>
      <c r="I35">
        <v>2155.6</v>
      </c>
      <c r="J35" s="3">
        <f>I35-I34</f>
        <v>2145.25</v>
      </c>
      <c r="K35">
        <f>J35/J29</f>
        <v>1.1034555480114396</v>
      </c>
    </row>
    <row r="36" spans="2:11" x14ac:dyDescent="0.3">
      <c r="E36" t="s">
        <v>7</v>
      </c>
      <c r="F36" s="3">
        <f>(F35/F31)</f>
        <v>1.2126368582495577</v>
      </c>
      <c r="H36" t="s">
        <v>6</v>
      </c>
      <c r="I36">
        <v>8.1</v>
      </c>
      <c r="J36" s="5"/>
    </row>
    <row r="37" spans="2:11" x14ac:dyDescent="0.3">
      <c r="H37" t="s">
        <v>57</v>
      </c>
      <c r="I37">
        <v>2135.5</v>
      </c>
      <c r="J37" s="3">
        <f>I37-I36</f>
        <v>2127.4</v>
      </c>
      <c r="K37">
        <f>J37/J29</f>
        <v>1.0942740160072424</v>
      </c>
    </row>
    <row r="39" spans="2:11" x14ac:dyDescent="0.3">
      <c r="B39" s="7">
        <v>5</v>
      </c>
      <c r="C39" s="9"/>
      <c r="D39" t="s">
        <v>62</v>
      </c>
      <c r="E39" t="s">
        <v>1</v>
      </c>
      <c r="F39">
        <v>23.216000000000001</v>
      </c>
      <c r="H39" t="s">
        <v>6</v>
      </c>
      <c r="I39">
        <v>8.2200000000000006</v>
      </c>
      <c r="J39" s="5"/>
    </row>
    <row r="40" spans="2:11" x14ac:dyDescent="0.3">
      <c r="E40" t="s">
        <v>2</v>
      </c>
      <c r="F40">
        <v>22.416</v>
      </c>
      <c r="H40" t="s">
        <v>54</v>
      </c>
      <c r="I40">
        <v>931.65</v>
      </c>
      <c r="J40" s="3">
        <f>I40-I39</f>
        <v>923.43</v>
      </c>
      <c r="K40">
        <v>1</v>
      </c>
    </row>
    <row r="41" spans="2:11" x14ac:dyDescent="0.3">
      <c r="E41" t="s">
        <v>3</v>
      </c>
      <c r="F41">
        <v>23.991</v>
      </c>
      <c r="H41" t="s">
        <v>6</v>
      </c>
      <c r="I41">
        <v>8.81</v>
      </c>
      <c r="J41" s="5"/>
    </row>
    <row r="42" spans="2:11" x14ac:dyDescent="0.3">
      <c r="E42" t="s">
        <v>5</v>
      </c>
      <c r="F42">
        <f>AVERAGE(F39:F41)</f>
        <v>23.207666666666668</v>
      </c>
      <c r="H42" t="s">
        <v>55</v>
      </c>
      <c r="I42">
        <v>67.552000000000007</v>
      </c>
      <c r="J42" s="3">
        <f>I42-I41</f>
        <v>58.742000000000004</v>
      </c>
      <c r="K42">
        <f>J42/J40</f>
        <v>6.3612834757371978E-2</v>
      </c>
    </row>
    <row r="43" spans="2:11" x14ac:dyDescent="0.3">
      <c r="D43" t="s">
        <v>63</v>
      </c>
      <c r="E43" t="s">
        <v>1</v>
      </c>
      <c r="F43">
        <v>25.864999999999998</v>
      </c>
      <c r="H43" t="s">
        <v>6</v>
      </c>
      <c r="I43">
        <v>7.84</v>
      </c>
      <c r="J43" s="5"/>
    </row>
    <row r="44" spans="2:11" x14ac:dyDescent="0.3">
      <c r="E44" t="s">
        <v>2</v>
      </c>
      <c r="F44">
        <v>27.59</v>
      </c>
      <c r="H44" t="s">
        <v>56</v>
      </c>
      <c r="I44">
        <v>305.7</v>
      </c>
      <c r="J44" s="3">
        <f>I44-I43</f>
        <v>297.86</v>
      </c>
      <c r="K44">
        <f>J44/J40</f>
        <v>0.32255828812146026</v>
      </c>
    </row>
    <row r="45" spans="2:11" x14ac:dyDescent="0.3">
      <c r="E45" t="s">
        <v>3</v>
      </c>
      <c r="F45">
        <v>26.878</v>
      </c>
      <c r="H45" t="s">
        <v>6</v>
      </c>
      <c r="I45">
        <v>7.6</v>
      </c>
      <c r="J45" s="5"/>
    </row>
    <row r="46" spans="2:11" x14ac:dyDescent="0.3">
      <c r="E46" t="s">
        <v>5</v>
      </c>
      <c r="F46">
        <f>AVERAGE(F43:F45)</f>
        <v>26.777666666666665</v>
      </c>
      <c r="H46" t="s">
        <v>58</v>
      </c>
      <c r="I46">
        <v>1550.2</v>
      </c>
      <c r="J46" s="3">
        <f>I46-I45</f>
        <v>1542.6000000000001</v>
      </c>
      <c r="K46">
        <f>J46/J40</f>
        <v>1.6705110295312044</v>
      </c>
    </row>
    <row r="47" spans="2:11" x14ac:dyDescent="0.3">
      <c r="E47" t="s">
        <v>7</v>
      </c>
      <c r="F47" s="3">
        <f>(F46/F42)</f>
        <v>1.153828476221938</v>
      </c>
      <c r="H47" t="s">
        <v>6</v>
      </c>
      <c r="I47">
        <v>7.21</v>
      </c>
      <c r="J47" s="5"/>
    </row>
    <row r="48" spans="2:11" x14ac:dyDescent="0.3">
      <c r="H48" t="s">
        <v>57</v>
      </c>
      <c r="I48">
        <v>1348</v>
      </c>
      <c r="J48" s="3">
        <f>I48-I47</f>
        <v>1340.79</v>
      </c>
      <c r="K48">
        <f>J48/J40</f>
        <v>1.4519671225756148</v>
      </c>
    </row>
    <row r="49" spans="2:12" x14ac:dyDescent="0.3">
      <c r="L49" s="2" t="s">
        <v>59</v>
      </c>
    </row>
    <row r="50" spans="2:12" x14ac:dyDescent="0.3">
      <c r="B50" s="7">
        <v>6</v>
      </c>
      <c r="C50" s="9"/>
      <c r="D50" t="s">
        <v>62</v>
      </c>
      <c r="E50" t="s">
        <v>1</v>
      </c>
      <c r="F50">
        <v>28.082999999999998</v>
      </c>
      <c r="H50" t="s">
        <v>6</v>
      </c>
      <c r="I50">
        <v>4.03</v>
      </c>
      <c r="J50" s="5"/>
      <c r="L50">
        <v>4.13</v>
      </c>
    </row>
    <row r="51" spans="2:12" x14ac:dyDescent="0.3">
      <c r="E51" t="s">
        <v>2</v>
      </c>
      <c r="F51">
        <v>25.853000000000002</v>
      </c>
      <c r="H51" t="s">
        <v>54</v>
      </c>
      <c r="I51">
        <v>178.42</v>
      </c>
      <c r="J51" s="3">
        <f>(I51-I50+L51-L50)/2</f>
        <v>317.41500000000002</v>
      </c>
      <c r="K51">
        <v>1</v>
      </c>
      <c r="L51">
        <v>464.57</v>
      </c>
    </row>
    <row r="52" spans="2:12" x14ac:dyDescent="0.3">
      <c r="E52" t="s">
        <v>3</v>
      </c>
      <c r="F52">
        <v>27.527000000000001</v>
      </c>
      <c r="H52" t="s">
        <v>6</v>
      </c>
      <c r="I52">
        <v>3.15</v>
      </c>
      <c r="J52" s="5"/>
    </row>
    <row r="53" spans="2:12" x14ac:dyDescent="0.3">
      <c r="E53" t="s">
        <v>5</v>
      </c>
      <c r="F53">
        <f>AVERAGE(F50:F52)</f>
        <v>27.15433333333333</v>
      </c>
      <c r="H53" t="s">
        <v>55</v>
      </c>
      <c r="I53">
        <v>45.503999999999998</v>
      </c>
      <c r="J53" s="3">
        <f>I53-I52</f>
        <v>42.353999999999999</v>
      </c>
      <c r="K53">
        <f>J53/J51</f>
        <v>0.13343414772458767</v>
      </c>
    </row>
    <row r="54" spans="2:12" x14ac:dyDescent="0.3">
      <c r="D54" t="s">
        <v>63</v>
      </c>
      <c r="E54" t="s">
        <v>1</v>
      </c>
      <c r="F54">
        <v>22.893999999999998</v>
      </c>
      <c r="H54" t="s">
        <v>6</v>
      </c>
      <c r="I54">
        <v>3.94</v>
      </c>
      <c r="J54" s="5"/>
    </row>
    <row r="55" spans="2:12" x14ac:dyDescent="0.3">
      <c r="E55" t="s">
        <v>2</v>
      </c>
      <c r="F55">
        <v>22.678999999999998</v>
      </c>
      <c r="H55" t="s">
        <v>56</v>
      </c>
      <c r="I55">
        <v>129.94</v>
      </c>
      <c r="J55" s="3">
        <f>I55-I54</f>
        <v>126</v>
      </c>
      <c r="K55">
        <f>J55/J51</f>
        <v>0.39695666556400921</v>
      </c>
    </row>
    <row r="56" spans="2:12" x14ac:dyDescent="0.3">
      <c r="E56" t="s">
        <v>3</v>
      </c>
      <c r="F56">
        <v>22.727</v>
      </c>
      <c r="H56" t="s">
        <v>6</v>
      </c>
      <c r="I56">
        <v>3.83</v>
      </c>
      <c r="J56" s="5"/>
    </row>
    <row r="57" spans="2:12" x14ac:dyDescent="0.3">
      <c r="E57" t="s">
        <v>5</v>
      </c>
      <c r="F57">
        <f>AVERAGE(F54:F56)</f>
        <v>22.766666666666666</v>
      </c>
      <c r="H57" t="s">
        <v>58</v>
      </c>
      <c r="I57">
        <v>622.19000000000005</v>
      </c>
      <c r="J57" s="3">
        <f>I57-I56</f>
        <v>618.36</v>
      </c>
      <c r="K57">
        <f>J57/J51</f>
        <v>1.9481120930012759</v>
      </c>
    </row>
    <row r="58" spans="2:12" x14ac:dyDescent="0.3">
      <c r="E58" t="s">
        <v>7</v>
      </c>
      <c r="F58" s="3">
        <f>(F57/F53)</f>
        <v>0.83841744104685567</v>
      </c>
      <c r="H58" t="s">
        <v>6</v>
      </c>
      <c r="I58">
        <v>3.82</v>
      </c>
      <c r="J58" s="5"/>
    </row>
    <row r="59" spans="2:12" x14ac:dyDescent="0.3">
      <c r="H59" t="s">
        <v>57</v>
      </c>
      <c r="I59">
        <v>1607.5</v>
      </c>
      <c r="J59" s="3">
        <f>I59-I58</f>
        <v>1603.68</v>
      </c>
      <c r="K59">
        <f>J59/J51</f>
        <v>5.052313217711828</v>
      </c>
    </row>
    <row r="61" spans="2:12" x14ac:dyDescent="0.3">
      <c r="B61" s="7" t="s">
        <v>22</v>
      </c>
      <c r="C61" s="9"/>
      <c r="D61" t="s">
        <v>62</v>
      </c>
      <c r="E61" t="s">
        <v>1</v>
      </c>
      <c r="F61">
        <v>16.286000000000001</v>
      </c>
      <c r="H61" t="s">
        <v>6</v>
      </c>
      <c r="I61">
        <v>5.46</v>
      </c>
      <c r="J61" s="5"/>
    </row>
    <row r="62" spans="2:12" x14ac:dyDescent="0.3">
      <c r="E62" t="s">
        <v>2</v>
      </c>
      <c r="F62">
        <v>16.635000000000002</v>
      </c>
      <c r="H62" t="s">
        <v>54</v>
      </c>
      <c r="I62">
        <v>903.5</v>
      </c>
      <c r="J62" s="3">
        <f>I62-I61</f>
        <v>898.04</v>
      </c>
      <c r="K62">
        <v>1</v>
      </c>
    </row>
    <row r="63" spans="2:12" x14ac:dyDescent="0.3">
      <c r="E63" t="s">
        <v>3</v>
      </c>
      <c r="F63">
        <v>16.667999999999999</v>
      </c>
      <c r="H63" t="s">
        <v>6</v>
      </c>
      <c r="I63">
        <v>10.79</v>
      </c>
      <c r="J63" s="5"/>
    </row>
    <row r="64" spans="2:12" x14ac:dyDescent="0.3">
      <c r="E64" t="s">
        <v>5</v>
      </c>
      <c r="F64">
        <f>AVERAGE(F61:F63)</f>
        <v>16.529666666666667</v>
      </c>
      <c r="H64" t="s">
        <v>55</v>
      </c>
      <c r="I64">
        <v>141.66999999999999</v>
      </c>
      <c r="J64" s="3">
        <f>I64-I63</f>
        <v>130.88</v>
      </c>
      <c r="K64">
        <f>J64/J62</f>
        <v>0.14573961070776356</v>
      </c>
    </row>
    <row r="65" spans="1:12" x14ac:dyDescent="0.3">
      <c r="D65" t="s">
        <v>63</v>
      </c>
      <c r="E65" t="s">
        <v>1</v>
      </c>
      <c r="F65">
        <v>18.917999999999999</v>
      </c>
      <c r="H65" t="s">
        <v>6</v>
      </c>
      <c r="I65">
        <v>5.35</v>
      </c>
      <c r="J65" s="5"/>
    </row>
    <row r="66" spans="1:12" x14ac:dyDescent="0.3">
      <c r="E66" t="s">
        <v>2</v>
      </c>
      <c r="F66">
        <v>19.742000000000001</v>
      </c>
      <c r="H66" t="s">
        <v>56</v>
      </c>
      <c r="I66">
        <v>123.53</v>
      </c>
      <c r="J66" s="3">
        <f>I66-I65</f>
        <v>118.18</v>
      </c>
      <c r="K66">
        <f>J66/J62</f>
        <v>0.13159770166139595</v>
      </c>
    </row>
    <row r="67" spans="1:12" x14ac:dyDescent="0.3">
      <c r="E67" t="s">
        <v>3</v>
      </c>
      <c r="F67">
        <v>20.071999999999999</v>
      </c>
      <c r="H67" t="s">
        <v>6</v>
      </c>
      <c r="I67">
        <v>3.48</v>
      </c>
      <c r="J67" s="5"/>
    </row>
    <row r="68" spans="1:12" x14ac:dyDescent="0.3">
      <c r="E68" t="s">
        <v>5</v>
      </c>
      <c r="F68">
        <f>AVERAGE(F65:F67)</f>
        <v>19.577333333333332</v>
      </c>
      <c r="H68" t="s">
        <v>58</v>
      </c>
      <c r="I68">
        <v>1125.2</v>
      </c>
      <c r="J68" s="3">
        <f>I68-I67</f>
        <v>1121.72</v>
      </c>
      <c r="K68">
        <f>J68/J62</f>
        <v>1.249075764999332</v>
      </c>
    </row>
    <row r="69" spans="1:12" x14ac:dyDescent="0.3">
      <c r="E69" t="s">
        <v>7</v>
      </c>
      <c r="F69" s="3">
        <f>(F68/F64)</f>
        <v>1.1843755671620722</v>
      </c>
      <c r="H69" t="s">
        <v>6</v>
      </c>
      <c r="I69">
        <v>2.97</v>
      </c>
      <c r="J69" s="5"/>
    </row>
    <row r="70" spans="1:12" x14ac:dyDescent="0.3">
      <c r="H70" t="s">
        <v>57</v>
      </c>
      <c r="I70">
        <v>2038.7</v>
      </c>
      <c r="J70" s="3">
        <f>I70-I69</f>
        <v>2035.73</v>
      </c>
      <c r="K70">
        <f>J70/J62</f>
        <v>2.266858937241103</v>
      </c>
    </row>
    <row r="72" spans="1:12" x14ac:dyDescent="0.3">
      <c r="F72" t="s">
        <v>52</v>
      </c>
      <c r="G72" t="s">
        <v>26</v>
      </c>
      <c r="L72" s="2" t="s">
        <v>27</v>
      </c>
    </row>
    <row r="73" spans="1:12" x14ac:dyDescent="0.3">
      <c r="A73" t="s">
        <v>23</v>
      </c>
      <c r="B73" t="s">
        <v>25</v>
      </c>
      <c r="D73" t="s">
        <v>62</v>
      </c>
      <c r="E73" t="s">
        <v>1</v>
      </c>
      <c r="F73">
        <v>23.349</v>
      </c>
      <c r="G73">
        <v>22.103000000000002</v>
      </c>
      <c r="H73" t="s">
        <v>6</v>
      </c>
      <c r="I73">
        <v>8.7799999999999994</v>
      </c>
      <c r="J73" s="5"/>
      <c r="L73">
        <v>5.62</v>
      </c>
    </row>
    <row r="74" spans="1:12" x14ac:dyDescent="0.3">
      <c r="E74" t="s">
        <v>2</v>
      </c>
      <c r="F74">
        <v>24.189</v>
      </c>
      <c r="G74">
        <v>21.117000000000001</v>
      </c>
      <c r="H74" t="s">
        <v>54</v>
      </c>
      <c r="I74">
        <v>1398.1</v>
      </c>
      <c r="J74" s="3">
        <f>(I74-I73+L74-L73)/2</f>
        <v>1559.6</v>
      </c>
      <c r="K74">
        <v>1</v>
      </c>
      <c r="L74">
        <v>1735.5</v>
      </c>
    </row>
    <row r="75" spans="1:12" x14ac:dyDescent="0.3">
      <c r="E75" t="s">
        <v>3</v>
      </c>
      <c r="F75">
        <v>25.928999999999998</v>
      </c>
      <c r="G75">
        <v>21.564</v>
      </c>
      <c r="H75" t="s">
        <v>6</v>
      </c>
      <c r="I75">
        <v>6.4</v>
      </c>
      <c r="J75" s="5"/>
    </row>
    <row r="76" spans="1:12" x14ac:dyDescent="0.3">
      <c r="E76" t="s">
        <v>5</v>
      </c>
      <c r="F76">
        <f>AVERAGE(F73:F75)</f>
        <v>24.489000000000001</v>
      </c>
      <c r="G76">
        <f>AVERAGE(G73:G75)</f>
        <v>21.594666666666665</v>
      </c>
      <c r="H76" t="s">
        <v>55</v>
      </c>
      <c r="I76">
        <v>68.021000000000001</v>
      </c>
      <c r="J76" s="3">
        <f>I76-I75</f>
        <v>61.621000000000002</v>
      </c>
      <c r="K76">
        <f>J76/J74</f>
        <v>3.9510771992818675E-2</v>
      </c>
    </row>
    <row r="77" spans="1:12" x14ac:dyDescent="0.3">
      <c r="D77" t="s">
        <v>63</v>
      </c>
      <c r="E77" t="s">
        <v>1</v>
      </c>
      <c r="F77">
        <v>21.135999999999999</v>
      </c>
      <c r="G77">
        <v>21.584</v>
      </c>
      <c r="H77" t="s">
        <v>6</v>
      </c>
      <c r="I77">
        <v>5.17</v>
      </c>
      <c r="J77" s="5"/>
    </row>
    <row r="78" spans="1:12" x14ac:dyDescent="0.3">
      <c r="E78" t="s">
        <v>2</v>
      </c>
      <c r="F78">
        <v>21.068999999999999</v>
      </c>
      <c r="G78">
        <v>21.4</v>
      </c>
      <c r="H78" t="s">
        <v>56</v>
      </c>
      <c r="I78">
        <v>391.08</v>
      </c>
      <c r="J78" s="3">
        <f>I78-I77</f>
        <v>385.90999999999997</v>
      </c>
      <c r="K78">
        <f>J78/J74</f>
        <v>0.24744165170556554</v>
      </c>
    </row>
    <row r="79" spans="1:12" x14ac:dyDescent="0.3">
      <c r="E79" t="s">
        <v>3</v>
      </c>
      <c r="F79">
        <v>21.135999999999999</v>
      </c>
      <c r="G79">
        <v>21.274000000000001</v>
      </c>
      <c r="H79" t="s">
        <v>6</v>
      </c>
      <c r="I79">
        <v>4.8099999999999996</v>
      </c>
      <c r="J79" s="5"/>
    </row>
    <row r="80" spans="1:12" x14ac:dyDescent="0.3">
      <c r="E80" t="s">
        <v>5</v>
      </c>
      <c r="F80">
        <f>AVERAGE(F77:F79)</f>
        <v>21.113666666666663</v>
      </c>
      <c r="G80">
        <f>AVERAGE(G77:G79)</f>
        <v>21.419333333333331</v>
      </c>
      <c r="H80" t="s">
        <v>58</v>
      </c>
      <c r="I80">
        <v>1337.1</v>
      </c>
      <c r="J80" s="3">
        <f>I80-I79</f>
        <v>1332.29</v>
      </c>
      <c r="K80">
        <f>J80/J74</f>
        <v>0.85425109002308286</v>
      </c>
    </row>
    <row r="81" spans="2:11" x14ac:dyDescent="0.3">
      <c r="E81" t="s">
        <v>7</v>
      </c>
      <c r="F81" s="3">
        <f>(F80/F76)</f>
        <v>0.86216940939469411</v>
      </c>
      <c r="G81" s="3">
        <f>(G80/F76)</f>
        <v>0.87465120394190576</v>
      </c>
      <c r="H81" t="s">
        <v>6</v>
      </c>
      <c r="I81">
        <v>5.44</v>
      </c>
      <c r="J81" s="5"/>
    </row>
    <row r="82" spans="2:11" x14ac:dyDescent="0.3">
      <c r="H82" t="s">
        <v>57</v>
      </c>
      <c r="I82">
        <v>2919.9</v>
      </c>
      <c r="J82" s="3">
        <f>I82-I81</f>
        <v>2914.46</v>
      </c>
      <c r="K82">
        <f>J82/J74</f>
        <v>1.868722749422929</v>
      </c>
    </row>
    <row r="84" spans="2:11" x14ac:dyDescent="0.3">
      <c r="B84">
        <v>5</v>
      </c>
      <c r="D84" t="s">
        <v>62</v>
      </c>
      <c r="E84" t="s">
        <v>1</v>
      </c>
      <c r="F84">
        <v>21.978999999999999</v>
      </c>
      <c r="H84" t="s">
        <v>6</v>
      </c>
      <c r="I84">
        <v>3.68</v>
      </c>
      <c r="J84" s="5"/>
    </row>
    <row r="85" spans="2:11" x14ac:dyDescent="0.3">
      <c r="E85" t="s">
        <v>2</v>
      </c>
      <c r="F85">
        <v>22.79</v>
      </c>
      <c r="H85" t="s">
        <v>54</v>
      </c>
      <c r="I85">
        <v>580.44000000000005</v>
      </c>
      <c r="J85" s="3">
        <f>I85-I84</f>
        <v>576.7600000000001</v>
      </c>
      <c r="K85">
        <v>1</v>
      </c>
    </row>
    <row r="86" spans="2:11" x14ac:dyDescent="0.3">
      <c r="E86" t="s">
        <v>3</v>
      </c>
      <c r="F86">
        <v>21.452999999999999</v>
      </c>
      <c r="H86" t="s">
        <v>6</v>
      </c>
      <c r="I86">
        <v>2.12</v>
      </c>
      <c r="J86" s="5"/>
    </row>
    <row r="87" spans="2:11" x14ac:dyDescent="0.3">
      <c r="E87" t="s">
        <v>5</v>
      </c>
      <c r="F87">
        <f>AVERAGE(F84:F86)</f>
        <v>22.073999999999998</v>
      </c>
      <c r="H87" t="s">
        <v>55</v>
      </c>
      <c r="I87">
        <v>29.867000000000001</v>
      </c>
      <c r="J87" s="3">
        <f>I87-I86</f>
        <v>27.747</v>
      </c>
      <c r="K87">
        <f>J87/J85</f>
        <v>4.8108398640682427E-2</v>
      </c>
    </row>
    <row r="88" spans="2:11" x14ac:dyDescent="0.3">
      <c r="D88" t="s">
        <v>63</v>
      </c>
      <c r="E88" t="s">
        <v>1</v>
      </c>
      <c r="F88">
        <v>20.507000000000001</v>
      </c>
      <c r="H88" t="s">
        <v>6</v>
      </c>
      <c r="I88">
        <v>1.77</v>
      </c>
      <c r="J88" s="5"/>
    </row>
    <row r="89" spans="2:11" x14ac:dyDescent="0.3">
      <c r="E89" t="s">
        <v>2</v>
      </c>
      <c r="F89">
        <v>22.815000000000001</v>
      </c>
      <c r="H89" t="s">
        <v>56</v>
      </c>
      <c r="I89">
        <v>107.89</v>
      </c>
      <c r="J89" s="3">
        <f>I89-I88</f>
        <v>106.12</v>
      </c>
      <c r="K89">
        <f>J89/J85</f>
        <v>0.18399334211803867</v>
      </c>
    </row>
    <row r="90" spans="2:11" x14ac:dyDescent="0.3">
      <c r="E90" t="s">
        <v>3</v>
      </c>
      <c r="F90">
        <v>23.710999999999999</v>
      </c>
      <c r="H90" t="s">
        <v>6</v>
      </c>
      <c r="I90">
        <v>1.77</v>
      </c>
      <c r="J90" s="5"/>
    </row>
    <row r="91" spans="2:11" x14ac:dyDescent="0.3">
      <c r="E91" t="s">
        <v>5</v>
      </c>
      <c r="F91">
        <f>AVERAGE(F88:F90)</f>
        <v>22.344333333333335</v>
      </c>
      <c r="H91" t="s">
        <v>58</v>
      </c>
      <c r="I91">
        <v>580.29</v>
      </c>
      <c r="J91" s="3">
        <f>I91-I90</f>
        <v>578.52</v>
      </c>
      <c r="K91">
        <f>J91/J85</f>
        <v>1.0030515292322628</v>
      </c>
    </row>
    <row r="92" spans="2:11" x14ac:dyDescent="0.3">
      <c r="E92" t="s">
        <v>7</v>
      </c>
      <c r="F92" s="3">
        <f>(F91/F87)</f>
        <v>1.0122466853915619</v>
      </c>
      <c r="H92" t="s">
        <v>6</v>
      </c>
      <c r="I92">
        <v>2.0499999999999998</v>
      </c>
      <c r="J92" s="5"/>
    </row>
    <row r="93" spans="2:11" x14ac:dyDescent="0.3">
      <c r="H93" t="s">
        <v>57</v>
      </c>
      <c r="I93">
        <v>1457.7</v>
      </c>
      <c r="J93" s="3">
        <f>I93-I92</f>
        <v>1455.65</v>
      </c>
      <c r="K93">
        <f>J93/J85</f>
        <v>2.5238400721270544</v>
      </c>
    </row>
    <row r="95" spans="2:11" x14ac:dyDescent="0.3">
      <c r="B95">
        <v>6</v>
      </c>
      <c r="D95" t="s">
        <v>62</v>
      </c>
      <c r="E95" t="s">
        <v>1</v>
      </c>
      <c r="F95">
        <v>24.568999999999999</v>
      </c>
      <c r="H95" t="s">
        <v>6</v>
      </c>
      <c r="I95">
        <v>6.12</v>
      </c>
      <c r="J95" s="5"/>
    </row>
    <row r="96" spans="2:11" x14ac:dyDescent="0.3">
      <c r="E96" t="s">
        <v>2</v>
      </c>
      <c r="F96">
        <v>25.204999999999998</v>
      </c>
      <c r="H96" t="s">
        <v>54</v>
      </c>
      <c r="I96">
        <v>327.13</v>
      </c>
      <c r="J96" s="3">
        <f>I96-I95</f>
        <v>321.01</v>
      </c>
      <c r="K96">
        <v>1</v>
      </c>
    </row>
    <row r="97" spans="2:11" x14ac:dyDescent="0.3">
      <c r="E97" t="s">
        <v>3</v>
      </c>
      <c r="F97">
        <v>25.327000000000002</v>
      </c>
      <c r="H97" t="s">
        <v>6</v>
      </c>
      <c r="I97">
        <v>3.25</v>
      </c>
      <c r="J97" s="5"/>
    </row>
    <row r="98" spans="2:11" x14ac:dyDescent="0.3">
      <c r="E98" t="s">
        <v>5</v>
      </c>
      <c r="F98">
        <f>AVERAGE(F95:F97)</f>
        <v>25.033666666666665</v>
      </c>
      <c r="H98" t="s">
        <v>55</v>
      </c>
      <c r="I98">
        <v>35.027000000000001</v>
      </c>
      <c r="J98" s="3">
        <f>I98-I97</f>
        <v>31.777000000000001</v>
      </c>
      <c r="K98">
        <f>J98/J96</f>
        <v>9.8990685648422172E-2</v>
      </c>
    </row>
    <row r="99" spans="2:11" x14ac:dyDescent="0.3">
      <c r="D99" t="s">
        <v>63</v>
      </c>
      <c r="E99" t="s">
        <v>1</v>
      </c>
      <c r="F99">
        <v>20.821999999999999</v>
      </c>
      <c r="H99" t="s">
        <v>6</v>
      </c>
      <c r="I99">
        <v>2.81</v>
      </c>
      <c r="J99" s="5"/>
    </row>
    <row r="100" spans="2:11" x14ac:dyDescent="0.3">
      <c r="E100" t="s">
        <v>2</v>
      </c>
      <c r="F100">
        <v>22.132999999999999</v>
      </c>
      <c r="H100" t="s">
        <v>56</v>
      </c>
      <c r="I100">
        <v>118.22</v>
      </c>
      <c r="J100" s="3">
        <f>I100-I99</f>
        <v>115.41</v>
      </c>
      <c r="K100">
        <f>J100/J96</f>
        <v>0.35952151023332607</v>
      </c>
    </row>
    <row r="101" spans="2:11" x14ac:dyDescent="0.3">
      <c r="E101" t="s">
        <v>3</v>
      </c>
      <c r="F101">
        <v>23.856000000000002</v>
      </c>
      <c r="H101" t="s">
        <v>6</v>
      </c>
      <c r="I101">
        <v>2.68</v>
      </c>
      <c r="J101" s="5"/>
    </row>
    <row r="102" spans="2:11" x14ac:dyDescent="0.3">
      <c r="E102" t="s">
        <v>5</v>
      </c>
      <c r="F102">
        <f>AVERAGE(F99:F101)</f>
        <v>22.270333333333337</v>
      </c>
      <c r="H102" t="s">
        <v>58</v>
      </c>
      <c r="I102">
        <v>577.47</v>
      </c>
      <c r="J102" s="3">
        <f>I102-I101</f>
        <v>574.79000000000008</v>
      </c>
      <c r="K102">
        <f>J102/J96</f>
        <v>1.7905672720476</v>
      </c>
    </row>
    <row r="103" spans="2:11" x14ac:dyDescent="0.3">
      <c r="E103" t="s">
        <v>7</v>
      </c>
      <c r="F103" s="3">
        <f>(F102/F98)</f>
        <v>0.88961531803837524</v>
      </c>
      <c r="H103" t="s">
        <v>6</v>
      </c>
      <c r="I103">
        <v>2.5</v>
      </c>
      <c r="J103" s="5"/>
    </row>
    <row r="104" spans="2:11" x14ac:dyDescent="0.3">
      <c r="H104" t="s">
        <v>57</v>
      </c>
      <c r="I104">
        <v>1190.9000000000001</v>
      </c>
      <c r="J104" s="3">
        <f>I104-I103</f>
        <v>1188.4000000000001</v>
      </c>
      <c r="K104">
        <f>J104/J96</f>
        <v>3.7020653562194328</v>
      </c>
    </row>
    <row r="106" spans="2:11" x14ac:dyDescent="0.3">
      <c r="B106" t="s">
        <v>24</v>
      </c>
      <c r="D106" t="s">
        <v>62</v>
      </c>
      <c r="E106" t="s">
        <v>1</v>
      </c>
      <c r="F106">
        <v>19.809999999999999</v>
      </c>
      <c r="H106" t="s">
        <v>6</v>
      </c>
      <c r="I106">
        <v>5.57</v>
      </c>
      <c r="J106" s="5"/>
    </row>
    <row r="107" spans="2:11" x14ac:dyDescent="0.3">
      <c r="E107" t="s">
        <v>2</v>
      </c>
      <c r="F107">
        <v>18.863</v>
      </c>
      <c r="H107" t="s">
        <v>54</v>
      </c>
      <c r="I107">
        <v>679.58</v>
      </c>
      <c r="J107" s="3">
        <f>I107-I106</f>
        <v>674.01</v>
      </c>
      <c r="K107">
        <v>1</v>
      </c>
    </row>
    <row r="108" spans="2:11" x14ac:dyDescent="0.3">
      <c r="E108" t="s">
        <v>3</v>
      </c>
      <c r="F108">
        <v>18.311</v>
      </c>
      <c r="H108" t="s">
        <v>6</v>
      </c>
      <c r="I108">
        <v>6.35</v>
      </c>
      <c r="J108" s="5"/>
    </row>
    <row r="109" spans="2:11" x14ac:dyDescent="0.3">
      <c r="E109" t="s">
        <v>5</v>
      </c>
      <c r="F109">
        <f>AVERAGE(F106:F108)</f>
        <v>18.994666666666667</v>
      </c>
      <c r="H109" t="s">
        <v>55</v>
      </c>
      <c r="I109">
        <v>40.5</v>
      </c>
      <c r="J109" s="3">
        <f>I109-I108</f>
        <v>34.15</v>
      </c>
      <c r="K109">
        <f>J109/J107</f>
        <v>5.0666904051868668E-2</v>
      </c>
    </row>
    <row r="110" spans="2:11" x14ac:dyDescent="0.3">
      <c r="D110" t="s">
        <v>63</v>
      </c>
      <c r="E110" t="s">
        <v>1</v>
      </c>
      <c r="F110">
        <v>22.091000000000001</v>
      </c>
      <c r="H110" t="s">
        <v>6</v>
      </c>
      <c r="I110">
        <v>6.2</v>
      </c>
      <c r="J110" s="5"/>
    </row>
    <row r="111" spans="2:11" x14ac:dyDescent="0.3">
      <c r="E111" t="s">
        <v>2</v>
      </c>
      <c r="F111">
        <v>22.105</v>
      </c>
      <c r="H111" t="s">
        <v>56</v>
      </c>
      <c r="I111">
        <v>156.37</v>
      </c>
      <c r="J111" s="3">
        <f>I111-I110</f>
        <v>150.17000000000002</v>
      </c>
      <c r="K111">
        <f>J111/J107</f>
        <v>0.22280084865209718</v>
      </c>
    </row>
    <row r="112" spans="2:11" x14ac:dyDescent="0.3">
      <c r="E112" t="s">
        <v>3</v>
      </c>
      <c r="F112">
        <v>21.908999999999999</v>
      </c>
      <c r="H112" t="s">
        <v>6</v>
      </c>
      <c r="I112">
        <v>6.4</v>
      </c>
      <c r="J112" s="5"/>
    </row>
    <row r="113" spans="1:13" x14ac:dyDescent="0.3">
      <c r="E113" t="s">
        <v>5</v>
      </c>
      <c r="F113">
        <f>AVERAGE(F110:F112)</f>
        <v>22.034999999999997</v>
      </c>
      <c r="H113" t="s">
        <v>58</v>
      </c>
      <c r="I113">
        <v>2288.1999999999998</v>
      </c>
      <c r="J113" s="3">
        <f>I113-I112</f>
        <v>2281.7999999999997</v>
      </c>
      <c r="K113">
        <f>J113/J107</f>
        <v>3.3854097120220765</v>
      </c>
    </row>
    <row r="114" spans="1:13" x14ac:dyDescent="0.3">
      <c r="E114" t="s">
        <v>7</v>
      </c>
      <c r="F114" s="3">
        <f>(F113/F109)</f>
        <v>1.1600624736768212</v>
      </c>
      <c r="H114" t="s">
        <v>6</v>
      </c>
      <c r="I114">
        <v>8.19</v>
      </c>
      <c r="J114" s="5"/>
    </row>
    <row r="115" spans="1:13" x14ac:dyDescent="0.3">
      <c r="H115" t="s">
        <v>57</v>
      </c>
      <c r="I115">
        <v>2755.5</v>
      </c>
      <c r="J115" s="3">
        <f>I115-I114</f>
        <v>2747.31</v>
      </c>
      <c r="K115">
        <f>J115/J107</f>
        <v>4.0760671206658659</v>
      </c>
    </row>
    <row r="117" spans="1:13" x14ac:dyDescent="0.3">
      <c r="A117" t="s">
        <v>43</v>
      </c>
      <c r="B117" t="s">
        <v>44</v>
      </c>
      <c r="D117" t="s">
        <v>62</v>
      </c>
      <c r="E117" t="s">
        <v>1</v>
      </c>
      <c r="F117">
        <v>27.773</v>
      </c>
      <c r="H117" t="s">
        <v>6</v>
      </c>
      <c r="I117">
        <v>127.81</v>
      </c>
      <c r="J117" s="5"/>
    </row>
    <row r="118" spans="1:13" x14ac:dyDescent="0.3">
      <c r="E118" t="s">
        <v>2</v>
      </c>
      <c r="H118" t="s">
        <v>54</v>
      </c>
      <c r="I118">
        <v>1253</v>
      </c>
      <c r="J118" s="3">
        <f>I118-I117</f>
        <v>1125.19</v>
      </c>
      <c r="K118">
        <v>1</v>
      </c>
    </row>
    <row r="119" spans="1:13" x14ac:dyDescent="0.3">
      <c r="E119" t="s">
        <v>3</v>
      </c>
      <c r="H119" t="s">
        <v>6</v>
      </c>
      <c r="I119">
        <v>47.59</v>
      </c>
      <c r="J119" s="5"/>
    </row>
    <row r="120" spans="1:13" x14ac:dyDescent="0.3">
      <c r="E120" t="s">
        <v>5</v>
      </c>
      <c r="F120">
        <f>AVERAGE(F117:F119)</f>
        <v>27.773</v>
      </c>
      <c r="H120" t="s">
        <v>55</v>
      </c>
      <c r="I120">
        <v>229.24</v>
      </c>
      <c r="J120" s="3">
        <f>I120-I119</f>
        <v>181.65</v>
      </c>
      <c r="K120">
        <f>J120/J118</f>
        <v>0.16143940134555052</v>
      </c>
    </row>
    <row r="121" spans="1:13" x14ac:dyDescent="0.3">
      <c r="D121" t="s">
        <v>63</v>
      </c>
      <c r="E121" t="s">
        <v>1</v>
      </c>
      <c r="F121">
        <v>27.702999999999999</v>
      </c>
      <c r="H121" t="s">
        <v>6</v>
      </c>
      <c r="I121">
        <v>44.22</v>
      </c>
      <c r="J121" s="5"/>
    </row>
    <row r="122" spans="1:13" x14ac:dyDescent="0.3">
      <c r="E122" t="s">
        <v>2</v>
      </c>
      <c r="F122">
        <v>27.609000000000002</v>
      </c>
      <c r="H122" t="s">
        <v>56</v>
      </c>
      <c r="I122">
        <v>893.65</v>
      </c>
      <c r="J122" s="3">
        <f>I122-I121</f>
        <v>849.43</v>
      </c>
      <c r="K122">
        <f>J122/J118</f>
        <v>0.75492139105395528</v>
      </c>
    </row>
    <row r="123" spans="1:13" x14ac:dyDescent="0.3">
      <c r="E123" t="s">
        <v>3</v>
      </c>
      <c r="F123">
        <v>29.06</v>
      </c>
      <c r="H123" t="s">
        <v>6</v>
      </c>
      <c r="I123">
        <v>24.3</v>
      </c>
      <c r="J123" s="5"/>
    </row>
    <row r="124" spans="1:13" x14ac:dyDescent="0.3">
      <c r="E124" t="s">
        <v>5</v>
      </c>
      <c r="F124">
        <f>AVERAGE(F121:F123)</f>
        <v>28.123999999999999</v>
      </c>
      <c r="H124" t="s">
        <v>58</v>
      </c>
      <c r="I124">
        <v>2597</v>
      </c>
      <c r="J124" s="3">
        <f>I124-I123</f>
        <v>2572.6999999999998</v>
      </c>
      <c r="K124">
        <f>J124/J118</f>
        <v>2.2864582870448542</v>
      </c>
    </row>
    <row r="125" spans="1:13" x14ac:dyDescent="0.3">
      <c r="E125" t="s">
        <v>7</v>
      </c>
      <c r="F125" s="3">
        <f>(F124/F120)</f>
        <v>1.0126381737658876</v>
      </c>
      <c r="H125" t="s">
        <v>6</v>
      </c>
      <c r="I125">
        <v>16.8</v>
      </c>
      <c r="J125" s="5"/>
    </row>
    <row r="126" spans="1:13" x14ac:dyDescent="0.3">
      <c r="H126" t="s">
        <v>57</v>
      </c>
      <c r="I126">
        <v>2670.9</v>
      </c>
      <c r="J126" s="3">
        <f>I126-I125</f>
        <v>2654.1</v>
      </c>
      <c r="K126">
        <f>J126/J118</f>
        <v>2.3588016246145092</v>
      </c>
    </row>
    <row r="127" spans="1:13" x14ac:dyDescent="0.3">
      <c r="C127" s="6"/>
      <c r="D127" s="11"/>
      <c r="E127" s="11"/>
      <c r="F127" s="11"/>
      <c r="G127" s="11"/>
      <c r="I127" s="11"/>
      <c r="J127" s="11"/>
      <c r="K127" s="11"/>
      <c r="L127" s="11"/>
    </row>
    <row r="128" spans="1:13" x14ac:dyDescent="0.3">
      <c r="A128" s="23"/>
      <c r="B128" s="24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1" x14ac:dyDescent="0.3">
      <c r="A129" t="s">
        <v>67</v>
      </c>
      <c r="B129" s="7"/>
    </row>
    <row r="130" spans="1:11" x14ac:dyDescent="0.3">
      <c r="B130" s="7"/>
    </row>
    <row r="131" spans="1:11" x14ac:dyDescent="0.3">
      <c r="A131" t="s">
        <v>79</v>
      </c>
      <c r="B131" s="7">
        <v>1</v>
      </c>
      <c r="D131" t="s">
        <v>62</v>
      </c>
      <c r="E131" t="s">
        <v>1</v>
      </c>
      <c r="F131">
        <v>27.9</v>
      </c>
      <c r="H131" s="7" t="s">
        <v>6</v>
      </c>
      <c r="I131">
        <v>13.39</v>
      </c>
      <c r="J131" s="11"/>
    </row>
    <row r="132" spans="1:11" x14ac:dyDescent="0.3">
      <c r="B132" s="7"/>
      <c r="E132" t="s">
        <v>2</v>
      </c>
      <c r="F132">
        <v>29.9</v>
      </c>
      <c r="H132" s="7" t="s">
        <v>71</v>
      </c>
      <c r="I132">
        <v>27.622</v>
      </c>
      <c r="J132" s="3">
        <f>I132-I131</f>
        <v>14.231999999999999</v>
      </c>
      <c r="K132" s="11">
        <f>J132/J142</f>
        <v>1.1682043536789572E-2</v>
      </c>
    </row>
    <row r="133" spans="1:11" x14ac:dyDescent="0.3">
      <c r="B133" s="7"/>
      <c r="E133" t="s">
        <v>3</v>
      </c>
      <c r="F133">
        <v>30.7</v>
      </c>
      <c r="H133" s="7" t="s">
        <v>6</v>
      </c>
      <c r="I133">
        <v>11.39</v>
      </c>
      <c r="J133" s="11"/>
      <c r="K133" s="11"/>
    </row>
    <row r="134" spans="1:11" x14ac:dyDescent="0.3">
      <c r="B134" s="7"/>
      <c r="E134" t="s">
        <v>5</v>
      </c>
      <c r="F134">
        <f>AVERAGE(F131:F133)</f>
        <v>29.5</v>
      </c>
      <c r="H134" s="7" t="s">
        <v>70</v>
      </c>
      <c r="I134">
        <v>25.645</v>
      </c>
      <c r="J134" s="3">
        <f>I134-I133</f>
        <v>14.254999999999999</v>
      </c>
      <c r="K134" s="11">
        <f>J134/J142</f>
        <v>1.1700922612207374E-2</v>
      </c>
    </row>
    <row r="135" spans="1:11" x14ac:dyDescent="0.3">
      <c r="B135" s="7"/>
      <c r="D135" t="s">
        <v>63</v>
      </c>
      <c r="E135" t="s">
        <v>1</v>
      </c>
      <c r="F135">
        <v>25</v>
      </c>
      <c r="H135" s="7" t="s">
        <v>6</v>
      </c>
      <c r="I135">
        <v>15.49</v>
      </c>
      <c r="J135" s="11"/>
      <c r="K135" s="11"/>
    </row>
    <row r="136" spans="1:11" x14ac:dyDescent="0.3">
      <c r="B136" s="7"/>
      <c r="E136" t="s">
        <v>2</v>
      </c>
      <c r="F136">
        <v>26.5</v>
      </c>
      <c r="H136" s="7" t="s">
        <v>72</v>
      </c>
      <c r="I136">
        <v>55.511000000000003</v>
      </c>
      <c r="J136" s="3">
        <f>I136-I135</f>
        <v>40.021000000000001</v>
      </c>
      <c r="K136" s="11">
        <f>J136/J142</f>
        <v>3.2850412056341732E-2</v>
      </c>
    </row>
    <row r="137" spans="1:11" x14ac:dyDescent="0.3">
      <c r="B137" s="7"/>
      <c r="E137" t="s">
        <v>3</v>
      </c>
      <c r="F137">
        <v>25.8</v>
      </c>
      <c r="H137" s="7" t="s">
        <v>6</v>
      </c>
      <c r="I137">
        <v>18.510000000000002</v>
      </c>
      <c r="J137" s="11"/>
      <c r="K137" s="11"/>
    </row>
    <row r="138" spans="1:11" x14ac:dyDescent="0.3">
      <c r="B138" s="7"/>
      <c r="E138" t="s">
        <v>5</v>
      </c>
      <c r="F138">
        <f>AVERAGE(F135:F137)</f>
        <v>25.766666666666666</v>
      </c>
      <c r="H138" s="7" t="s">
        <v>73</v>
      </c>
      <c r="I138">
        <v>912.73</v>
      </c>
      <c r="J138" s="3">
        <f>I138-I137</f>
        <v>894.22</v>
      </c>
      <c r="K138" s="11">
        <f>J138/J142</f>
        <v>0.73400203565682764</v>
      </c>
    </row>
    <row r="139" spans="1:11" x14ac:dyDescent="0.3">
      <c r="B139" s="7"/>
      <c r="E139" t="s">
        <v>7</v>
      </c>
      <c r="F139" s="3">
        <f>(F138/F134)</f>
        <v>0.87344632768361574</v>
      </c>
      <c r="H139" s="7" t="s">
        <v>6</v>
      </c>
      <c r="I139">
        <v>17.27</v>
      </c>
      <c r="J139" s="11"/>
      <c r="K139" s="11"/>
    </row>
    <row r="140" spans="1:11" x14ac:dyDescent="0.3">
      <c r="B140" s="7"/>
      <c r="H140" s="7" t="s">
        <v>74</v>
      </c>
      <c r="I140">
        <v>966.68</v>
      </c>
      <c r="J140" s="3">
        <f>I140-I139</f>
        <v>949.41</v>
      </c>
      <c r="K140" s="11">
        <f>J140/J142</f>
        <v>0.77930360836589285</v>
      </c>
    </row>
    <row r="141" spans="1:11" x14ac:dyDescent="0.3">
      <c r="B141" s="7"/>
      <c r="E141" t="s">
        <v>80</v>
      </c>
      <c r="F141" s="25">
        <v>1.415</v>
      </c>
      <c r="H141" s="7" t="s">
        <v>6</v>
      </c>
      <c r="I141">
        <v>20.32</v>
      </c>
      <c r="K141" s="11"/>
    </row>
    <row r="142" spans="1:11" x14ac:dyDescent="0.3">
      <c r="B142" s="7"/>
      <c r="H142" s="7" t="s">
        <v>75</v>
      </c>
      <c r="I142">
        <v>1238.5999999999999</v>
      </c>
      <c r="J142" s="3">
        <f>I142-I141</f>
        <v>1218.28</v>
      </c>
      <c r="K142" s="11">
        <v>1</v>
      </c>
    </row>
    <row r="143" spans="1:11" x14ac:dyDescent="0.3">
      <c r="B143" s="7"/>
    </row>
    <row r="144" spans="1:11" x14ac:dyDescent="0.3">
      <c r="B144" s="7">
        <v>5</v>
      </c>
      <c r="D144" t="s">
        <v>62</v>
      </c>
      <c r="E144" t="s">
        <v>1</v>
      </c>
      <c r="F144">
        <v>29.4</v>
      </c>
      <c r="H144" s="7" t="s">
        <v>6</v>
      </c>
      <c r="I144">
        <v>5.95</v>
      </c>
      <c r="J144" s="11"/>
    </row>
    <row r="145" spans="1:14" x14ac:dyDescent="0.3">
      <c r="B145" s="7"/>
      <c r="E145" t="s">
        <v>2</v>
      </c>
      <c r="F145">
        <v>30.4</v>
      </c>
      <c r="H145" s="7" t="s">
        <v>71</v>
      </c>
      <c r="I145">
        <v>90.537999999999997</v>
      </c>
      <c r="J145" s="3">
        <f>I145-I144</f>
        <v>84.587999999999994</v>
      </c>
      <c r="K145" s="11">
        <f>J145/J153</f>
        <v>9.423901781436958E-2</v>
      </c>
    </row>
    <row r="146" spans="1:14" x14ac:dyDescent="0.3">
      <c r="B146" s="7"/>
      <c r="E146" t="s">
        <v>3</v>
      </c>
      <c r="F146">
        <v>32.6</v>
      </c>
      <c r="H146" s="7" t="s">
        <v>6</v>
      </c>
      <c r="I146">
        <v>5.23</v>
      </c>
      <c r="J146" s="11"/>
      <c r="K146" s="11"/>
      <c r="N146" s="18"/>
    </row>
    <row r="147" spans="1:14" x14ac:dyDescent="0.3">
      <c r="B147" s="7"/>
      <c r="E147" t="s">
        <v>5</v>
      </c>
      <c r="F147">
        <f>AVERAGE(F144:F146)</f>
        <v>30.8</v>
      </c>
      <c r="H147" s="7" t="s">
        <v>70</v>
      </c>
      <c r="I147">
        <v>28.459</v>
      </c>
      <c r="J147" s="3">
        <f>I147-I146</f>
        <v>23.228999999999999</v>
      </c>
      <c r="K147" s="11">
        <f>J147/J153</f>
        <v>2.5879299011798258E-2</v>
      </c>
      <c r="N147" s="18"/>
    </row>
    <row r="148" spans="1:14" x14ac:dyDescent="0.3">
      <c r="B148" s="7"/>
      <c r="D148" t="s">
        <v>63</v>
      </c>
      <c r="E148" t="s">
        <v>1</v>
      </c>
      <c r="F148">
        <v>29</v>
      </c>
      <c r="H148" s="7" t="s">
        <v>6</v>
      </c>
      <c r="I148">
        <v>5.52</v>
      </c>
      <c r="J148" s="11"/>
      <c r="K148" s="11"/>
      <c r="N148" s="18"/>
    </row>
    <row r="149" spans="1:14" x14ac:dyDescent="0.3">
      <c r="B149" s="7"/>
      <c r="E149" t="s">
        <v>2</v>
      </c>
      <c r="F149">
        <v>37</v>
      </c>
      <c r="H149" s="7" t="s">
        <v>72</v>
      </c>
      <c r="I149">
        <v>84.283000000000001</v>
      </c>
      <c r="J149" s="3">
        <f>I149-I148</f>
        <v>78.763000000000005</v>
      </c>
      <c r="K149" s="11">
        <f>J149/J153</f>
        <v>8.7749417885671629E-2</v>
      </c>
      <c r="N149" s="18"/>
    </row>
    <row r="150" spans="1:14" x14ac:dyDescent="0.3">
      <c r="B150" s="7"/>
      <c r="E150" t="s">
        <v>3</v>
      </c>
      <c r="F150">
        <v>35.700000000000003</v>
      </c>
      <c r="H150" s="7" t="s">
        <v>6</v>
      </c>
      <c r="I150">
        <v>12.19</v>
      </c>
      <c r="J150" s="11"/>
      <c r="K150" s="11"/>
      <c r="N150" s="18"/>
    </row>
    <row r="151" spans="1:14" x14ac:dyDescent="0.3">
      <c r="B151" s="7"/>
      <c r="E151" t="s">
        <v>5</v>
      </c>
      <c r="F151">
        <f>AVERAGE(F148:F150)</f>
        <v>33.9</v>
      </c>
      <c r="H151" s="7" t="s">
        <v>73</v>
      </c>
      <c r="I151">
        <v>895.53</v>
      </c>
      <c r="J151" s="3">
        <f>I151-I150</f>
        <v>883.33999999999992</v>
      </c>
      <c r="K151" s="11">
        <f>J151/J153</f>
        <v>0.98412415468086756</v>
      </c>
      <c r="N151" s="18"/>
    </row>
    <row r="152" spans="1:14" x14ac:dyDescent="0.3">
      <c r="B152" s="7"/>
      <c r="E152" t="s">
        <v>7</v>
      </c>
      <c r="F152" s="3">
        <f>(F151/F147)</f>
        <v>1.1006493506493507</v>
      </c>
      <c r="H152" s="7" t="s">
        <v>6</v>
      </c>
      <c r="I152">
        <v>15.92</v>
      </c>
      <c r="J152" s="11"/>
      <c r="K152" s="11"/>
      <c r="N152" s="18"/>
    </row>
    <row r="153" spans="1:14" x14ac:dyDescent="0.3">
      <c r="B153" s="7"/>
      <c r="H153" s="7" t="s">
        <v>74</v>
      </c>
      <c r="I153">
        <v>913.51</v>
      </c>
      <c r="J153" s="3">
        <f>I153-I152</f>
        <v>897.59</v>
      </c>
      <c r="K153" s="11">
        <v>1</v>
      </c>
      <c r="N153" s="18"/>
    </row>
    <row r="154" spans="1:14" x14ac:dyDescent="0.3">
      <c r="B154" s="7"/>
      <c r="E154" t="s">
        <v>80</v>
      </c>
      <c r="F154" s="25">
        <v>1.1419999999999999</v>
      </c>
      <c r="H154" s="7" t="s">
        <v>6</v>
      </c>
      <c r="I154">
        <v>28.19</v>
      </c>
      <c r="K154" s="11"/>
      <c r="N154" s="18"/>
    </row>
    <row r="155" spans="1:14" x14ac:dyDescent="0.3">
      <c r="B155" s="7"/>
      <c r="H155" s="7" t="s">
        <v>75</v>
      </c>
      <c r="I155">
        <v>650.65</v>
      </c>
      <c r="J155" s="3">
        <f>I155-I154</f>
        <v>622.45999999999992</v>
      </c>
      <c r="K155" s="11">
        <f>J155/J153</f>
        <v>0.6934792054278679</v>
      </c>
      <c r="N155" s="18"/>
    </row>
    <row r="156" spans="1:14" x14ac:dyDescent="0.3">
      <c r="B156" s="7"/>
      <c r="N156" s="18"/>
    </row>
    <row r="157" spans="1:14" x14ac:dyDescent="0.3">
      <c r="B157" s="7">
        <v>8</v>
      </c>
      <c r="D157" t="s">
        <v>62</v>
      </c>
      <c r="E157" t="s">
        <v>1</v>
      </c>
      <c r="F157">
        <v>25.1</v>
      </c>
      <c r="H157" s="7" t="s">
        <v>6</v>
      </c>
      <c r="I157">
        <v>21.73</v>
      </c>
      <c r="J157" s="11"/>
      <c r="N157" s="18"/>
    </row>
    <row r="158" spans="1:14" x14ac:dyDescent="0.3">
      <c r="B158" s="7"/>
      <c r="E158" t="s">
        <v>2</v>
      </c>
      <c r="F158">
        <v>25.9</v>
      </c>
      <c r="H158" s="7" t="s">
        <v>71</v>
      </c>
      <c r="I158">
        <v>38.311</v>
      </c>
      <c r="J158" s="3">
        <f>I158-I157</f>
        <v>16.581</v>
      </c>
      <c r="K158" s="11">
        <f>J158/J164</f>
        <v>1.5275692109263437E-2</v>
      </c>
      <c r="N158" s="18"/>
    </row>
    <row r="159" spans="1:14" x14ac:dyDescent="0.3">
      <c r="B159" s="7"/>
      <c r="E159" t="s">
        <v>3</v>
      </c>
      <c r="F159">
        <v>26.3</v>
      </c>
      <c r="H159" s="7" t="s">
        <v>6</v>
      </c>
      <c r="I159">
        <v>23.18</v>
      </c>
      <c r="J159" s="11"/>
      <c r="K159" s="11"/>
      <c r="N159" s="18"/>
    </row>
    <row r="160" spans="1:14" x14ac:dyDescent="0.3">
      <c r="A160" s="11"/>
      <c r="B160" s="14"/>
      <c r="C160" s="11"/>
      <c r="E160" t="s">
        <v>5</v>
      </c>
      <c r="F160">
        <f>AVERAGE(F157:F159)</f>
        <v>25.766666666666666</v>
      </c>
      <c r="H160" s="7" t="s">
        <v>70</v>
      </c>
      <c r="I160">
        <v>44.095999999999997</v>
      </c>
      <c r="J160" s="3">
        <f>I160-I159</f>
        <v>20.915999999999997</v>
      </c>
      <c r="K160" s="11">
        <f>J160/J164</f>
        <v>1.9269427426413004E-2</v>
      </c>
      <c r="L160" s="11"/>
      <c r="M160" s="11"/>
      <c r="N160" s="18"/>
    </row>
    <row r="161" spans="1:14" x14ac:dyDescent="0.3">
      <c r="A161" s="11"/>
      <c r="B161" s="14"/>
      <c r="C161" s="11"/>
      <c r="D161" t="s">
        <v>63</v>
      </c>
      <c r="E161" t="s">
        <v>1</v>
      </c>
      <c r="F161">
        <v>29.9</v>
      </c>
      <c r="H161" s="7" t="s">
        <v>6</v>
      </c>
      <c r="I161">
        <v>22.7</v>
      </c>
      <c r="J161" s="11"/>
      <c r="K161" s="11"/>
      <c r="L161" s="11"/>
      <c r="M161" s="11"/>
      <c r="N161" s="18"/>
    </row>
    <row r="162" spans="1:14" x14ac:dyDescent="0.3">
      <c r="A162" s="11"/>
      <c r="B162" s="14"/>
      <c r="C162" s="13"/>
      <c r="E162" t="s">
        <v>2</v>
      </c>
      <c r="F162">
        <v>29.5</v>
      </c>
      <c r="H162" s="7" t="s">
        <v>72</v>
      </c>
      <c r="I162">
        <v>173.57</v>
      </c>
      <c r="J162" s="3">
        <f>I162-I161</f>
        <v>150.87</v>
      </c>
      <c r="K162" s="11">
        <f>J162/J164</f>
        <v>0.13899304435948223</v>
      </c>
      <c r="L162" s="11"/>
      <c r="M162" s="11"/>
      <c r="N162" s="18"/>
    </row>
    <row r="163" spans="1:14" x14ac:dyDescent="0.3">
      <c r="A163" s="11"/>
      <c r="B163" s="14"/>
      <c r="C163" s="15"/>
      <c r="E163" t="s">
        <v>3</v>
      </c>
      <c r="F163">
        <v>27.8</v>
      </c>
      <c r="H163" s="7" t="s">
        <v>6</v>
      </c>
      <c r="I163">
        <v>17.45</v>
      </c>
      <c r="J163" s="11"/>
      <c r="K163" s="11"/>
      <c r="L163" s="11"/>
      <c r="M163" s="11"/>
      <c r="N163" s="18"/>
    </row>
    <row r="164" spans="1:14" x14ac:dyDescent="0.3">
      <c r="A164" s="11"/>
      <c r="B164" s="14"/>
      <c r="C164" s="11"/>
      <c r="E164" t="s">
        <v>5</v>
      </c>
      <c r="F164">
        <f>AVERAGE(F161:F163)</f>
        <v>29.066666666666666</v>
      </c>
      <c r="H164" s="7" t="s">
        <v>73</v>
      </c>
      <c r="I164">
        <v>1102.9000000000001</v>
      </c>
      <c r="J164" s="3">
        <f>I164-I163</f>
        <v>1085.45</v>
      </c>
      <c r="K164" s="11">
        <v>1</v>
      </c>
      <c r="L164" s="11"/>
      <c r="M164" s="11"/>
      <c r="N164" s="18"/>
    </row>
    <row r="165" spans="1:14" x14ac:dyDescent="0.3">
      <c r="A165" s="11"/>
      <c r="B165" s="14"/>
      <c r="C165" s="11"/>
      <c r="E165" t="s">
        <v>7</v>
      </c>
      <c r="F165" s="3">
        <f>(F164/F160)</f>
        <v>1.1280724450194048</v>
      </c>
      <c r="H165" s="7" t="s">
        <v>6</v>
      </c>
      <c r="I165">
        <v>19.260000000000002</v>
      </c>
      <c r="J165" s="11"/>
      <c r="K165" s="11"/>
      <c r="L165" s="11"/>
      <c r="M165" s="11"/>
      <c r="N165" s="18"/>
    </row>
    <row r="166" spans="1:14" x14ac:dyDescent="0.3">
      <c r="A166" s="11"/>
      <c r="B166" s="14"/>
      <c r="C166" s="11"/>
      <c r="H166" s="7" t="s">
        <v>74</v>
      </c>
      <c r="I166">
        <v>1013.6</v>
      </c>
      <c r="J166" s="3">
        <f>I166-I165</f>
        <v>994.34</v>
      </c>
      <c r="K166" s="11">
        <f>J166/J164</f>
        <v>0.91606246257312629</v>
      </c>
      <c r="L166" s="11"/>
      <c r="M166" s="11"/>
      <c r="N166" s="18"/>
    </row>
    <row r="167" spans="1:14" x14ac:dyDescent="0.3">
      <c r="A167" s="11"/>
      <c r="B167" s="14"/>
      <c r="C167" s="11"/>
      <c r="E167" t="s">
        <v>80</v>
      </c>
      <c r="F167" s="25">
        <v>1.5</v>
      </c>
      <c r="H167" s="7" t="s">
        <v>6</v>
      </c>
      <c r="I167">
        <v>18.850000000000001</v>
      </c>
      <c r="K167" s="11"/>
      <c r="L167" s="11"/>
      <c r="M167" s="11"/>
      <c r="N167" s="18"/>
    </row>
    <row r="168" spans="1:14" x14ac:dyDescent="0.3">
      <c r="A168" s="11"/>
      <c r="B168" s="14"/>
      <c r="C168" s="11"/>
      <c r="H168" s="7" t="s">
        <v>75</v>
      </c>
      <c r="I168">
        <v>1075.2</v>
      </c>
      <c r="J168" s="3">
        <f>I168-I167</f>
        <v>1056.3500000000001</v>
      </c>
      <c r="K168" s="11">
        <f>J168/J164</f>
        <v>0.97319084250771581</v>
      </c>
      <c r="L168" s="11"/>
      <c r="M168" s="11"/>
      <c r="N168" s="18"/>
    </row>
    <row r="169" spans="1:14" x14ac:dyDescent="0.3">
      <c r="A169" s="11"/>
      <c r="B169" s="14"/>
      <c r="C169" s="11"/>
      <c r="D169" s="11"/>
      <c r="E169" s="11"/>
      <c r="F169" s="11"/>
      <c r="G169" s="11"/>
      <c r="H169" s="14"/>
      <c r="I169" s="11"/>
      <c r="J169" s="11"/>
      <c r="K169" s="11"/>
      <c r="L169" s="11"/>
      <c r="M169" s="11"/>
      <c r="N169" s="18"/>
    </row>
    <row r="170" spans="1:14" x14ac:dyDescent="0.3">
      <c r="A170" s="11"/>
      <c r="B170" s="14">
        <v>10</v>
      </c>
      <c r="C170" s="11"/>
      <c r="D170" t="s">
        <v>62</v>
      </c>
      <c r="E170" t="s">
        <v>1</v>
      </c>
      <c r="F170">
        <v>18.7</v>
      </c>
      <c r="H170" s="7" t="s">
        <v>6</v>
      </c>
      <c r="I170" s="11">
        <v>19.32</v>
      </c>
      <c r="J170" s="11"/>
      <c r="K170" s="11"/>
      <c r="L170" s="11"/>
      <c r="M170" s="11"/>
      <c r="N170" s="18"/>
    </row>
    <row r="171" spans="1:14" x14ac:dyDescent="0.3">
      <c r="A171" s="11"/>
      <c r="B171" s="14"/>
      <c r="C171" s="11"/>
      <c r="E171" t="s">
        <v>2</v>
      </c>
      <c r="F171">
        <v>17.8</v>
      </c>
      <c r="H171" s="7" t="s">
        <v>71</v>
      </c>
      <c r="I171">
        <v>55.667999999999999</v>
      </c>
      <c r="J171" s="3">
        <f>I171-I170</f>
        <v>36.347999999999999</v>
      </c>
      <c r="K171" s="11">
        <f>J171/J181</f>
        <v>1.5131192786582244E-2</v>
      </c>
      <c r="L171" s="11"/>
      <c r="M171" s="11"/>
      <c r="N171" s="18"/>
    </row>
    <row r="172" spans="1:14" x14ac:dyDescent="0.3">
      <c r="A172" s="11"/>
      <c r="B172" s="14"/>
      <c r="C172" s="11"/>
      <c r="E172" t="s">
        <v>3</v>
      </c>
      <c r="F172">
        <v>18.2</v>
      </c>
      <c r="H172" s="7" t="s">
        <v>6</v>
      </c>
      <c r="I172">
        <v>20.239999999999998</v>
      </c>
      <c r="J172" s="11"/>
      <c r="K172" s="11"/>
      <c r="L172" s="11"/>
      <c r="M172" s="11"/>
      <c r="N172" s="18"/>
    </row>
    <row r="173" spans="1:14" x14ac:dyDescent="0.3">
      <c r="A173" s="11"/>
      <c r="B173" s="14"/>
      <c r="C173" s="11"/>
      <c r="E173" t="s">
        <v>5</v>
      </c>
      <c r="F173">
        <f>AVERAGE(F170:F172)</f>
        <v>18.233333333333334</v>
      </c>
      <c r="H173" s="7" t="s">
        <v>70</v>
      </c>
      <c r="I173">
        <v>62.704000000000001</v>
      </c>
      <c r="J173" s="3">
        <f>I173-I172</f>
        <v>42.463999999999999</v>
      </c>
      <c r="K173" s="11">
        <f>J173/J181</f>
        <v>1.7677202885700131E-2</v>
      </c>
      <c r="L173" s="11"/>
      <c r="M173" s="11"/>
      <c r="N173" s="18"/>
    </row>
    <row r="174" spans="1:14" x14ac:dyDescent="0.3">
      <c r="A174" s="11"/>
      <c r="B174" s="14"/>
      <c r="C174" s="11"/>
      <c r="D174" t="s">
        <v>63</v>
      </c>
      <c r="E174" t="s">
        <v>1</v>
      </c>
      <c r="F174">
        <v>18.600000000000001</v>
      </c>
      <c r="H174" s="7" t="s">
        <v>6</v>
      </c>
      <c r="I174">
        <v>25.86</v>
      </c>
      <c r="J174" s="11"/>
      <c r="K174" s="11"/>
      <c r="L174" s="11"/>
      <c r="M174" s="11"/>
      <c r="N174" s="18"/>
    </row>
    <row r="175" spans="1:14" x14ac:dyDescent="0.3">
      <c r="A175" s="11"/>
      <c r="B175" s="14"/>
      <c r="C175" s="11"/>
      <c r="E175" t="s">
        <v>2</v>
      </c>
      <c r="F175">
        <v>18.8</v>
      </c>
      <c r="H175" s="7" t="s">
        <v>72</v>
      </c>
      <c r="I175">
        <v>285.06</v>
      </c>
      <c r="J175" s="3">
        <f>I175-I174</f>
        <v>259.2</v>
      </c>
      <c r="K175" s="11">
        <f>J175/J181</f>
        <v>0.10790153984489152</v>
      </c>
      <c r="L175" s="11"/>
      <c r="M175" s="11"/>
      <c r="N175" s="18"/>
    </row>
    <row r="176" spans="1:14" x14ac:dyDescent="0.3">
      <c r="A176" s="11"/>
      <c r="B176" s="14"/>
      <c r="C176" s="11"/>
      <c r="E176" t="s">
        <v>3</v>
      </c>
      <c r="F176">
        <v>18.600000000000001</v>
      </c>
      <c r="H176" s="7" t="s">
        <v>6</v>
      </c>
      <c r="I176">
        <v>25.17</v>
      </c>
      <c r="J176" s="11"/>
      <c r="K176" s="11"/>
      <c r="L176" s="11"/>
      <c r="M176" s="11"/>
      <c r="N176" s="18"/>
    </row>
    <row r="177" spans="1:14" x14ac:dyDescent="0.3">
      <c r="A177" s="11"/>
      <c r="B177" s="14"/>
      <c r="C177" s="11"/>
      <c r="E177" t="s">
        <v>5</v>
      </c>
      <c r="F177">
        <f>AVERAGE(F174:F176)</f>
        <v>18.666666666666668</v>
      </c>
      <c r="H177" s="7" t="s">
        <v>73</v>
      </c>
      <c r="I177">
        <v>1907.7</v>
      </c>
      <c r="J177" s="3">
        <f>I177-I176</f>
        <v>1882.53</v>
      </c>
      <c r="K177" s="11">
        <f>J177/J181</f>
        <v>0.78367239893597085</v>
      </c>
      <c r="L177" s="11"/>
      <c r="M177" s="11"/>
      <c r="N177" s="18"/>
    </row>
    <row r="178" spans="1:14" x14ac:dyDescent="0.3">
      <c r="A178" s="11"/>
      <c r="B178" s="14"/>
      <c r="C178" s="11"/>
      <c r="E178" t="s">
        <v>7</v>
      </c>
      <c r="F178" s="3">
        <f>(F177/F173)</f>
        <v>1.0237659963436929</v>
      </c>
      <c r="H178" s="7" t="s">
        <v>6</v>
      </c>
      <c r="I178">
        <v>24.43</v>
      </c>
      <c r="J178" s="11"/>
      <c r="K178" s="11"/>
      <c r="L178" s="11"/>
      <c r="M178" s="11"/>
      <c r="N178" s="18"/>
    </row>
    <row r="179" spans="1:14" x14ac:dyDescent="0.3">
      <c r="A179" s="11"/>
      <c r="B179" s="14"/>
      <c r="C179" s="11"/>
      <c r="H179" s="7" t="s">
        <v>74</v>
      </c>
      <c r="I179">
        <v>2336.8000000000002</v>
      </c>
      <c r="J179" s="3">
        <f>I179-I178</f>
        <v>2312.3700000000003</v>
      </c>
      <c r="K179" s="11">
        <f>J179/J181</f>
        <v>0.96260911917874947</v>
      </c>
      <c r="L179" s="11"/>
      <c r="M179" s="11"/>
      <c r="N179" s="18"/>
    </row>
    <row r="180" spans="1:14" x14ac:dyDescent="0.3">
      <c r="A180" s="11"/>
      <c r="B180" s="14"/>
      <c r="C180" s="11"/>
      <c r="E180" t="s">
        <v>80</v>
      </c>
      <c r="F180" s="25">
        <v>1.9119999999999999</v>
      </c>
      <c r="H180" s="7" t="s">
        <v>6</v>
      </c>
      <c r="I180">
        <v>31.21</v>
      </c>
      <c r="K180" s="11"/>
      <c r="L180" s="11"/>
      <c r="M180" s="11"/>
      <c r="N180" s="18"/>
    </row>
    <row r="181" spans="1:14" x14ac:dyDescent="0.3">
      <c r="A181" s="11"/>
      <c r="B181" s="14"/>
      <c r="C181" s="11"/>
      <c r="H181" s="7" t="s">
        <v>75</v>
      </c>
      <c r="I181">
        <v>2433.4</v>
      </c>
      <c r="J181" s="3">
        <f>I181-I180</f>
        <v>2402.19</v>
      </c>
      <c r="K181" s="11">
        <v>1</v>
      </c>
      <c r="L181" s="11"/>
      <c r="M181" s="11"/>
      <c r="N181" s="18"/>
    </row>
    <row r="182" spans="1:14" x14ac:dyDescent="0.3">
      <c r="A182" s="11"/>
      <c r="B182" s="14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8"/>
    </row>
    <row r="183" spans="1:14" x14ac:dyDescent="0.3">
      <c r="A183" s="11"/>
      <c r="B183" s="14">
        <v>12</v>
      </c>
      <c r="C183" s="11"/>
      <c r="D183" t="s">
        <v>62</v>
      </c>
      <c r="E183" t="s">
        <v>1</v>
      </c>
      <c r="F183">
        <v>19.399999999999999</v>
      </c>
      <c r="H183" s="7" t="s">
        <v>6</v>
      </c>
      <c r="I183" s="11">
        <v>50.51</v>
      </c>
      <c r="J183" s="11"/>
      <c r="K183" s="11"/>
      <c r="L183" s="11"/>
      <c r="M183" s="11"/>
      <c r="N183" s="18"/>
    </row>
    <row r="184" spans="1:14" x14ac:dyDescent="0.3">
      <c r="A184" s="11"/>
      <c r="B184" s="14"/>
      <c r="C184" s="11"/>
      <c r="E184" t="s">
        <v>2</v>
      </c>
      <c r="F184">
        <v>18.600000000000001</v>
      </c>
      <c r="H184" s="7" t="s">
        <v>71</v>
      </c>
      <c r="I184" s="11">
        <v>88.817999999999998</v>
      </c>
      <c r="J184" s="3">
        <f>I184-I183</f>
        <v>38.308</v>
      </c>
      <c r="K184" s="11">
        <f>J184/J190</f>
        <v>3.9417605597571639E-2</v>
      </c>
      <c r="L184" s="11"/>
      <c r="M184" s="11"/>
      <c r="N184" s="18"/>
    </row>
    <row r="185" spans="1:14" x14ac:dyDescent="0.3">
      <c r="A185" s="11"/>
      <c r="B185" s="14"/>
      <c r="C185" s="11"/>
      <c r="E185" t="s">
        <v>3</v>
      </c>
      <c r="F185">
        <v>18.8</v>
      </c>
      <c r="H185" s="7" t="s">
        <v>6</v>
      </c>
      <c r="I185" s="11">
        <v>59.16</v>
      </c>
      <c r="J185" s="11"/>
      <c r="K185" s="11"/>
      <c r="L185" s="11"/>
      <c r="M185" s="11"/>
      <c r="N185" s="18"/>
    </row>
    <row r="186" spans="1:14" x14ac:dyDescent="0.3">
      <c r="A186" s="11"/>
      <c r="B186" s="14"/>
      <c r="C186" s="11"/>
      <c r="E186" t="s">
        <v>5</v>
      </c>
      <c r="F186">
        <f>AVERAGE(F183:F185)</f>
        <v>18.933333333333334</v>
      </c>
      <c r="H186" s="7" t="s">
        <v>70</v>
      </c>
      <c r="I186">
        <v>100.08</v>
      </c>
      <c r="J186" s="3">
        <f>I186-I185</f>
        <v>40.92</v>
      </c>
      <c r="K186" s="11">
        <f>J186/J190</f>
        <v>4.2105263157894736E-2</v>
      </c>
      <c r="L186" s="11"/>
      <c r="M186" s="11"/>
      <c r="N186" s="18"/>
    </row>
    <row r="187" spans="1:14" x14ac:dyDescent="0.3">
      <c r="A187" s="11"/>
      <c r="B187" s="14"/>
      <c r="C187" s="11"/>
      <c r="D187" t="s">
        <v>63</v>
      </c>
      <c r="E187" t="s">
        <v>1</v>
      </c>
      <c r="F187">
        <v>20.8</v>
      </c>
      <c r="H187" s="7" t="s">
        <v>6</v>
      </c>
      <c r="I187">
        <v>53.55</v>
      </c>
      <c r="J187" s="11"/>
      <c r="K187" s="11"/>
      <c r="L187" s="11"/>
      <c r="M187" s="11"/>
      <c r="N187" s="18"/>
    </row>
    <row r="188" spans="1:14" x14ac:dyDescent="0.3">
      <c r="A188" s="11"/>
      <c r="B188" s="14"/>
      <c r="C188" s="11"/>
      <c r="E188" t="s">
        <v>2</v>
      </c>
      <c r="F188">
        <v>20.399999999999999</v>
      </c>
      <c r="H188" s="7" t="s">
        <v>72</v>
      </c>
      <c r="I188">
        <v>301.32</v>
      </c>
      <c r="J188" s="3">
        <f>I188-I187</f>
        <v>247.76999999999998</v>
      </c>
      <c r="K188" s="11">
        <f>J188/J190</f>
        <v>0.2549467510418274</v>
      </c>
      <c r="L188" s="11"/>
      <c r="M188" s="11"/>
      <c r="N188" s="18"/>
    </row>
    <row r="189" spans="1:14" x14ac:dyDescent="0.3">
      <c r="A189" s="11"/>
      <c r="B189" s="14"/>
      <c r="C189" s="11"/>
      <c r="E189" t="s">
        <v>3</v>
      </c>
      <c r="F189">
        <v>20.3</v>
      </c>
      <c r="H189" s="7" t="s">
        <v>6</v>
      </c>
      <c r="I189">
        <v>59.55</v>
      </c>
      <c r="J189" s="11"/>
      <c r="K189" s="11"/>
      <c r="L189" s="11"/>
      <c r="M189" s="11"/>
      <c r="N189" s="18"/>
    </row>
    <row r="190" spans="1:14" x14ac:dyDescent="0.3">
      <c r="A190" s="11"/>
      <c r="B190" s="14"/>
      <c r="C190" s="11"/>
      <c r="E190" t="s">
        <v>5</v>
      </c>
      <c r="F190">
        <f>AVERAGE(F187:F189)</f>
        <v>20.5</v>
      </c>
      <c r="H190" s="7" t="s">
        <v>73</v>
      </c>
      <c r="I190">
        <v>1031.4000000000001</v>
      </c>
      <c r="J190" s="3">
        <f>I190-I189</f>
        <v>971.85000000000014</v>
      </c>
      <c r="K190" s="11">
        <v>1</v>
      </c>
      <c r="L190" s="11"/>
      <c r="M190" s="11"/>
      <c r="N190" s="18"/>
    </row>
    <row r="191" spans="1:14" x14ac:dyDescent="0.3">
      <c r="A191" s="11"/>
      <c r="B191" s="14"/>
      <c r="C191" s="11"/>
      <c r="E191" t="s">
        <v>7</v>
      </c>
      <c r="F191" s="3">
        <f>(F190/F186)</f>
        <v>1.0827464788732395</v>
      </c>
      <c r="H191" s="7" t="s">
        <v>6</v>
      </c>
      <c r="I191">
        <v>67.06</v>
      </c>
      <c r="J191" s="11"/>
      <c r="K191" s="11"/>
      <c r="L191" s="11"/>
      <c r="M191" s="11"/>
      <c r="N191" s="18"/>
    </row>
    <row r="192" spans="1:14" x14ac:dyDescent="0.3">
      <c r="A192" s="11"/>
      <c r="B192" s="14"/>
      <c r="C192" s="11"/>
      <c r="H192" s="7" t="s">
        <v>74</v>
      </c>
      <c r="I192">
        <v>904.6</v>
      </c>
      <c r="J192" s="3">
        <f>I192-I191</f>
        <v>837.54</v>
      </c>
      <c r="K192" s="11">
        <f>J192/J190</f>
        <v>0.86179966044142597</v>
      </c>
      <c r="L192" s="11"/>
      <c r="M192" s="11"/>
      <c r="N192" s="18"/>
    </row>
    <row r="193" spans="1:14" x14ac:dyDescent="0.3">
      <c r="A193" s="11"/>
      <c r="B193" s="14"/>
      <c r="C193" s="11"/>
      <c r="E193" t="s">
        <v>80</v>
      </c>
      <c r="F193" s="25">
        <v>1.47</v>
      </c>
      <c r="H193" s="7" t="s">
        <v>6</v>
      </c>
      <c r="I193">
        <v>51.89</v>
      </c>
      <c r="K193" s="11"/>
      <c r="L193" s="11"/>
      <c r="M193" s="11"/>
      <c r="N193" s="18"/>
    </row>
    <row r="194" spans="1:14" x14ac:dyDescent="0.3">
      <c r="A194" s="11"/>
      <c r="B194" s="14"/>
      <c r="C194" s="11"/>
      <c r="H194" s="7" t="s">
        <v>75</v>
      </c>
      <c r="I194">
        <v>979.03</v>
      </c>
      <c r="J194" s="3">
        <f>I194-I193</f>
        <v>927.14</v>
      </c>
      <c r="K194" s="11">
        <f>J194/J190</f>
        <v>0.95399495806966084</v>
      </c>
      <c r="L194" s="11"/>
      <c r="M194" s="11"/>
      <c r="N194" s="18"/>
    </row>
    <row r="195" spans="1:14" x14ac:dyDescent="0.3">
      <c r="A195" s="11"/>
      <c r="B195" s="14"/>
      <c r="C195" s="11"/>
      <c r="D195" s="11"/>
      <c r="E195" s="11"/>
      <c r="F195" s="11"/>
      <c r="G195" s="11"/>
      <c r="H195" s="14"/>
      <c r="I195" s="11"/>
      <c r="J195" s="11"/>
      <c r="K195" s="11"/>
      <c r="L195" s="11"/>
      <c r="M195" s="11"/>
      <c r="N195" s="18"/>
    </row>
    <row r="196" spans="1:14" x14ac:dyDescent="0.3">
      <c r="A196" s="11"/>
      <c r="B196" s="14">
        <v>14</v>
      </c>
      <c r="C196" s="11"/>
      <c r="D196" t="s">
        <v>62</v>
      </c>
      <c r="E196" t="s">
        <v>1</v>
      </c>
      <c r="F196">
        <v>27.2</v>
      </c>
      <c r="H196" s="7" t="s">
        <v>6</v>
      </c>
      <c r="I196" s="11">
        <v>27.56</v>
      </c>
      <c r="J196" s="11"/>
      <c r="K196" s="11"/>
      <c r="L196" s="11"/>
      <c r="M196" s="11"/>
      <c r="N196" s="18"/>
    </row>
    <row r="197" spans="1:14" x14ac:dyDescent="0.3">
      <c r="A197" s="11"/>
      <c r="B197" s="14"/>
      <c r="C197" s="11"/>
      <c r="E197" t="s">
        <v>2</v>
      </c>
      <c r="F197">
        <v>27.4</v>
      </c>
      <c r="H197" s="7" t="s">
        <v>71</v>
      </c>
      <c r="I197" s="11">
        <v>54.886000000000003</v>
      </c>
      <c r="J197" s="3">
        <f>I197-I196</f>
        <v>27.326000000000004</v>
      </c>
      <c r="K197" s="11">
        <f>J197/J203</f>
        <v>2.7174367031961657E-2</v>
      </c>
      <c r="L197" s="11"/>
      <c r="M197" s="11"/>
      <c r="N197" s="18"/>
    </row>
    <row r="198" spans="1:14" x14ac:dyDescent="0.3">
      <c r="A198" s="11"/>
      <c r="B198" s="14"/>
      <c r="C198" s="11"/>
      <c r="E198" t="s">
        <v>3</v>
      </c>
      <c r="F198">
        <v>27.3</v>
      </c>
      <c r="H198" s="7" t="s">
        <v>6</v>
      </c>
      <c r="I198" s="11">
        <v>22.23</v>
      </c>
      <c r="J198" s="11"/>
      <c r="K198" s="11"/>
      <c r="L198" s="11"/>
      <c r="M198" s="11"/>
      <c r="N198" s="18"/>
    </row>
    <row r="199" spans="1:14" x14ac:dyDescent="0.3">
      <c r="A199" s="11"/>
      <c r="B199" s="14"/>
      <c r="C199" s="11"/>
      <c r="E199" t="s">
        <v>5</v>
      </c>
      <c r="F199">
        <f>AVERAGE(F196:F198)</f>
        <v>27.299999999999997</v>
      </c>
      <c r="H199" s="7" t="s">
        <v>70</v>
      </c>
      <c r="I199" s="11">
        <v>62.860999999999997</v>
      </c>
      <c r="J199" s="3">
        <f>I199-I198</f>
        <v>40.631</v>
      </c>
      <c r="K199" s="11">
        <f>J199/J203</f>
        <v>4.0405537102965454E-2</v>
      </c>
      <c r="L199" s="11"/>
      <c r="M199" s="11"/>
      <c r="N199" s="18"/>
    </row>
    <row r="200" spans="1:14" x14ac:dyDescent="0.3">
      <c r="A200" s="11"/>
      <c r="B200" s="14"/>
      <c r="C200" s="11"/>
      <c r="D200" t="s">
        <v>63</v>
      </c>
      <c r="E200" t="s">
        <v>1</v>
      </c>
      <c r="F200">
        <v>28.6</v>
      </c>
      <c r="H200" s="7" t="s">
        <v>6</v>
      </c>
      <c r="I200" s="11">
        <v>25.37</v>
      </c>
      <c r="J200" s="11"/>
      <c r="K200" s="11"/>
      <c r="L200" s="11"/>
      <c r="M200" s="11"/>
      <c r="N200" s="18"/>
    </row>
    <row r="201" spans="1:14" x14ac:dyDescent="0.3">
      <c r="A201" s="11"/>
      <c r="B201" s="14"/>
      <c r="C201" s="11"/>
      <c r="E201" t="s">
        <v>2</v>
      </c>
      <c r="F201">
        <v>29.1</v>
      </c>
      <c r="H201" s="7" t="s">
        <v>72</v>
      </c>
      <c r="I201" s="11">
        <v>166.38</v>
      </c>
      <c r="J201" s="3">
        <f>I201-I200</f>
        <v>141.01</v>
      </c>
      <c r="K201" s="11">
        <f>J201/J203</f>
        <v>0.14022753038047692</v>
      </c>
      <c r="L201" s="11"/>
      <c r="M201" s="11"/>
      <c r="N201" s="18"/>
    </row>
    <row r="202" spans="1:14" x14ac:dyDescent="0.3">
      <c r="A202" s="11"/>
      <c r="B202" s="14"/>
      <c r="C202" s="11"/>
      <c r="E202" t="s">
        <v>3</v>
      </c>
      <c r="F202">
        <v>25.1</v>
      </c>
      <c r="H202" s="7" t="s">
        <v>6</v>
      </c>
      <c r="I202" s="11">
        <v>19.62</v>
      </c>
      <c r="J202" s="11"/>
      <c r="K202" s="11"/>
      <c r="L202" s="11"/>
      <c r="M202" s="11"/>
      <c r="N202" s="18"/>
    </row>
    <row r="203" spans="1:14" x14ac:dyDescent="0.3">
      <c r="A203" s="11"/>
      <c r="B203" s="14"/>
      <c r="C203" s="11"/>
      <c r="E203" t="s">
        <v>5</v>
      </c>
      <c r="F203">
        <f>AVERAGE(F200:F202)</f>
        <v>27.600000000000005</v>
      </c>
      <c r="H203" s="7" t="s">
        <v>73</v>
      </c>
      <c r="I203" s="11">
        <v>1025.2</v>
      </c>
      <c r="J203" s="3">
        <f>I203-I202</f>
        <v>1005.58</v>
      </c>
      <c r="K203" s="11">
        <v>1</v>
      </c>
      <c r="L203" s="11"/>
      <c r="M203" s="11"/>
      <c r="N203" s="18"/>
    </row>
    <row r="204" spans="1:14" x14ac:dyDescent="0.3">
      <c r="A204" s="11"/>
      <c r="B204" s="14"/>
      <c r="C204" s="11"/>
      <c r="E204" t="s">
        <v>7</v>
      </c>
      <c r="F204" s="3">
        <f>(F203/F199)</f>
        <v>1.0109890109890112</v>
      </c>
      <c r="H204" s="7" t="s">
        <v>6</v>
      </c>
      <c r="I204" s="11">
        <v>25.75</v>
      </c>
      <c r="J204" s="11"/>
      <c r="K204" s="11"/>
      <c r="L204" s="11"/>
      <c r="M204" s="11"/>
      <c r="N204" s="18"/>
    </row>
    <row r="205" spans="1:14" x14ac:dyDescent="0.3">
      <c r="A205" s="11"/>
      <c r="B205" s="14"/>
      <c r="C205" s="11"/>
      <c r="H205" s="7" t="s">
        <v>74</v>
      </c>
      <c r="I205" s="11">
        <v>842.68</v>
      </c>
      <c r="J205" s="3">
        <f>I205-I204</f>
        <v>816.93</v>
      </c>
      <c r="K205" s="11">
        <f>J205/J203</f>
        <v>0.81239682571252403</v>
      </c>
      <c r="L205" s="11"/>
      <c r="M205" s="11"/>
      <c r="N205" s="18"/>
    </row>
    <row r="206" spans="1:14" x14ac:dyDescent="0.3">
      <c r="A206" s="11"/>
      <c r="B206" s="14"/>
      <c r="C206" s="11"/>
      <c r="E206" t="s">
        <v>80</v>
      </c>
      <c r="F206" s="25">
        <v>2.0539999999999998</v>
      </c>
      <c r="H206" s="7" t="s">
        <v>6</v>
      </c>
      <c r="I206" s="11">
        <v>27.55</v>
      </c>
      <c r="K206" s="11"/>
      <c r="L206" s="11"/>
      <c r="M206" s="11"/>
      <c r="N206" s="18"/>
    </row>
    <row r="207" spans="1:14" x14ac:dyDescent="0.3">
      <c r="A207" s="11"/>
      <c r="B207" s="14"/>
      <c r="C207" s="11"/>
      <c r="H207" s="7" t="s">
        <v>75</v>
      </c>
      <c r="I207" s="11">
        <v>955.11</v>
      </c>
      <c r="J207" s="3">
        <f>I207-I206</f>
        <v>927.56000000000006</v>
      </c>
      <c r="K207" s="11">
        <f>J207/J203</f>
        <v>0.92241293581813488</v>
      </c>
      <c r="L207" s="11"/>
      <c r="M207" s="11"/>
      <c r="N207" s="18"/>
    </row>
    <row r="208" spans="1:14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</row>
    <row r="209" spans="1:14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</row>
    <row r="210" spans="1:14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</row>
    <row r="211" spans="1:14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</row>
    <row r="212" spans="1:14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</row>
    <row r="213" spans="1:14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</row>
    <row r="214" spans="1:14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</row>
    <row r="215" spans="1:14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</row>
    <row r="216" spans="1:14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</row>
    <row r="217" spans="1:14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</row>
    <row r="218" spans="1:14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</row>
    <row r="219" spans="1:14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</row>
    <row r="220" spans="1:14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</row>
    <row r="221" spans="1:14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</row>
    <row r="222" spans="1:14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</row>
    <row r="223" spans="1:14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</row>
    <row r="224" spans="1:14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</row>
    <row r="225" spans="1:16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</row>
    <row r="226" spans="1:16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</row>
    <row r="227" spans="1:16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</row>
    <row r="228" spans="1:16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</row>
    <row r="229" spans="1:16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</row>
    <row r="230" spans="1:16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</row>
    <row r="231" spans="1:16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</row>
    <row r="232" spans="1:16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</row>
    <row r="233" spans="1:16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</row>
    <row r="234" spans="1:16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</row>
    <row r="235" spans="1:16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</row>
    <row r="236" spans="1:16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</row>
    <row r="237" spans="1:16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</row>
    <row r="238" spans="1:16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</row>
    <row r="239" spans="1:16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</row>
    <row r="240" spans="1:16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7"/>
      <c r="P240" s="17"/>
    </row>
    <row r="241" spans="1:16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</row>
    <row r="242" spans="1:16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</row>
    <row r="243" spans="1:16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37"/>
  <sheetViews>
    <sheetView zoomScale="70" zoomScaleNormal="70" workbookViewId="0">
      <selection activeCell="A2" sqref="A2"/>
    </sheetView>
  </sheetViews>
  <sheetFormatPr baseColWidth="10" defaultColWidth="9.109375" defaultRowHeight="14.4" x14ac:dyDescent="0.3"/>
  <cols>
    <col min="1" max="1" width="13.33203125" bestFit="1" customWidth="1"/>
    <col min="2" max="2" width="9.109375" style="7"/>
    <col min="3" max="3" width="10.33203125" style="11" customWidth="1"/>
    <col min="8" max="8" width="10.6640625" bestFit="1" customWidth="1"/>
  </cols>
  <sheetData>
    <row r="1" spans="1:16" x14ac:dyDescent="0.3">
      <c r="A1" s="20" t="s">
        <v>49</v>
      </c>
      <c r="B1" s="21" t="s">
        <v>0</v>
      </c>
      <c r="C1" s="22"/>
      <c r="D1" s="20"/>
      <c r="E1" s="20" t="s">
        <v>50</v>
      </c>
      <c r="F1" s="20"/>
      <c r="G1" s="20"/>
      <c r="H1" s="20"/>
      <c r="I1" s="20"/>
      <c r="J1" s="20" t="s">
        <v>46</v>
      </c>
      <c r="K1" s="22"/>
      <c r="N1" s="1"/>
    </row>
    <row r="2" spans="1:16" x14ac:dyDescent="0.3">
      <c r="C2" s="19"/>
      <c r="H2" s="1" t="s">
        <v>51</v>
      </c>
      <c r="J2" s="1" t="s">
        <v>48</v>
      </c>
      <c r="K2" s="1" t="s">
        <v>47</v>
      </c>
      <c r="N2" s="1"/>
      <c r="P2" s="1"/>
    </row>
    <row r="3" spans="1:16" x14ac:dyDescent="0.3">
      <c r="A3" t="s">
        <v>60</v>
      </c>
      <c r="B3" s="7">
        <v>3</v>
      </c>
      <c r="D3" t="s">
        <v>62</v>
      </c>
      <c r="E3" t="s">
        <v>1</v>
      </c>
      <c r="F3">
        <v>32.700000000000003</v>
      </c>
      <c r="H3" t="s">
        <v>6</v>
      </c>
      <c r="I3">
        <v>6.54</v>
      </c>
      <c r="J3" s="5"/>
    </row>
    <row r="4" spans="1:16" x14ac:dyDescent="0.3">
      <c r="E4" t="s">
        <v>2</v>
      </c>
      <c r="F4">
        <v>33.1</v>
      </c>
      <c r="H4" t="s">
        <v>54</v>
      </c>
      <c r="I4">
        <v>1094.5999999999999</v>
      </c>
      <c r="J4" s="3">
        <f>I4-I3</f>
        <v>1088.06</v>
      </c>
      <c r="K4">
        <v>1</v>
      </c>
    </row>
    <row r="5" spans="1:16" x14ac:dyDescent="0.3">
      <c r="E5" t="s">
        <v>3</v>
      </c>
      <c r="F5">
        <v>34.1</v>
      </c>
      <c r="H5" t="s">
        <v>6</v>
      </c>
      <c r="I5">
        <v>5.67</v>
      </c>
      <c r="J5" s="5"/>
    </row>
    <row r="6" spans="1:16" x14ac:dyDescent="0.3">
      <c r="E6" t="s">
        <v>5</v>
      </c>
      <c r="F6">
        <f>AVERAGE(F3:F5)</f>
        <v>33.300000000000004</v>
      </c>
      <c r="H6" t="s">
        <v>55</v>
      </c>
      <c r="I6">
        <v>8.4600000000000009</v>
      </c>
      <c r="J6" s="3">
        <f>I6-I5</f>
        <v>2.7900000000000009</v>
      </c>
      <c r="K6">
        <f>J6/J4</f>
        <v>2.5641968273808439E-3</v>
      </c>
    </row>
    <row r="7" spans="1:16" x14ac:dyDescent="0.3">
      <c r="D7" t="s">
        <v>63</v>
      </c>
      <c r="E7" t="s">
        <v>1</v>
      </c>
      <c r="F7">
        <v>42</v>
      </c>
      <c r="H7" t="s">
        <v>6</v>
      </c>
      <c r="I7">
        <v>24.34</v>
      </c>
      <c r="J7" s="5"/>
    </row>
    <row r="8" spans="1:16" x14ac:dyDescent="0.3">
      <c r="E8" t="s">
        <v>2</v>
      </c>
      <c r="F8">
        <v>41.3</v>
      </c>
      <c r="H8" t="s">
        <v>56</v>
      </c>
      <c r="I8">
        <v>14.776999999999999</v>
      </c>
      <c r="J8" s="3">
        <f>I8-I7</f>
        <v>-9.5630000000000006</v>
      </c>
      <c r="K8">
        <f>J8/J4</f>
        <v>-8.7890373692627258E-3</v>
      </c>
    </row>
    <row r="9" spans="1:16" x14ac:dyDescent="0.3">
      <c r="E9" t="s">
        <v>3</v>
      </c>
      <c r="F9">
        <v>41.2</v>
      </c>
      <c r="H9" t="s">
        <v>6</v>
      </c>
      <c r="I9">
        <v>9.56</v>
      </c>
      <c r="J9" s="5"/>
    </row>
    <row r="10" spans="1:16" x14ac:dyDescent="0.3">
      <c r="E10" t="s">
        <v>5</v>
      </c>
      <c r="F10">
        <f>AVERAGE(F7:F9)</f>
        <v>41.5</v>
      </c>
      <c r="H10" t="s">
        <v>58</v>
      </c>
      <c r="I10">
        <v>447.53</v>
      </c>
      <c r="J10" s="3">
        <f>I10-I9</f>
        <v>437.96999999999997</v>
      </c>
      <c r="K10">
        <f>J10/J4</f>
        <v>0.4025237578809992</v>
      </c>
    </row>
    <row r="11" spans="1:16" x14ac:dyDescent="0.3">
      <c r="E11" t="s">
        <v>7</v>
      </c>
      <c r="F11" s="3">
        <f>(F10/F6)</f>
        <v>1.246246246246246</v>
      </c>
      <c r="H11" t="s">
        <v>6</v>
      </c>
      <c r="I11">
        <v>16.34</v>
      </c>
      <c r="J11" s="5"/>
    </row>
    <row r="12" spans="1:16" x14ac:dyDescent="0.3">
      <c r="H12" t="s">
        <v>57</v>
      </c>
      <c r="I12">
        <v>483.81</v>
      </c>
      <c r="J12" s="3">
        <f>I12-I11</f>
        <v>467.47</v>
      </c>
      <c r="K12">
        <f>J12/J4</f>
        <v>0.42963623329595801</v>
      </c>
    </row>
    <row r="13" spans="1:16" x14ac:dyDescent="0.3">
      <c r="G13" s="8"/>
    </row>
    <row r="14" spans="1:16" x14ac:dyDescent="0.3">
      <c r="B14" s="7">
        <v>4</v>
      </c>
      <c r="C14" s="13"/>
      <c r="D14" t="s">
        <v>62</v>
      </c>
      <c r="E14" t="s">
        <v>1</v>
      </c>
      <c r="F14">
        <v>25.7</v>
      </c>
      <c r="H14" t="s">
        <v>6</v>
      </c>
      <c r="I14">
        <v>20.51</v>
      </c>
      <c r="J14" s="5"/>
    </row>
    <row r="15" spans="1:16" x14ac:dyDescent="0.3">
      <c r="C15" s="13"/>
      <c r="E15" t="s">
        <v>2</v>
      </c>
      <c r="F15">
        <v>24.9</v>
      </c>
      <c r="H15" t="s">
        <v>54</v>
      </c>
      <c r="I15">
        <v>1200.5999999999999</v>
      </c>
      <c r="J15" s="3">
        <f>I15-I14</f>
        <v>1180.0899999999999</v>
      </c>
      <c r="K15">
        <v>1</v>
      </c>
    </row>
    <row r="16" spans="1:16" x14ac:dyDescent="0.3">
      <c r="C16" s="13"/>
      <c r="E16" t="s">
        <v>3</v>
      </c>
      <c r="F16">
        <v>23.4</v>
      </c>
      <c r="H16" t="s">
        <v>6</v>
      </c>
      <c r="I16">
        <v>14.65</v>
      </c>
      <c r="J16" s="5"/>
    </row>
    <row r="17" spans="2:11" x14ac:dyDescent="0.3">
      <c r="E17" t="s">
        <v>5</v>
      </c>
      <c r="F17">
        <f>AVERAGE(F14:F16)</f>
        <v>24.666666666666668</v>
      </c>
      <c r="H17" t="s">
        <v>55</v>
      </c>
      <c r="I17">
        <v>117.59</v>
      </c>
      <c r="J17" s="3">
        <f>I17-I16</f>
        <v>102.94</v>
      </c>
      <c r="K17">
        <f>J17/J15</f>
        <v>8.723063495157149E-2</v>
      </c>
    </row>
    <row r="18" spans="2:11" x14ac:dyDescent="0.3">
      <c r="D18" t="s">
        <v>63</v>
      </c>
      <c r="E18" t="s">
        <v>1</v>
      </c>
      <c r="F18">
        <v>27.9</v>
      </c>
      <c r="H18" t="s">
        <v>6</v>
      </c>
      <c r="I18">
        <v>10.8</v>
      </c>
      <c r="J18" s="5"/>
    </row>
    <row r="19" spans="2:11" x14ac:dyDescent="0.3">
      <c r="E19" t="s">
        <v>2</v>
      </c>
      <c r="F19">
        <v>29.1</v>
      </c>
      <c r="H19" t="s">
        <v>56</v>
      </c>
      <c r="I19">
        <v>328.85</v>
      </c>
      <c r="J19" s="3">
        <f>I19-I18</f>
        <v>318.05</v>
      </c>
      <c r="K19">
        <f>J19/J15</f>
        <v>0.26951334220271339</v>
      </c>
    </row>
    <row r="20" spans="2:11" x14ac:dyDescent="0.3">
      <c r="E20" t="s">
        <v>3</v>
      </c>
      <c r="F20">
        <v>27.3</v>
      </c>
      <c r="H20" t="s">
        <v>6</v>
      </c>
      <c r="I20">
        <v>9.77</v>
      </c>
      <c r="J20" s="5"/>
    </row>
    <row r="21" spans="2:11" x14ac:dyDescent="0.3">
      <c r="E21" t="s">
        <v>5</v>
      </c>
      <c r="F21">
        <f>AVERAGE(F18:F20)</f>
        <v>28.099999999999998</v>
      </c>
      <c r="H21" t="s">
        <v>58</v>
      </c>
      <c r="I21">
        <v>835.17</v>
      </c>
      <c r="J21" s="3">
        <f>I21-I20</f>
        <v>825.4</v>
      </c>
      <c r="K21">
        <f>J21/J15</f>
        <v>0.69943817844401701</v>
      </c>
    </row>
    <row r="22" spans="2:11" x14ac:dyDescent="0.3">
      <c r="E22" t="s">
        <v>7</v>
      </c>
      <c r="F22" s="3">
        <f>(F21/F17)</f>
        <v>1.139189189189189</v>
      </c>
      <c r="G22" s="11"/>
      <c r="H22" t="s">
        <v>6</v>
      </c>
      <c r="I22">
        <v>12.15</v>
      </c>
      <c r="J22" s="5"/>
    </row>
    <row r="23" spans="2:11" x14ac:dyDescent="0.3">
      <c r="G23" s="11"/>
      <c r="H23" t="s">
        <v>57</v>
      </c>
      <c r="I23">
        <v>1215.5</v>
      </c>
      <c r="J23" s="3">
        <f>I23-I22</f>
        <v>1203.3499999999999</v>
      </c>
      <c r="K23">
        <f>J23/J15</f>
        <v>1.0197103610741554</v>
      </c>
    </row>
    <row r="25" spans="2:11" x14ac:dyDescent="0.3">
      <c r="B25" s="14">
        <v>13</v>
      </c>
      <c r="D25" t="s">
        <v>62</v>
      </c>
      <c r="E25" t="s">
        <v>1</v>
      </c>
      <c r="F25">
        <v>34.799999999999997</v>
      </c>
      <c r="H25" t="s">
        <v>6</v>
      </c>
      <c r="I25">
        <v>240.24</v>
      </c>
      <c r="J25" s="5"/>
    </row>
    <row r="26" spans="2:11" x14ac:dyDescent="0.3">
      <c r="E26" t="s">
        <v>2</v>
      </c>
      <c r="F26">
        <v>34.4</v>
      </c>
      <c r="H26" t="s">
        <v>54</v>
      </c>
      <c r="I26">
        <v>1329.5</v>
      </c>
      <c r="J26" s="3">
        <f>I26-I25</f>
        <v>1089.26</v>
      </c>
      <c r="K26">
        <v>1</v>
      </c>
    </row>
    <row r="27" spans="2:11" x14ac:dyDescent="0.3">
      <c r="E27" t="s">
        <v>3</v>
      </c>
      <c r="F27">
        <v>35.9</v>
      </c>
      <c r="H27" t="s">
        <v>6</v>
      </c>
      <c r="I27">
        <v>285.58999999999997</v>
      </c>
      <c r="J27" s="5"/>
    </row>
    <row r="28" spans="2:11" x14ac:dyDescent="0.3">
      <c r="E28" t="s">
        <v>5</v>
      </c>
      <c r="F28">
        <f>AVERAGE(F25:F27)</f>
        <v>35.033333333333331</v>
      </c>
      <c r="H28" t="s">
        <v>55</v>
      </c>
      <c r="I28">
        <v>429.55</v>
      </c>
      <c r="J28" s="3">
        <f>I28-I27</f>
        <v>143.96000000000004</v>
      </c>
      <c r="K28">
        <f>J28/J26</f>
        <v>0.13216311991627347</v>
      </c>
    </row>
    <row r="29" spans="2:11" x14ac:dyDescent="0.3">
      <c r="D29" t="s">
        <v>63</v>
      </c>
      <c r="E29" t="s">
        <v>1</v>
      </c>
      <c r="F29">
        <v>36.700000000000003</v>
      </c>
      <c r="H29" t="s">
        <v>6</v>
      </c>
      <c r="I29">
        <v>271.35000000000002</v>
      </c>
      <c r="J29" s="5"/>
    </row>
    <row r="30" spans="2:11" x14ac:dyDescent="0.3">
      <c r="E30" t="s">
        <v>2</v>
      </c>
      <c r="F30">
        <v>39.6</v>
      </c>
      <c r="H30" t="s">
        <v>56</v>
      </c>
      <c r="I30">
        <v>657.22</v>
      </c>
      <c r="J30" s="3">
        <f>I30-I29</f>
        <v>385.87</v>
      </c>
      <c r="K30">
        <f>J30/J26</f>
        <v>0.35424967409066704</v>
      </c>
    </row>
    <row r="31" spans="2:11" x14ac:dyDescent="0.3">
      <c r="E31" t="s">
        <v>3</v>
      </c>
      <c r="F31">
        <v>31.1</v>
      </c>
      <c r="H31" t="s">
        <v>6</v>
      </c>
      <c r="I31">
        <v>270.74</v>
      </c>
      <c r="J31" s="5"/>
    </row>
    <row r="32" spans="2:11" x14ac:dyDescent="0.3">
      <c r="E32" t="s">
        <v>5</v>
      </c>
      <c r="F32">
        <f>AVERAGE(F29:F31)</f>
        <v>35.800000000000004</v>
      </c>
      <c r="H32" t="s">
        <v>58</v>
      </c>
      <c r="I32">
        <v>1512.1</v>
      </c>
      <c r="J32" s="3">
        <f>I32-I31</f>
        <v>1241.3599999999999</v>
      </c>
      <c r="K32">
        <f>J32/J26</f>
        <v>1.1396360832124561</v>
      </c>
    </row>
    <row r="33" spans="1:12" x14ac:dyDescent="0.3">
      <c r="E33" t="s">
        <v>7</v>
      </c>
      <c r="F33" s="3">
        <f>(F32/F28)</f>
        <v>1.0218839200761181</v>
      </c>
      <c r="H33" t="s">
        <v>6</v>
      </c>
      <c r="I33">
        <v>269.36</v>
      </c>
      <c r="J33" s="5"/>
    </row>
    <row r="34" spans="1:12" x14ac:dyDescent="0.3">
      <c r="H34" t="s">
        <v>57</v>
      </c>
      <c r="I34">
        <v>1496.1</v>
      </c>
      <c r="J34" s="3">
        <f>I34-I33</f>
        <v>1226.7399999999998</v>
      </c>
      <c r="K34">
        <f>J34/J26</f>
        <v>1.1262141270220147</v>
      </c>
    </row>
    <row r="36" spans="1:12" x14ac:dyDescent="0.3">
      <c r="A36" t="s">
        <v>61</v>
      </c>
      <c r="B36" s="7">
        <v>5</v>
      </c>
      <c r="D36" t="s">
        <v>62</v>
      </c>
      <c r="E36" t="s">
        <v>1</v>
      </c>
      <c r="F36">
        <v>37.299999999999997</v>
      </c>
      <c r="H36" t="s">
        <v>6</v>
      </c>
      <c r="I36">
        <v>158.19999999999999</v>
      </c>
      <c r="J36" s="5"/>
    </row>
    <row r="37" spans="1:12" x14ac:dyDescent="0.3">
      <c r="E37" t="s">
        <v>2</v>
      </c>
      <c r="F37">
        <v>36.700000000000003</v>
      </c>
      <c r="H37" t="s">
        <v>54</v>
      </c>
      <c r="I37">
        <v>935.87</v>
      </c>
      <c r="J37" s="3">
        <f>I37-I36</f>
        <v>777.67000000000007</v>
      </c>
      <c r="K37">
        <v>1</v>
      </c>
    </row>
    <row r="38" spans="1:12" x14ac:dyDescent="0.3">
      <c r="E38" t="s">
        <v>3</v>
      </c>
      <c r="F38">
        <v>35.9</v>
      </c>
      <c r="H38" t="s">
        <v>6</v>
      </c>
      <c r="I38">
        <v>135.11000000000001</v>
      </c>
      <c r="J38" s="5"/>
    </row>
    <row r="39" spans="1:12" x14ac:dyDescent="0.3">
      <c r="E39" t="s">
        <v>5</v>
      </c>
      <c r="F39">
        <f>AVERAGE(F36:F38)</f>
        <v>36.633333333333333</v>
      </c>
      <c r="H39" t="s">
        <v>55</v>
      </c>
      <c r="I39">
        <v>206.1</v>
      </c>
      <c r="J39" s="3">
        <f>I39-I38</f>
        <v>70.989999999999981</v>
      </c>
      <c r="K39">
        <f>J39/J37</f>
        <v>9.128550670592922E-2</v>
      </c>
    </row>
    <row r="40" spans="1:12" x14ac:dyDescent="0.3">
      <c r="D40" t="s">
        <v>63</v>
      </c>
      <c r="E40" t="s">
        <v>1</v>
      </c>
      <c r="F40">
        <v>38.6</v>
      </c>
      <c r="H40" t="s">
        <v>6</v>
      </c>
      <c r="I40">
        <v>127.14</v>
      </c>
      <c r="J40" s="5"/>
    </row>
    <row r="41" spans="1:12" x14ac:dyDescent="0.3">
      <c r="E41" t="s">
        <v>2</v>
      </c>
      <c r="F41">
        <v>39.1</v>
      </c>
      <c r="H41" t="s">
        <v>56</v>
      </c>
      <c r="I41">
        <v>382.64</v>
      </c>
      <c r="J41" s="3">
        <f>I41-I40</f>
        <v>255.5</v>
      </c>
      <c r="K41">
        <f>J41/J37</f>
        <v>0.3285455270230303</v>
      </c>
    </row>
    <row r="42" spans="1:12" x14ac:dyDescent="0.3">
      <c r="E42" t="s">
        <v>3</v>
      </c>
      <c r="F42">
        <v>39</v>
      </c>
      <c r="H42" t="s">
        <v>6</v>
      </c>
      <c r="I42">
        <v>119.65</v>
      </c>
      <c r="J42" s="5"/>
    </row>
    <row r="43" spans="1:12" x14ac:dyDescent="0.3">
      <c r="E43" t="s">
        <v>5</v>
      </c>
      <c r="F43">
        <f>AVERAGE(F40:F42)</f>
        <v>38.9</v>
      </c>
      <c r="H43" t="s">
        <v>58</v>
      </c>
      <c r="I43">
        <v>927.74</v>
      </c>
      <c r="J43" s="3">
        <f>I43-I42</f>
        <v>808.09</v>
      </c>
      <c r="K43">
        <f>J43/J37</f>
        <v>1.0391168490490825</v>
      </c>
    </row>
    <row r="44" spans="1:12" x14ac:dyDescent="0.3">
      <c r="E44" t="s">
        <v>7</v>
      </c>
      <c r="F44" s="3">
        <f>(F43/F39)</f>
        <v>1.061874431301183</v>
      </c>
      <c r="H44" t="s">
        <v>6</v>
      </c>
      <c r="I44">
        <v>109.08</v>
      </c>
      <c r="J44" s="5"/>
    </row>
    <row r="45" spans="1:12" x14ac:dyDescent="0.3">
      <c r="H45" t="s">
        <v>57</v>
      </c>
      <c r="I45">
        <v>1366.5</v>
      </c>
      <c r="J45" s="3">
        <f>I45-I44</f>
        <v>1257.42</v>
      </c>
      <c r="K45">
        <f>J45/J37</f>
        <v>1.6169069142438308</v>
      </c>
    </row>
    <row r="46" spans="1:12" x14ac:dyDescent="0.3">
      <c r="L46" s="2"/>
    </row>
    <row r="47" spans="1:12" x14ac:dyDescent="0.3">
      <c r="B47" s="7">
        <v>7</v>
      </c>
      <c r="C47" s="13"/>
      <c r="D47" t="s">
        <v>62</v>
      </c>
      <c r="E47" t="s">
        <v>1</v>
      </c>
      <c r="F47">
        <v>28.4</v>
      </c>
      <c r="H47" t="s">
        <v>6</v>
      </c>
      <c r="I47">
        <v>3.57</v>
      </c>
      <c r="J47" s="5"/>
      <c r="L47" s="4"/>
    </row>
    <row r="48" spans="1:12" x14ac:dyDescent="0.3">
      <c r="A48" s="6"/>
      <c r="E48" t="s">
        <v>2</v>
      </c>
      <c r="F48">
        <v>27.1</v>
      </c>
      <c r="H48" t="s">
        <v>54</v>
      </c>
      <c r="I48">
        <v>722.9</v>
      </c>
      <c r="J48" s="3">
        <f>I48-I47</f>
        <v>719.32999999999993</v>
      </c>
      <c r="K48">
        <v>1</v>
      </c>
    </row>
    <row r="49" spans="2:12" x14ac:dyDescent="0.3">
      <c r="E49" t="s">
        <v>3</v>
      </c>
      <c r="F49">
        <v>27.8</v>
      </c>
      <c r="H49" t="s">
        <v>6</v>
      </c>
      <c r="I49">
        <v>8.0399999999999991</v>
      </c>
      <c r="J49" s="5"/>
    </row>
    <row r="50" spans="2:12" x14ac:dyDescent="0.3">
      <c r="E50" t="s">
        <v>5</v>
      </c>
      <c r="F50">
        <f>AVERAGE(F47:F49)</f>
        <v>27.766666666666666</v>
      </c>
      <c r="H50" t="s">
        <v>55</v>
      </c>
      <c r="I50">
        <v>51.914999999999999</v>
      </c>
      <c r="J50" s="3">
        <f>I50-I49</f>
        <v>43.875</v>
      </c>
      <c r="K50">
        <f>J50/J48</f>
        <v>6.0994258546147116E-2</v>
      </c>
    </row>
    <row r="51" spans="2:12" x14ac:dyDescent="0.3">
      <c r="D51" t="s">
        <v>63</v>
      </c>
      <c r="E51" t="s">
        <v>1</v>
      </c>
      <c r="F51">
        <v>35.799999999999997</v>
      </c>
      <c r="H51" t="s">
        <v>6</v>
      </c>
      <c r="I51">
        <v>2.98</v>
      </c>
      <c r="J51" s="5"/>
    </row>
    <row r="52" spans="2:12" x14ac:dyDescent="0.3">
      <c r="E52" t="s">
        <v>2</v>
      </c>
      <c r="F52">
        <v>35.1</v>
      </c>
      <c r="H52" t="s">
        <v>56</v>
      </c>
      <c r="I52">
        <v>149.80000000000001</v>
      </c>
      <c r="J52" s="3">
        <f>I52-I51</f>
        <v>146.82000000000002</v>
      </c>
      <c r="K52">
        <f>J52/J48</f>
        <v>0.20410659919647456</v>
      </c>
      <c r="L52" s="9"/>
    </row>
    <row r="53" spans="2:12" x14ac:dyDescent="0.3">
      <c r="E53" t="s">
        <v>3</v>
      </c>
      <c r="F53">
        <v>32.799999999999997</v>
      </c>
      <c r="H53" t="s">
        <v>6</v>
      </c>
      <c r="I53">
        <v>1.66</v>
      </c>
      <c r="J53" s="5"/>
    </row>
    <row r="54" spans="2:12" x14ac:dyDescent="0.3">
      <c r="E54" t="s">
        <v>5</v>
      </c>
      <c r="F54">
        <f>AVERAGE(F51:F53)</f>
        <v>34.56666666666667</v>
      </c>
      <c r="H54" t="s">
        <v>58</v>
      </c>
      <c r="I54">
        <v>605.46</v>
      </c>
      <c r="J54" s="3">
        <f>I54-I53</f>
        <v>603.80000000000007</v>
      </c>
      <c r="K54">
        <f>J54/J48</f>
        <v>0.83939221219746174</v>
      </c>
    </row>
    <row r="55" spans="2:12" x14ac:dyDescent="0.3">
      <c r="E55" t="s">
        <v>7</v>
      </c>
      <c r="F55" s="3">
        <f>(F54/F50)</f>
        <v>1.2448979591836737</v>
      </c>
      <c r="H55" t="s">
        <v>6</v>
      </c>
      <c r="I55">
        <v>1.81</v>
      </c>
      <c r="J55" s="5"/>
    </row>
    <row r="56" spans="2:12" x14ac:dyDescent="0.3">
      <c r="H56" t="s">
        <v>57</v>
      </c>
      <c r="I56">
        <v>1179.2</v>
      </c>
      <c r="J56" s="3">
        <f>I56-I55</f>
        <v>1177.3900000000001</v>
      </c>
      <c r="K56">
        <f>J56/J48</f>
        <v>1.6367870101344311</v>
      </c>
    </row>
    <row r="58" spans="2:12" x14ac:dyDescent="0.3">
      <c r="B58" s="7">
        <v>10</v>
      </c>
      <c r="D58" t="s">
        <v>62</v>
      </c>
      <c r="E58" t="s">
        <v>1</v>
      </c>
      <c r="F58">
        <v>32.1</v>
      </c>
      <c r="H58" t="s">
        <v>6</v>
      </c>
      <c r="I58">
        <v>206.73</v>
      </c>
      <c r="J58" s="5"/>
    </row>
    <row r="59" spans="2:12" x14ac:dyDescent="0.3">
      <c r="E59" t="s">
        <v>2</v>
      </c>
      <c r="F59">
        <v>33.4</v>
      </c>
      <c r="H59" t="s">
        <v>54</v>
      </c>
      <c r="I59">
        <v>1241.7</v>
      </c>
      <c r="J59" s="3">
        <f>I59-I58</f>
        <v>1034.97</v>
      </c>
      <c r="K59">
        <v>1</v>
      </c>
    </row>
    <row r="60" spans="2:12" x14ac:dyDescent="0.3">
      <c r="E60" t="s">
        <v>3</v>
      </c>
      <c r="F60">
        <v>32.9</v>
      </c>
      <c r="H60" t="s">
        <v>6</v>
      </c>
      <c r="I60">
        <v>138.38</v>
      </c>
      <c r="J60" s="5"/>
    </row>
    <row r="61" spans="2:12" x14ac:dyDescent="0.3">
      <c r="E61" t="s">
        <v>5</v>
      </c>
      <c r="F61">
        <f>AVERAGE(F58:F60)</f>
        <v>32.800000000000004</v>
      </c>
      <c r="H61" t="s">
        <v>55</v>
      </c>
      <c r="I61">
        <v>246.28</v>
      </c>
      <c r="J61" s="3">
        <f>I61-I60</f>
        <v>107.9</v>
      </c>
      <c r="K61">
        <f>J61/J59</f>
        <v>0.10425422959119589</v>
      </c>
    </row>
    <row r="62" spans="2:12" x14ac:dyDescent="0.3">
      <c r="D62" t="s">
        <v>63</v>
      </c>
      <c r="E62" t="s">
        <v>1</v>
      </c>
      <c r="F62">
        <v>29.6</v>
      </c>
      <c r="H62" t="s">
        <v>6</v>
      </c>
      <c r="I62">
        <v>107.35</v>
      </c>
      <c r="J62" s="5"/>
    </row>
    <row r="63" spans="2:12" x14ac:dyDescent="0.3">
      <c r="E63" t="s">
        <v>2</v>
      </c>
      <c r="F63">
        <v>29.8</v>
      </c>
      <c r="H63" t="s">
        <v>56</v>
      </c>
      <c r="I63">
        <v>331.97</v>
      </c>
      <c r="J63" s="3">
        <f>I63-I62</f>
        <v>224.62000000000003</v>
      </c>
      <c r="K63">
        <f>J63/J59</f>
        <v>0.2170304453269177</v>
      </c>
    </row>
    <row r="64" spans="2:12" x14ac:dyDescent="0.3">
      <c r="E64" t="s">
        <v>3</v>
      </c>
      <c r="F64">
        <v>28.3</v>
      </c>
      <c r="H64" t="s">
        <v>6</v>
      </c>
      <c r="I64">
        <v>135.38999999999999</v>
      </c>
      <c r="J64" s="5"/>
    </row>
    <row r="65" spans="2:12" x14ac:dyDescent="0.3">
      <c r="E65" t="s">
        <v>5</v>
      </c>
      <c r="F65">
        <f>AVERAGE(F62:F64)</f>
        <v>29.233333333333334</v>
      </c>
      <c r="H65" t="s">
        <v>58</v>
      </c>
      <c r="I65">
        <v>1236.0999999999999</v>
      </c>
      <c r="J65" s="3">
        <f>I65-I64</f>
        <v>1100.71</v>
      </c>
      <c r="K65">
        <f>J65/J59</f>
        <v>1.0635187493357297</v>
      </c>
    </row>
    <row r="66" spans="2:12" x14ac:dyDescent="0.3">
      <c r="E66" t="s">
        <v>7</v>
      </c>
      <c r="F66" s="3">
        <f>(F65/F61)</f>
        <v>0.89126016260162588</v>
      </c>
      <c r="H66" t="s">
        <v>6</v>
      </c>
      <c r="I66">
        <v>170.56</v>
      </c>
      <c r="J66" s="5"/>
    </row>
    <row r="67" spans="2:12" x14ac:dyDescent="0.3">
      <c r="H67" t="s">
        <v>57</v>
      </c>
      <c r="I67">
        <v>1700.2</v>
      </c>
      <c r="J67" s="3">
        <f>I67-I66</f>
        <v>1529.64</v>
      </c>
      <c r="K67">
        <f>J67/J59</f>
        <v>1.477955882779211</v>
      </c>
    </row>
    <row r="68" spans="2:12" x14ac:dyDescent="0.3">
      <c r="L68" s="2"/>
    </row>
    <row r="69" spans="2:12" x14ac:dyDescent="0.3">
      <c r="B69" s="7">
        <v>12</v>
      </c>
      <c r="D69" t="s">
        <v>62</v>
      </c>
      <c r="E69" t="s">
        <v>1</v>
      </c>
      <c r="F69">
        <v>24.5</v>
      </c>
      <c r="H69" t="s">
        <v>6</v>
      </c>
      <c r="I69">
        <v>6.68</v>
      </c>
      <c r="J69" s="5"/>
    </row>
    <row r="70" spans="2:12" x14ac:dyDescent="0.3">
      <c r="E70" t="s">
        <v>2</v>
      </c>
      <c r="F70">
        <v>23.9</v>
      </c>
      <c r="H70" t="s">
        <v>54</v>
      </c>
      <c r="I70">
        <v>1035</v>
      </c>
      <c r="J70" s="3">
        <f>I70-I69</f>
        <v>1028.32</v>
      </c>
      <c r="K70">
        <v>1</v>
      </c>
    </row>
    <row r="71" spans="2:12" x14ac:dyDescent="0.3">
      <c r="E71" t="s">
        <v>3</v>
      </c>
      <c r="F71">
        <v>23.7</v>
      </c>
      <c r="H71" t="s">
        <v>6</v>
      </c>
      <c r="I71">
        <v>2.97</v>
      </c>
      <c r="J71" s="5"/>
    </row>
    <row r="72" spans="2:12" x14ac:dyDescent="0.3">
      <c r="E72" t="s">
        <v>5</v>
      </c>
      <c r="F72">
        <f>AVERAGE(F69:F71)</f>
        <v>24.033333333333331</v>
      </c>
      <c r="H72" t="s">
        <v>55</v>
      </c>
      <c r="I72">
        <v>70.366</v>
      </c>
      <c r="J72" s="3">
        <f>I72-I71</f>
        <v>67.396000000000001</v>
      </c>
      <c r="K72">
        <f>J72/J70</f>
        <v>6.5539909755718065E-2</v>
      </c>
    </row>
    <row r="73" spans="2:12" x14ac:dyDescent="0.3">
      <c r="D73" t="s">
        <v>63</v>
      </c>
      <c r="E73" t="s">
        <v>1</v>
      </c>
      <c r="F73">
        <v>28.6</v>
      </c>
      <c r="H73" t="s">
        <v>6</v>
      </c>
      <c r="I73">
        <v>2.14</v>
      </c>
      <c r="J73" s="5"/>
    </row>
    <row r="74" spans="2:12" x14ac:dyDescent="0.3">
      <c r="E74" t="s">
        <v>2</v>
      </c>
      <c r="F74">
        <v>29.5</v>
      </c>
      <c r="H74" t="s">
        <v>56</v>
      </c>
      <c r="I74">
        <v>338.38</v>
      </c>
      <c r="J74" s="3">
        <f>I74-I73</f>
        <v>336.24</v>
      </c>
      <c r="K74">
        <f>J74/J70</f>
        <v>0.32697992842694884</v>
      </c>
    </row>
    <row r="75" spans="2:12" x14ac:dyDescent="0.3">
      <c r="E75" t="s">
        <v>3</v>
      </c>
      <c r="F75">
        <v>30.3</v>
      </c>
      <c r="H75" t="s">
        <v>6</v>
      </c>
      <c r="I75">
        <v>2.25</v>
      </c>
      <c r="J75" s="5"/>
    </row>
    <row r="76" spans="2:12" x14ac:dyDescent="0.3">
      <c r="E76" t="s">
        <v>5</v>
      </c>
      <c r="F76">
        <f>AVERAGE(F73:F75)</f>
        <v>29.466666666666669</v>
      </c>
      <c r="H76" t="s">
        <v>58</v>
      </c>
      <c r="I76">
        <v>1376.5</v>
      </c>
      <c r="J76" s="3">
        <f>I76-I75</f>
        <v>1374.25</v>
      </c>
      <c r="K76">
        <f>J76/J70</f>
        <v>1.3364030651937142</v>
      </c>
    </row>
    <row r="77" spans="2:12" x14ac:dyDescent="0.3">
      <c r="E77" t="s">
        <v>7</v>
      </c>
      <c r="F77" s="3">
        <f>(F76/F72)</f>
        <v>1.2260748959778087</v>
      </c>
      <c r="H77" t="s">
        <v>6</v>
      </c>
      <c r="I77">
        <v>1.78</v>
      </c>
      <c r="J77" s="5"/>
    </row>
    <row r="78" spans="2:12" x14ac:dyDescent="0.3">
      <c r="H78" t="s">
        <v>57</v>
      </c>
      <c r="I78">
        <v>1970.4</v>
      </c>
      <c r="J78" s="3">
        <f>I78-I77</f>
        <v>1968.6200000000001</v>
      </c>
      <c r="K78">
        <f>J78/J70</f>
        <v>1.9144040765520463</v>
      </c>
    </row>
    <row r="80" spans="2:12" x14ac:dyDescent="0.3">
      <c r="B80" s="7">
        <v>13</v>
      </c>
      <c r="D80" t="s">
        <v>62</v>
      </c>
      <c r="E80" t="s">
        <v>1</v>
      </c>
      <c r="F80">
        <v>28.4</v>
      </c>
      <c r="H80" t="s">
        <v>6</v>
      </c>
      <c r="I80">
        <v>15.87</v>
      </c>
      <c r="J80" s="5"/>
    </row>
    <row r="81" spans="1:11" x14ac:dyDescent="0.3">
      <c r="E81" t="s">
        <v>2</v>
      </c>
      <c r="F81">
        <v>28.5</v>
      </c>
      <c r="H81" t="s">
        <v>54</v>
      </c>
      <c r="I81">
        <v>919.3</v>
      </c>
      <c r="J81" s="3">
        <f>I81-I80</f>
        <v>903.43</v>
      </c>
      <c r="K81">
        <v>1</v>
      </c>
    </row>
    <row r="82" spans="1:11" x14ac:dyDescent="0.3">
      <c r="E82" t="s">
        <v>3</v>
      </c>
      <c r="F82">
        <v>30.3</v>
      </c>
      <c r="H82" t="s">
        <v>6</v>
      </c>
      <c r="I82">
        <v>12.23</v>
      </c>
      <c r="J82" s="5"/>
    </row>
    <row r="83" spans="1:11" x14ac:dyDescent="0.3">
      <c r="E83" t="s">
        <v>5</v>
      </c>
      <c r="F83">
        <f>AVERAGE(F80:F82)</f>
        <v>29.066666666666666</v>
      </c>
      <c r="H83" t="s">
        <v>55</v>
      </c>
      <c r="I83">
        <v>78.81</v>
      </c>
      <c r="J83" s="3">
        <f>I83-I82</f>
        <v>66.58</v>
      </c>
      <c r="K83">
        <f>J83/J81</f>
        <v>7.369691066269661E-2</v>
      </c>
    </row>
    <row r="84" spans="1:11" x14ac:dyDescent="0.3">
      <c r="D84" t="s">
        <v>63</v>
      </c>
      <c r="E84" t="s">
        <v>1</v>
      </c>
      <c r="F84">
        <v>33.1</v>
      </c>
      <c r="H84" t="s">
        <v>6</v>
      </c>
      <c r="I84">
        <v>10.47</v>
      </c>
      <c r="J84" s="5"/>
    </row>
    <row r="85" spans="1:11" x14ac:dyDescent="0.3">
      <c r="E85" t="s">
        <v>2</v>
      </c>
      <c r="F85">
        <v>34.200000000000003</v>
      </c>
      <c r="H85" t="s">
        <v>56</v>
      </c>
      <c r="I85">
        <v>263.48</v>
      </c>
      <c r="J85" s="3">
        <f>I85-I84</f>
        <v>253.01000000000002</v>
      </c>
      <c r="K85">
        <f>J85/J81</f>
        <v>0.28005490187396925</v>
      </c>
    </row>
    <row r="86" spans="1:11" x14ac:dyDescent="0.3">
      <c r="E86" t="s">
        <v>3</v>
      </c>
      <c r="F86">
        <v>33.4</v>
      </c>
      <c r="H86" t="s">
        <v>6</v>
      </c>
      <c r="I86">
        <v>9.4700000000000006</v>
      </c>
      <c r="J86" s="5"/>
    </row>
    <row r="87" spans="1:11" x14ac:dyDescent="0.3">
      <c r="E87" t="s">
        <v>5</v>
      </c>
      <c r="F87">
        <f>AVERAGE(F84:F86)</f>
        <v>33.56666666666667</v>
      </c>
      <c r="H87" t="s">
        <v>58</v>
      </c>
      <c r="I87">
        <v>1248.3</v>
      </c>
      <c r="J87" s="3">
        <f>I87-I86</f>
        <v>1238.83</v>
      </c>
      <c r="K87">
        <f>J87/J81</f>
        <v>1.3712517848643504</v>
      </c>
    </row>
    <row r="88" spans="1:11" x14ac:dyDescent="0.3">
      <c r="E88" t="s">
        <v>7</v>
      </c>
      <c r="F88" s="3">
        <f>(F87/F83)</f>
        <v>1.1548165137614681</v>
      </c>
      <c r="H88" t="s">
        <v>6</v>
      </c>
      <c r="I88">
        <v>9.36</v>
      </c>
      <c r="J88" s="5"/>
    </row>
    <row r="89" spans="1:11" x14ac:dyDescent="0.3">
      <c r="H89" t="s">
        <v>57</v>
      </c>
      <c r="I89">
        <v>1525.5</v>
      </c>
      <c r="J89" s="3">
        <f>I89-I88</f>
        <v>1516.14</v>
      </c>
      <c r="K89">
        <f>J89/J81</f>
        <v>1.6782041774127494</v>
      </c>
    </row>
    <row r="91" spans="1:11" x14ac:dyDescent="0.3">
      <c r="A91" t="s">
        <v>64</v>
      </c>
      <c r="B91" s="7">
        <v>7</v>
      </c>
      <c r="D91" t="s">
        <v>62</v>
      </c>
      <c r="E91" t="s">
        <v>1</v>
      </c>
      <c r="F91">
        <v>33.200000000000003</v>
      </c>
      <c r="H91" t="s">
        <v>6</v>
      </c>
      <c r="I91">
        <v>54.51</v>
      </c>
      <c r="J91" s="5"/>
    </row>
    <row r="92" spans="1:11" x14ac:dyDescent="0.3">
      <c r="E92" t="s">
        <v>2</v>
      </c>
      <c r="F92">
        <v>31.7</v>
      </c>
      <c r="H92" t="s">
        <v>54</v>
      </c>
      <c r="I92">
        <v>1090.2</v>
      </c>
      <c r="J92" s="3">
        <f>I92-I91</f>
        <v>1035.69</v>
      </c>
      <c r="K92">
        <v>1</v>
      </c>
    </row>
    <row r="93" spans="1:11" x14ac:dyDescent="0.3">
      <c r="E93" t="s">
        <v>3</v>
      </c>
      <c r="F93">
        <v>33.5</v>
      </c>
      <c r="H93" t="s">
        <v>6</v>
      </c>
      <c r="I93">
        <v>71.17</v>
      </c>
      <c r="J93" s="5"/>
    </row>
    <row r="94" spans="1:11" x14ac:dyDescent="0.3">
      <c r="E94" t="s">
        <v>5</v>
      </c>
      <c r="F94">
        <f>AVERAGE(F91:F93)</f>
        <v>32.800000000000004</v>
      </c>
      <c r="H94" t="s">
        <v>55</v>
      </c>
      <c r="I94">
        <v>197.96</v>
      </c>
      <c r="J94" s="3">
        <f>I94-I93</f>
        <v>126.79</v>
      </c>
      <c r="K94">
        <f>J94/J92</f>
        <v>0.12242080159120973</v>
      </c>
    </row>
    <row r="95" spans="1:11" x14ac:dyDescent="0.3">
      <c r="D95" t="s">
        <v>63</v>
      </c>
      <c r="E95" t="s">
        <v>1</v>
      </c>
      <c r="F95" s="6">
        <v>38.9</v>
      </c>
      <c r="H95" t="s">
        <v>6</v>
      </c>
      <c r="I95">
        <v>63.63</v>
      </c>
      <c r="J95" s="5"/>
    </row>
    <row r="96" spans="1:11" x14ac:dyDescent="0.3">
      <c r="E96" t="s">
        <v>2</v>
      </c>
      <c r="F96" s="6">
        <v>40</v>
      </c>
      <c r="H96" t="s">
        <v>56</v>
      </c>
      <c r="I96">
        <v>351.99</v>
      </c>
      <c r="J96" s="3">
        <f>I96-I95</f>
        <v>288.36</v>
      </c>
      <c r="K96">
        <f>J96/J92</f>
        <v>0.27842308026533036</v>
      </c>
    </row>
    <row r="97" spans="2:11" x14ac:dyDescent="0.3">
      <c r="E97" t="s">
        <v>3</v>
      </c>
      <c r="F97" s="6">
        <v>39.200000000000003</v>
      </c>
      <c r="H97" t="s">
        <v>6</v>
      </c>
      <c r="I97">
        <v>49.68</v>
      </c>
      <c r="J97" s="5"/>
    </row>
    <row r="98" spans="2:11" x14ac:dyDescent="0.3">
      <c r="E98" t="s">
        <v>5</v>
      </c>
      <c r="F98">
        <f>AVERAGE(F95:F97)</f>
        <v>39.366666666666667</v>
      </c>
      <c r="H98" t="s">
        <v>58</v>
      </c>
      <c r="I98">
        <v>608.42999999999995</v>
      </c>
      <c r="J98" s="3">
        <f>I98-I97</f>
        <v>558.75</v>
      </c>
      <c r="K98">
        <f>J98/J92</f>
        <v>0.53949540885786285</v>
      </c>
    </row>
    <row r="99" spans="2:11" x14ac:dyDescent="0.3">
      <c r="E99" t="s">
        <v>7</v>
      </c>
      <c r="F99" s="3">
        <f>(F98/F94)</f>
        <v>1.2002032520325201</v>
      </c>
      <c r="H99" t="s">
        <v>6</v>
      </c>
      <c r="I99">
        <v>53.24</v>
      </c>
      <c r="J99" s="5"/>
    </row>
    <row r="100" spans="2:11" x14ac:dyDescent="0.3">
      <c r="H100" t="s">
        <v>57</v>
      </c>
      <c r="I100">
        <v>538.22</v>
      </c>
      <c r="J100" s="3">
        <f>I100-I99</f>
        <v>484.98</v>
      </c>
      <c r="K100">
        <f>J100/J92</f>
        <v>0.46826753179040059</v>
      </c>
    </row>
    <row r="102" spans="2:11" x14ac:dyDescent="0.3">
      <c r="B102" s="7">
        <v>13</v>
      </c>
      <c r="D102" t="s">
        <v>62</v>
      </c>
      <c r="E102" t="s">
        <v>1</v>
      </c>
      <c r="F102">
        <v>19.7</v>
      </c>
      <c r="H102" t="s">
        <v>6</v>
      </c>
      <c r="I102">
        <v>24.04</v>
      </c>
      <c r="J102" s="5"/>
    </row>
    <row r="103" spans="2:11" x14ac:dyDescent="0.3">
      <c r="E103" t="s">
        <v>2</v>
      </c>
      <c r="F103">
        <v>24</v>
      </c>
      <c r="H103" t="s">
        <v>54</v>
      </c>
      <c r="I103">
        <v>1800.8</v>
      </c>
      <c r="J103" s="3">
        <f>I103-I102</f>
        <v>1776.76</v>
      </c>
      <c r="K103">
        <v>1</v>
      </c>
    </row>
    <row r="104" spans="2:11" x14ac:dyDescent="0.3">
      <c r="E104" t="s">
        <v>3</v>
      </c>
      <c r="F104">
        <v>20.8</v>
      </c>
      <c r="H104" t="s">
        <v>6</v>
      </c>
      <c r="I104">
        <v>19.100000000000001</v>
      </c>
      <c r="J104" s="5"/>
    </row>
    <row r="105" spans="2:11" x14ac:dyDescent="0.3">
      <c r="E105" t="s">
        <v>5</v>
      </c>
      <c r="F105">
        <f>AVERAGE(F102:F104)</f>
        <v>21.5</v>
      </c>
      <c r="H105" t="s">
        <v>55</v>
      </c>
      <c r="I105">
        <v>85.691000000000003</v>
      </c>
      <c r="J105" s="3">
        <f>I105-I104</f>
        <v>66.591000000000008</v>
      </c>
      <c r="K105">
        <f>J105/J103</f>
        <v>3.747889416691056E-2</v>
      </c>
    </row>
    <row r="106" spans="2:11" x14ac:dyDescent="0.3">
      <c r="D106" t="s">
        <v>63</v>
      </c>
      <c r="E106" t="s">
        <v>1</v>
      </c>
      <c r="F106">
        <v>23.1</v>
      </c>
      <c r="H106" t="s">
        <v>6</v>
      </c>
      <c r="I106">
        <v>12.9</v>
      </c>
      <c r="J106" s="5"/>
    </row>
    <row r="107" spans="2:11" x14ac:dyDescent="0.3">
      <c r="E107" t="s">
        <v>2</v>
      </c>
      <c r="F107">
        <v>22.4</v>
      </c>
      <c r="H107" t="s">
        <v>56</v>
      </c>
      <c r="I107">
        <v>501.01</v>
      </c>
      <c r="J107" s="3">
        <f>I107-I106</f>
        <v>488.11</v>
      </c>
      <c r="K107">
        <f>J107/J103</f>
        <v>0.27471915171435646</v>
      </c>
    </row>
    <row r="108" spans="2:11" x14ac:dyDescent="0.3">
      <c r="E108" t="s">
        <v>3</v>
      </c>
      <c r="F108">
        <v>23.5</v>
      </c>
      <c r="H108" t="s">
        <v>6</v>
      </c>
      <c r="I108">
        <v>10.89</v>
      </c>
      <c r="J108" s="5"/>
    </row>
    <row r="109" spans="2:11" x14ac:dyDescent="0.3">
      <c r="E109" t="s">
        <v>5</v>
      </c>
      <c r="F109">
        <f>AVERAGE(F106:F108)</f>
        <v>23</v>
      </c>
      <c r="H109" t="s">
        <v>58</v>
      </c>
      <c r="I109">
        <v>1903</v>
      </c>
      <c r="J109" s="3">
        <f>I109-I108</f>
        <v>1892.11</v>
      </c>
      <c r="K109">
        <f>J109/J103</f>
        <v>1.0649215425831289</v>
      </c>
    </row>
    <row r="110" spans="2:11" x14ac:dyDescent="0.3">
      <c r="E110" t="s">
        <v>7</v>
      </c>
      <c r="F110" s="3">
        <f>(F109/F105)</f>
        <v>1.069767441860465</v>
      </c>
      <c r="H110" t="s">
        <v>6</v>
      </c>
      <c r="I110">
        <v>14.26</v>
      </c>
      <c r="J110" s="5"/>
    </row>
    <row r="111" spans="2:11" x14ac:dyDescent="0.3">
      <c r="H111" t="s">
        <v>57</v>
      </c>
      <c r="I111">
        <v>1743.5</v>
      </c>
      <c r="J111" s="3">
        <f>I111-I110</f>
        <v>1729.24</v>
      </c>
      <c r="K111">
        <f>J111/J103</f>
        <v>0.97325468830905693</v>
      </c>
    </row>
    <row r="112" spans="2:11" x14ac:dyDescent="0.3">
      <c r="G112" s="2"/>
    </row>
    <row r="113" spans="1:11" x14ac:dyDescent="0.3">
      <c r="B113" s="7">
        <v>14</v>
      </c>
      <c r="C113" s="13"/>
      <c r="D113" t="s">
        <v>62</v>
      </c>
      <c r="E113" t="s">
        <v>1</v>
      </c>
      <c r="F113">
        <v>31.5</v>
      </c>
      <c r="H113" t="s">
        <v>6</v>
      </c>
      <c r="I113">
        <v>403.35</v>
      </c>
      <c r="J113" s="5"/>
    </row>
    <row r="114" spans="1:11" x14ac:dyDescent="0.3">
      <c r="E114" t="s">
        <v>2</v>
      </c>
      <c r="F114">
        <v>30.1</v>
      </c>
      <c r="H114" t="s">
        <v>54</v>
      </c>
      <c r="I114">
        <v>1549.8</v>
      </c>
      <c r="J114" s="3">
        <f>I114-I113</f>
        <v>1146.4499999999998</v>
      </c>
      <c r="K114">
        <v>1</v>
      </c>
    </row>
    <row r="115" spans="1:11" x14ac:dyDescent="0.3">
      <c r="E115" t="s">
        <v>3</v>
      </c>
      <c r="F115">
        <v>31.8</v>
      </c>
      <c r="H115" t="s">
        <v>6</v>
      </c>
      <c r="I115">
        <v>333.93</v>
      </c>
      <c r="J115" s="5"/>
    </row>
    <row r="116" spans="1:11" x14ac:dyDescent="0.3">
      <c r="E116" t="s">
        <v>5</v>
      </c>
      <c r="F116">
        <f>AVERAGE(F113:F115)</f>
        <v>31.133333333333336</v>
      </c>
      <c r="H116" t="s">
        <v>55</v>
      </c>
      <c r="I116">
        <v>369.19</v>
      </c>
      <c r="J116" s="3">
        <f>I116-I115</f>
        <v>35.259999999999991</v>
      </c>
      <c r="K116">
        <f>J116/J114</f>
        <v>3.0755811417855116E-2</v>
      </c>
    </row>
    <row r="117" spans="1:11" x14ac:dyDescent="0.3">
      <c r="D117" t="s">
        <v>63</v>
      </c>
      <c r="E117" t="s">
        <v>1</v>
      </c>
      <c r="F117">
        <v>38.700000000000003</v>
      </c>
      <c r="H117" t="s">
        <v>6</v>
      </c>
      <c r="I117">
        <v>286.43</v>
      </c>
      <c r="J117" s="5"/>
    </row>
    <row r="118" spans="1:11" x14ac:dyDescent="0.3">
      <c r="E118" t="s">
        <v>2</v>
      </c>
      <c r="F118">
        <v>33</v>
      </c>
      <c r="H118" t="s">
        <v>56</v>
      </c>
      <c r="I118">
        <v>479.9</v>
      </c>
      <c r="J118" s="3">
        <f>I118-I117</f>
        <v>193.46999999999997</v>
      </c>
      <c r="K118">
        <f>J118/J114</f>
        <v>0.16875572419207119</v>
      </c>
    </row>
    <row r="119" spans="1:11" x14ac:dyDescent="0.3">
      <c r="E119" t="s">
        <v>3</v>
      </c>
      <c r="F119">
        <v>42.5</v>
      </c>
      <c r="H119" t="s">
        <v>6</v>
      </c>
      <c r="I119">
        <v>269.99</v>
      </c>
      <c r="J119" s="5"/>
    </row>
    <row r="120" spans="1:11" x14ac:dyDescent="0.3">
      <c r="E120" t="s">
        <v>5</v>
      </c>
      <c r="F120">
        <f>AVERAGE(F117:F119)</f>
        <v>38.06666666666667</v>
      </c>
      <c r="H120" t="s">
        <v>58</v>
      </c>
      <c r="I120">
        <v>1054.4000000000001</v>
      </c>
      <c r="J120" s="3">
        <f>I120-I119</f>
        <v>784.41000000000008</v>
      </c>
      <c r="K120">
        <f>J120/J114</f>
        <v>0.68420777181734937</v>
      </c>
    </row>
    <row r="121" spans="1:11" x14ac:dyDescent="0.3">
      <c r="E121" t="s">
        <v>7</v>
      </c>
      <c r="F121" s="3">
        <f>(F120/F116)</f>
        <v>1.2226980728051391</v>
      </c>
      <c r="H121" t="s">
        <v>6</v>
      </c>
      <c r="I121">
        <v>257.51</v>
      </c>
      <c r="J121" s="5"/>
    </row>
    <row r="122" spans="1:11" x14ac:dyDescent="0.3">
      <c r="H122" t="s">
        <v>57</v>
      </c>
      <c r="I122">
        <v>830.95</v>
      </c>
      <c r="J122" s="3">
        <f>I122-I121</f>
        <v>573.44000000000005</v>
      </c>
      <c r="K122">
        <f>J122/J114</f>
        <v>0.50018753543547489</v>
      </c>
    </row>
    <row r="124" spans="1:11" x14ac:dyDescent="0.3">
      <c r="A124" t="s">
        <v>65</v>
      </c>
      <c r="B124" s="7">
        <v>1</v>
      </c>
      <c r="C124" s="13"/>
      <c r="D124" t="s">
        <v>62</v>
      </c>
      <c r="E124" t="s">
        <v>1</v>
      </c>
      <c r="F124">
        <v>29.9</v>
      </c>
      <c r="H124" t="s">
        <v>6</v>
      </c>
      <c r="I124">
        <v>151.02000000000001</v>
      </c>
      <c r="J124" s="5"/>
    </row>
    <row r="125" spans="1:11" x14ac:dyDescent="0.3">
      <c r="E125" t="s">
        <v>2</v>
      </c>
      <c r="F125">
        <v>34.6</v>
      </c>
      <c r="H125" t="s">
        <v>54</v>
      </c>
      <c r="I125">
        <v>2073.6</v>
      </c>
      <c r="J125" s="3">
        <f>I125-I124</f>
        <v>1922.58</v>
      </c>
      <c r="K125">
        <v>1</v>
      </c>
    </row>
    <row r="126" spans="1:11" x14ac:dyDescent="0.3">
      <c r="E126" t="s">
        <v>3</v>
      </c>
      <c r="F126">
        <v>33.4</v>
      </c>
      <c r="H126" t="s">
        <v>6</v>
      </c>
      <c r="I126">
        <v>85.88</v>
      </c>
      <c r="J126" s="5"/>
    </row>
    <row r="127" spans="1:11" x14ac:dyDescent="0.3">
      <c r="E127" t="s">
        <v>5</v>
      </c>
      <c r="F127">
        <f>AVERAGE(F124:F126)</f>
        <v>32.633333333333333</v>
      </c>
      <c r="H127" t="s">
        <v>55</v>
      </c>
      <c r="I127">
        <v>531.66</v>
      </c>
      <c r="J127" s="3">
        <f>I127-I126</f>
        <v>445.78</v>
      </c>
      <c r="K127">
        <f>J127/J125</f>
        <v>0.23186551404883021</v>
      </c>
    </row>
    <row r="128" spans="1:11" x14ac:dyDescent="0.3">
      <c r="D128" t="s">
        <v>63</v>
      </c>
      <c r="E128" t="s">
        <v>1</v>
      </c>
      <c r="F128">
        <v>42.2</v>
      </c>
      <c r="H128" t="s">
        <v>6</v>
      </c>
      <c r="I128">
        <v>65.39</v>
      </c>
      <c r="J128" s="5"/>
    </row>
    <row r="129" spans="2:11" x14ac:dyDescent="0.3">
      <c r="E129" t="s">
        <v>2</v>
      </c>
      <c r="F129">
        <v>37.799999999999997</v>
      </c>
      <c r="H129" t="s">
        <v>56</v>
      </c>
      <c r="I129">
        <v>1752.6</v>
      </c>
      <c r="J129" s="3">
        <f>I129-I128</f>
        <v>1687.2099999999998</v>
      </c>
      <c r="K129">
        <f>J129/J125</f>
        <v>0.87757596562951856</v>
      </c>
    </row>
    <row r="130" spans="2:11" x14ac:dyDescent="0.3">
      <c r="E130" t="s">
        <v>3</v>
      </c>
      <c r="F130">
        <v>38.1</v>
      </c>
      <c r="H130" t="s">
        <v>6</v>
      </c>
      <c r="I130">
        <v>44.9</v>
      </c>
      <c r="J130" s="5"/>
    </row>
    <row r="131" spans="2:11" x14ac:dyDescent="0.3">
      <c r="E131" t="s">
        <v>5</v>
      </c>
      <c r="F131">
        <f>AVERAGE(F128:F130)</f>
        <v>39.366666666666667</v>
      </c>
      <c r="H131" t="s">
        <v>58</v>
      </c>
      <c r="I131">
        <v>1725.4</v>
      </c>
      <c r="J131" s="3">
        <f>I131-I130</f>
        <v>1680.5</v>
      </c>
      <c r="K131">
        <f>J131/J125</f>
        <v>0.87408586378720265</v>
      </c>
    </row>
    <row r="132" spans="2:11" x14ac:dyDescent="0.3">
      <c r="E132" t="s">
        <v>7</v>
      </c>
      <c r="F132" s="3">
        <f>(F131/F127)</f>
        <v>1.2063329928498467</v>
      </c>
      <c r="G132" s="11"/>
      <c r="H132" t="s">
        <v>6</v>
      </c>
      <c r="I132">
        <v>40.25</v>
      </c>
      <c r="J132" s="5"/>
    </row>
    <row r="133" spans="2:11" x14ac:dyDescent="0.3">
      <c r="H133" t="s">
        <v>57</v>
      </c>
      <c r="I133">
        <v>1497.1</v>
      </c>
      <c r="J133" s="3">
        <f>I133-I132</f>
        <v>1456.85</v>
      </c>
      <c r="K133">
        <f>J133/J125</f>
        <v>0.75775780461671294</v>
      </c>
    </row>
    <row r="135" spans="2:11" x14ac:dyDescent="0.3">
      <c r="B135" s="7">
        <v>2</v>
      </c>
      <c r="D135" t="s">
        <v>62</v>
      </c>
      <c r="E135" t="s">
        <v>1</v>
      </c>
      <c r="F135">
        <v>21.1</v>
      </c>
      <c r="H135" t="s">
        <v>6</v>
      </c>
      <c r="I135">
        <v>21.26</v>
      </c>
      <c r="J135" s="5"/>
    </row>
    <row r="136" spans="2:11" x14ac:dyDescent="0.3">
      <c r="E136" t="s">
        <v>2</v>
      </c>
      <c r="F136">
        <v>21.7</v>
      </c>
      <c r="H136" t="s">
        <v>54</v>
      </c>
      <c r="I136">
        <v>2507.9</v>
      </c>
      <c r="J136" s="3">
        <f>I136-I135</f>
        <v>2486.64</v>
      </c>
      <c r="K136">
        <v>1</v>
      </c>
    </row>
    <row r="137" spans="2:11" x14ac:dyDescent="0.3">
      <c r="E137" t="s">
        <v>3</v>
      </c>
      <c r="F137">
        <v>21.4</v>
      </c>
      <c r="H137" t="s">
        <v>6</v>
      </c>
      <c r="I137">
        <v>22.9</v>
      </c>
      <c r="J137" s="5"/>
    </row>
    <row r="138" spans="2:11" x14ac:dyDescent="0.3">
      <c r="E138" t="s">
        <v>5</v>
      </c>
      <c r="F138">
        <f>AVERAGE(F135:F137)</f>
        <v>21.399999999999995</v>
      </c>
      <c r="H138" t="s">
        <v>55</v>
      </c>
      <c r="I138">
        <v>165.28</v>
      </c>
      <c r="J138" s="3">
        <f>I138-I137</f>
        <v>142.38</v>
      </c>
      <c r="K138">
        <f>J138/J136</f>
        <v>5.7257986680822319E-2</v>
      </c>
    </row>
    <row r="139" spans="2:11" x14ac:dyDescent="0.3">
      <c r="D139" t="s">
        <v>63</v>
      </c>
      <c r="E139" t="s">
        <v>1</v>
      </c>
      <c r="F139">
        <v>22.6</v>
      </c>
      <c r="H139" t="s">
        <v>6</v>
      </c>
      <c r="I139">
        <v>17.68</v>
      </c>
      <c r="J139" s="5"/>
    </row>
    <row r="140" spans="2:11" x14ac:dyDescent="0.3">
      <c r="E140" t="s">
        <v>2</v>
      </c>
      <c r="F140">
        <v>23.5</v>
      </c>
      <c r="H140" t="s">
        <v>56</v>
      </c>
      <c r="I140">
        <v>567.47</v>
      </c>
      <c r="J140" s="3">
        <f>I140-I139</f>
        <v>549.79000000000008</v>
      </c>
      <c r="K140">
        <f>J140/J136</f>
        <v>0.22109754528198697</v>
      </c>
    </row>
    <row r="141" spans="2:11" x14ac:dyDescent="0.3">
      <c r="E141" t="s">
        <v>3</v>
      </c>
      <c r="F141">
        <v>22.3</v>
      </c>
      <c r="H141" t="s">
        <v>6</v>
      </c>
      <c r="I141">
        <v>22.5</v>
      </c>
      <c r="J141" s="5"/>
    </row>
    <row r="142" spans="2:11" x14ac:dyDescent="0.3">
      <c r="E142" t="s">
        <v>5</v>
      </c>
      <c r="F142">
        <f>AVERAGE(F139:F141)</f>
        <v>22.8</v>
      </c>
      <c r="H142" t="s">
        <v>58</v>
      </c>
      <c r="I142">
        <v>2093</v>
      </c>
      <c r="J142" s="3">
        <f>I142-I141</f>
        <v>2070.5</v>
      </c>
      <c r="K142">
        <f>J142/J136</f>
        <v>0.83264967988932859</v>
      </c>
    </row>
    <row r="143" spans="2:11" x14ac:dyDescent="0.3">
      <c r="E143" t="s">
        <v>7</v>
      </c>
      <c r="F143" s="3">
        <f>(F142/F138)</f>
        <v>1.0654205607476639</v>
      </c>
      <c r="H143" t="s">
        <v>6</v>
      </c>
      <c r="I143">
        <v>13.68</v>
      </c>
      <c r="J143" s="5"/>
    </row>
    <row r="144" spans="2:11" x14ac:dyDescent="0.3">
      <c r="H144" t="s">
        <v>57</v>
      </c>
      <c r="I144">
        <v>3584.5</v>
      </c>
      <c r="J144" s="3">
        <f>I144-I143</f>
        <v>3570.82</v>
      </c>
      <c r="K144">
        <f>J144/J136</f>
        <v>1.4360019946594602</v>
      </c>
    </row>
    <row r="145" spans="1:13" x14ac:dyDescent="0.3">
      <c r="A145" s="11"/>
      <c r="B145" s="14"/>
      <c r="D145" s="11"/>
      <c r="E145" s="11"/>
      <c r="F145" s="11"/>
      <c r="G145" s="11"/>
      <c r="H145" s="11"/>
      <c r="I145" s="11"/>
      <c r="J145" s="11"/>
      <c r="K145" s="11"/>
      <c r="L145" s="11"/>
      <c r="M145" s="11"/>
    </row>
    <row r="146" spans="1:13" x14ac:dyDescent="0.3">
      <c r="B146" s="7">
        <v>3</v>
      </c>
      <c r="D146" t="s">
        <v>62</v>
      </c>
      <c r="E146" t="s">
        <v>1</v>
      </c>
      <c r="F146">
        <v>22.7</v>
      </c>
      <c r="H146" t="s">
        <v>6</v>
      </c>
      <c r="I146" s="11">
        <v>63.4</v>
      </c>
      <c r="J146" s="5"/>
      <c r="L146" s="11"/>
      <c r="M146" s="11"/>
    </row>
    <row r="147" spans="1:13" x14ac:dyDescent="0.3">
      <c r="E147" t="s">
        <v>2</v>
      </c>
      <c r="F147">
        <v>24.2</v>
      </c>
      <c r="H147" t="s">
        <v>54</v>
      </c>
      <c r="I147" s="11">
        <v>2426.1</v>
      </c>
      <c r="J147" s="3">
        <f>I147-I146</f>
        <v>2362.6999999999998</v>
      </c>
      <c r="K147">
        <v>1</v>
      </c>
      <c r="L147" s="11"/>
      <c r="M147" s="11"/>
    </row>
    <row r="148" spans="1:13" x14ac:dyDescent="0.3">
      <c r="E148" t="s">
        <v>3</v>
      </c>
      <c r="F148">
        <v>24.2</v>
      </c>
      <c r="H148" t="s">
        <v>6</v>
      </c>
      <c r="I148" s="11">
        <v>124.91</v>
      </c>
      <c r="J148" s="5"/>
      <c r="L148" s="11"/>
      <c r="M148" s="11"/>
    </row>
    <row r="149" spans="1:13" x14ac:dyDescent="0.3">
      <c r="E149" t="s">
        <v>5</v>
      </c>
      <c r="F149">
        <f>AVERAGE(F146:F148)</f>
        <v>23.7</v>
      </c>
      <c r="H149" t="s">
        <v>55</v>
      </c>
      <c r="I149" s="11">
        <v>259.73</v>
      </c>
      <c r="J149" s="3">
        <f>I149-I148</f>
        <v>134.82000000000002</v>
      </c>
      <c r="K149">
        <f>J149/J147</f>
        <v>5.7061836035044666E-2</v>
      </c>
      <c r="L149" s="11"/>
      <c r="M149" s="11"/>
    </row>
    <row r="150" spans="1:13" x14ac:dyDescent="0.3">
      <c r="D150" t="s">
        <v>63</v>
      </c>
      <c r="E150" t="s">
        <v>1</v>
      </c>
      <c r="F150">
        <v>25.3</v>
      </c>
      <c r="H150" t="s">
        <v>6</v>
      </c>
      <c r="I150" s="11">
        <v>136.59</v>
      </c>
      <c r="J150" s="5"/>
      <c r="L150" s="11"/>
      <c r="M150" s="11"/>
    </row>
    <row r="151" spans="1:13" x14ac:dyDescent="0.3">
      <c r="E151" t="s">
        <v>2</v>
      </c>
      <c r="F151">
        <v>26.3</v>
      </c>
      <c r="H151" t="s">
        <v>56</v>
      </c>
      <c r="I151" s="11">
        <v>710.07</v>
      </c>
      <c r="J151" s="3">
        <f>I151-I150</f>
        <v>573.48</v>
      </c>
      <c r="K151">
        <f>J151/J147</f>
        <v>0.24272230922249971</v>
      </c>
      <c r="L151" s="11"/>
      <c r="M151" s="11"/>
    </row>
    <row r="152" spans="1:13" x14ac:dyDescent="0.3">
      <c r="E152" t="s">
        <v>3</v>
      </c>
      <c r="F152">
        <v>25.8</v>
      </c>
      <c r="H152" t="s">
        <v>6</v>
      </c>
      <c r="I152" s="11">
        <v>116.79</v>
      </c>
      <c r="J152" s="5"/>
      <c r="L152" s="11"/>
      <c r="M152" s="11"/>
    </row>
    <row r="153" spans="1:13" x14ac:dyDescent="0.3">
      <c r="E153" t="s">
        <v>5</v>
      </c>
      <c r="F153">
        <f>AVERAGE(F150:F152)</f>
        <v>25.8</v>
      </c>
      <c r="H153" t="s">
        <v>58</v>
      </c>
      <c r="I153" s="11">
        <v>3308</v>
      </c>
      <c r="J153" s="3">
        <f>I153-I152</f>
        <v>3191.21</v>
      </c>
      <c r="K153">
        <f>J153/J147</f>
        <v>1.3506623777881239</v>
      </c>
      <c r="L153" s="11"/>
      <c r="M153" s="11"/>
    </row>
    <row r="154" spans="1:13" x14ac:dyDescent="0.3">
      <c r="E154" t="s">
        <v>7</v>
      </c>
      <c r="F154" s="3">
        <f>(F153/F149)</f>
        <v>1.0886075949367089</v>
      </c>
      <c r="H154" t="s">
        <v>6</v>
      </c>
      <c r="I154" s="11">
        <v>116.44</v>
      </c>
      <c r="J154" s="5"/>
      <c r="L154" s="11"/>
      <c r="M154" s="11"/>
    </row>
    <row r="155" spans="1:13" x14ac:dyDescent="0.3">
      <c r="H155" t="s">
        <v>57</v>
      </c>
      <c r="I155">
        <v>3797.6</v>
      </c>
      <c r="J155" s="3">
        <f>I155-I154</f>
        <v>3681.16</v>
      </c>
      <c r="K155">
        <f>J155/J147</f>
        <v>1.55803106615313</v>
      </c>
      <c r="L155" s="11"/>
      <c r="M155" s="11"/>
    </row>
    <row r="156" spans="1:13" x14ac:dyDescent="0.3">
      <c r="A156" s="11"/>
      <c r="B156" s="14"/>
      <c r="D156" s="11"/>
      <c r="E156" s="11"/>
      <c r="F156" s="11"/>
      <c r="G156" s="11"/>
      <c r="H156" s="11"/>
      <c r="I156" s="11"/>
      <c r="J156" s="11"/>
      <c r="K156" s="11"/>
      <c r="L156" s="11"/>
      <c r="M156" s="11"/>
    </row>
    <row r="157" spans="1:13" x14ac:dyDescent="0.3">
      <c r="B157" s="7">
        <v>5</v>
      </c>
      <c r="D157" t="s">
        <v>62</v>
      </c>
      <c r="E157" t="s">
        <v>1</v>
      </c>
      <c r="F157">
        <v>26.7</v>
      </c>
      <c r="H157" t="s">
        <v>6</v>
      </c>
      <c r="I157" s="11">
        <v>32.369999999999997</v>
      </c>
      <c r="J157" s="5"/>
      <c r="L157" s="11"/>
      <c r="M157" s="11"/>
    </row>
    <row r="158" spans="1:13" x14ac:dyDescent="0.3">
      <c r="E158" t="s">
        <v>2</v>
      </c>
      <c r="F158">
        <v>30.9</v>
      </c>
      <c r="H158" t="s">
        <v>54</v>
      </c>
      <c r="I158" s="11">
        <v>1213.0999999999999</v>
      </c>
      <c r="J158" s="3">
        <f>I158-I157</f>
        <v>1180.73</v>
      </c>
      <c r="K158">
        <v>1</v>
      </c>
      <c r="L158" s="11"/>
      <c r="M158" s="11"/>
    </row>
    <row r="159" spans="1:13" x14ac:dyDescent="0.3">
      <c r="E159" t="s">
        <v>3</v>
      </c>
      <c r="F159">
        <v>25.1</v>
      </c>
      <c r="H159" t="s">
        <v>6</v>
      </c>
      <c r="I159" s="11">
        <v>31.18</v>
      </c>
      <c r="J159" s="5"/>
      <c r="L159" s="11"/>
      <c r="M159" s="11"/>
    </row>
    <row r="160" spans="1:13" x14ac:dyDescent="0.3">
      <c r="E160" t="s">
        <v>5</v>
      </c>
      <c r="F160">
        <f>AVERAGE(F157:F159)</f>
        <v>27.566666666666663</v>
      </c>
      <c r="H160" t="s">
        <v>55</v>
      </c>
      <c r="I160" s="11">
        <v>124.63</v>
      </c>
      <c r="J160" s="3">
        <f>I160-I159</f>
        <v>93.449999999999989</v>
      </c>
      <c r="K160">
        <f>J160/J158</f>
        <v>7.9145952080492563E-2</v>
      </c>
      <c r="L160" s="11"/>
      <c r="M160" s="11"/>
    </row>
    <row r="161" spans="1:13" x14ac:dyDescent="0.3">
      <c r="D161" t="s">
        <v>63</v>
      </c>
      <c r="E161" t="s">
        <v>1</v>
      </c>
      <c r="F161">
        <v>30.9</v>
      </c>
      <c r="H161" t="s">
        <v>6</v>
      </c>
      <c r="I161" s="11">
        <v>28.91</v>
      </c>
      <c r="J161" s="5"/>
      <c r="L161" s="11"/>
      <c r="M161" s="11"/>
    </row>
    <row r="162" spans="1:13" x14ac:dyDescent="0.3">
      <c r="E162" t="s">
        <v>2</v>
      </c>
      <c r="F162">
        <v>32.700000000000003</v>
      </c>
      <c r="H162" t="s">
        <v>56</v>
      </c>
      <c r="I162" s="11">
        <v>327.91</v>
      </c>
      <c r="J162" s="3">
        <f>I162-I161</f>
        <v>299</v>
      </c>
      <c r="K162">
        <f>J162/J158</f>
        <v>0.25323316931051126</v>
      </c>
      <c r="L162" s="11"/>
      <c r="M162" s="11"/>
    </row>
    <row r="163" spans="1:13" x14ac:dyDescent="0.3">
      <c r="E163" t="s">
        <v>3</v>
      </c>
      <c r="F163">
        <v>25.1</v>
      </c>
      <c r="H163" t="s">
        <v>6</v>
      </c>
      <c r="I163" s="11">
        <v>24.72</v>
      </c>
      <c r="J163" s="5"/>
      <c r="L163" s="11"/>
      <c r="M163" s="11"/>
    </row>
    <row r="164" spans="1:13" x14ac:dyDescent="0.3">
      <c r="E164" t="s">
        <v>5</v>
      </c>
      <c r="F164">
        <f>AVERAGE(F161:F163)</f>
        <v>29.566666666666666</v>
      </c>
      <c r="H164" t="s">
        <v>58</v>
      </c>
      <c r="I164" s="11">
        <v>1443.6</v>
      </c>
      <c r="J164" s="3">
        <f>I164-I163</f>
        <v>1418.8799999999999</v>
      </c>
      <c r="K164">
        <f>J164/J158</f>
        <v>1.2016972550879539</v>
      </c>
      <c r="L164" s="11"/>
      <c r="M164" s="11"/>
    </row>
    <row r="165" spans="1:13" x14ac:dyDescent="0.3">
      <c r="E165" t="s">
        <v>7</v>
      </c>
      <c r="F165" s="3">
        <f>(F164/F160)</f>
        <v>1.0725513905683193</v>
      </c>
      <c r="H165" t="s">
        <v>6</v>
      </c>
      <c r="I165" s="11">
        <v>25.5</v>
      </c>
      <c r="J165" s="5"/>
      <c r="L165" s="11"/>
      <c r="M165" s="11"/>
    </row>
    <row r="166" spans="1:13" x14ac:dyDescent="0.3">
      <c r="H166" t="s">
        <v>57</v>
      </c>
      <c r="I166">
        <v>1904.6</v>
      </c>
      <c r="J166" s="3">
        <f>I166-I165</f>
        <v>1879.1</v>
      </c>
      <c r="K166">
        <f>J166/J158</f>
        <v>1.5914730717437517</v>
      </c>
      <c r="L166" s="11"/>
      <c r="M166" s="11"/>
    </row>
    <row r="167" spans="1:13" x14ac:dyDescent="0.3">
      <c r="A167" s="11"/>
      <c r="B167" s="14"/>
      <c r="D167" s="11"/>
      <c r="E167" s="11"/>
      <c r="F167" s="11"/>
      <c r="G167" s="11"/>
      <c r="H167" s="11"/>
      <c r="I167" s="11"/>
      <c r="J167" s="11"/>
      <c r="K167" s="11"/>
      <c r="L167" s="11"/>
      <c r="M167" s="11"/>
    </row>
    <row r="168" spans="1:13" x14ac:dyDescent="0.3">
      <c r="B168" s="7">
        <v>6</v>
      </c>
      <c r="D168" t="s">
        <v>62</v>
      </c>
      <c r="E168" t="s">
        <v>1</v>
      </c>
      <c r="F168">
        <v>22.7</v>
      </c>
      <c r="H168" t="s">
        <v>6</v>
      </c>
      <c r="I168" s="11">
        <v>23.54</v>
      </c>
      <c r="J168" s="5"/>
      <c r="L168" s="11"/>
      <c r="M168" s="11"/>
    </row>
    <row r="169" spans="1:13" x14ac:dyDescent="0.3">
      <c r="E169" t="s">
        <v>2</v>
      </c>
      <c r="F169">
        <v>24.7</v>
      </c>
      <c r="H169" t="s">
        <v>54</v>
      </c>
      <c r="I169" s="11">
        <v>2585.4</v>
      </c>
      <c r="J169" s="3">
        <f>I169-I168</f>
        <v>2561.86</v>
      </c>
      <c r="K169">
        <v>1</v>
      </c>
      <c r="L169" s="11"/>
      <c r="M169" s="11"/>
    </row>
    <row r="170" spans="1:13" x14ac:dyDescent="0.3">
      <c r="E170" t="s">
        <v>3</v>
      </c>
      <c r="F170">
        <v>22.6</v>
      </c>
      <c r="H170" t="s">
        <v>6</v>
      </c>
      <c r="I170" s="11">
        <v>20.74</v>
      </c>
      <c r="J170" s="5"/>
      <c r="L170" s="11"/>
      <c r="M170" s="11"/>
    </row>
    <row r="171" spans="1:13" x14ac:dyDescent="0.3">
      <c r="E171" t="s">
        <v>5</v>
      </c>
      <c r="F171">
        <f>AVERAGE(F168:F170)</f>
        <v>23.333333333333332</v>
      </c>
      <c r="H171" t="s">
        <v>55</v>
      </c>
      <c r="I171" s="11">
        <v>218.76</v>
      </c>
      <c r="J171" s="3">
        <f>I171-I170</f>
        <v>198.01999999999998</v>
      </c>
      <c r="K171">
        <f>J171/J169</f>
        <v>7.7295402559078158E-2</v>
      </c>
      <c r="L171" s="11"/>
      <c r="M171" s="11"/>
    </row>
    <row r="172" spans="1:13" x14ac:dyDescent="0.3">
      <c r="D172" t="s">
        <v>63</v>
      </c>
      <c r="E172" t="s">
        <v>1</v>
      </c>
      <c r="F172">
        <v>23.2</v>
      </c>
      <c r="H172" t="s">
        <v>6</v>
      </c>
      <c r="I172" s="11">
        <v>27.32</v>
      </c>
      <c r="J172" s="5"/>
      <c r="L172" s="11"/>
      <c r="M172" s="11"/>
    </row>
    <row r="173" spans="1:13" x14ac:dyDescent="0.3">
      <c r="E173" t="s">
        <v>2</v>
      </c>
      <c r="F173">
        <v>27.8</v>
      </c>
      <c r="H173" t="s">
        <v>56</v>
      </c>
      <c r="I173" s="11">
        <v>1468</v>
      </c>
      <c r="J173" s="3">
        <f>I173-I172</f>
        <v>1440.68</v>
      </c>
      <c r="K173">
        <f>J173/J169</f>
        <v>0.5623570374649669</v>
      </c>
      <c r="L173" s="11"/>
      <c r="M173" s="11"/>
    </row>
    <row r="174" spans="1:13" x14ac:dyDescent="0.3">
      <c r="E174" t="s">
        <v>3</v>
      </c>
      <c r="F174">
        <v>30.5</v>
      </c>
      <c r="H174" t="s">
        <v>6</v>
      </c>
      <c r="I174" s="11">
        <v>27.48</v>
      </c>
      <c r="J174" s="5"/>
      <c r="L174" s="11"/>
      <c r="M174" s="11"/>
    </row>
    <row r="175" spans="1:13" x14ac:dyDescent="0.3">
      <c r="E175" t="s">
        <v>5</v>
      </c>
      <c r="F175">
        <f>AVERAGE(F172:F174)</f>
        <v>27.166666666666668</v>
      </c>
      <c r="H175" t="s">
        <v>58</v>
      </c>
      <c r="I175" s="11">
        <v>3135.8</v>
      </c>
      <c r="J175" s="3">
        <f>I175-I174</f>
        <v>3108.32</v>
      </c>
      <c r="K175">
        <f>J175/J169</f>
        <v>1.2133059573903335</v>
      </c>
      <c r="L175" s="11"/>
      <c r="M175" s="11"/>
    </row>
    <row r="176" spans="1:13" x14ac:dyDescent="0.3">
      <c r="E176" t="s">
        <v>7</v>
      </c>
      <c r="F176" s="3">
        <f>(F175/F171)</f>
        <v>1.1642857142857144</v>
      </c>
      <c r="H176" t="s">
        <v>6</v>
      </c>
      <c r="I176" s="11">
        <v>27.27</v>
      </c>
      <c r="J176" s="5"/>
      <c r="L176" s="11"/>
      <c r="M176" s="11"/>
    </row>
    <row r="177" spans="1:13" x14ac:dyDescent="0.3">
      <c r="H177" t="s">
        <v>57</v>
      </c>
      <c r="I177" s="11">
        <v>3666.1</v>
      </c>
      <c r="J177" s="3">
        <f>I177-I176</f>
        <v>3638.83</v>
      </c>
      <c r="K177">
        <f>J177/J169</f>
        <v>1.4203859695689849</v>
      </c>
      <c r="L177" s="11"/>
      <c r="M177" s="11"/>
    </row>
    <row r="178" spans="1:13" x14ac:dyDescent="0.3">
      <c r="A178" s="11"/>
      <c r="B178" s="14"/>
      <c r="D178" s="11"/>
      <c r="E178" s="11"/>
      <c r="F178" s="11"/>
      <c r="G178" s="11"/>
      <c r="H178" s="11"/>
      <c r="I178" s="11"/>
      <c r="J178" s="11"/>
      <c r="K178" s="11"/>
      <c r="L178" s="11"/>
      <c r="M178" s="11"/>
    </row>
    <row r="179" spans="1:13" x14ac:dyDescent="0.3">
      <c r="B179" s="7">
        <v>7</v>
      </c>
      <c r="D179" t="s">
        <v>62</v>
      </c>
      <c r="E179" t="s">
        <v>1</v>
      </c>
      <c r="F179">
        <v>22.2</v>
      </c>
      <c r="H179" t="s">
        <v>6</v>
      </c>
      <c r="I179" s="11">
        <v>19.829999999999998</v>
      </c>
      <c r="J179" s="5"/>
      <c r="L179" s="11"/>
      <c r="M179" s="11"/>
    </row>
    <row r="180" spans="1:13" x14ac:dyDescent="0.3">
      <c r="E180" t="s">
        <v>2</v>
      </c>
      <c r="F180">
        <v>23.8</v>
      </c>
      <c r="H180" t="s">
        <v>54</v>
      </c>
      <c r="I180" s="11">
        <v>1495.2</v>
      </c>
      <c r="J180" s="3">
        <f>I180-I179</f>
        <v>1475.3700000000001</v>
      </c>
      <c r="K180">
        <v>1</v>
      </c>
      <c r="L180" s="11"/>
      <c r="M180" s="11"/>
    </row>
    <row r="181" spans="1:13" x14ac:dyDescent="0.3">
      <c r="E181" t="s">
        <v>3</v>
      </c>
      <c r="F181">
        <v>22.5</v>
      </c>
      <c r="H181" t="s">
        <v>6</v>
      </c>
      <c r="I181" s="11">
        <v>18.350000000000001</v>
      </c>
      <c r="J181" s="5"/>
      <c r="L181" s="11"/>
      <c r="M181" s="11"/>
    </row>
    <row r="182" spans="1:13" x14ac:dyDescent="0.3">
      <c r="E182" t="s">
        <v>5</v>
      </c>
      <c r="F182">
        <f>AVERAGE(F179:F181)</f>
        <v>22.833333333333332</v>
      </c>
      <c r="H182" t="s">
        <v>55</v>
      </c>
      <c r="I182" s="11">
        <v>125.88</v>
      </c>
      <c r="J182" s="3">
        <f>I182-I181</f>
        <v>107.53</v>
      </c>
      <c r="K182">
        <f>J182/J180</f>
        <v>7.2883412296576452E-2</v>
      </c>
      <c r="L182" s="11"/>
      <c r="M182" s="11"/>
    </row>
    <row r="183" spans="1:13" x14ac:dyDescent="0.3">
      <c r="D183" t="s">
        <v>63</v>
      </c>
      <c r="E183" t="s">
        <v>1</v>
      </c>
      <c r="F183">
        <v>28.7</v>
      </c>
      <c r="H183" t="s">
        <v>6</v>
      </c>
      <c r="I183" s="11">
        <v>19.34</v>
      </c>
      <c r="J183" s="5"/>
      <c r="L183" s="11"/>
      <c r="M183" s="11"/>
    </row>
    <row r="184" spans="1:13" x14ac:dyDescent="0.3">
      <c r="E184" t="s">
        <v>2</v>
      </c>
      <c r="F184">
        <v>27.5</v>
      </c>
      <c r="H184" t="s">
        <v>56</v>
      </c>
      <c r="I184" s="11">
        <v>1190.5999999999999</v>
      </c>
      <c r="J184" s="3">
        <f>I184-I183</f>
        <v>1171.26</v>
      </c>
      <c r="K184">
        <f>J184/J180</f>
        <v>0.79387543463673516</v>
      </c>
      <c r="L184" s="11"/>
      <c r="M184" s="11"/>
    </row>
    <row r="185" spans="1:13" x14ac:dyDescent="0.3">
      <c r="E185" t="s">
        <v>3</v>
      </c>
      <c r="F185">
        <v>27.1</v>
      </c>
      <c r="H185" t="s">
        <v>6</v>
      </c>
      <c r="I185" s="11">
        <v>19.23</v>
      </c>
      <c r="J185" s="5"/>
      <c r="L185" s="11"/>
      <c r="M185" s="11"/>
    </row>
    <row r="186" spans="1:13" x14ac:dyDescent="0.3">
      <c r="E186" t="s">
        <v>5</v>
      </c>
      <c r="F186">
        <f>AVERAGE(F183:F185)</f>
        <v>27.766666666666669</v>
      </c>
      <c r="H186" t="s">
        <v>58</v>
      </c>
      <c r="I186" s="11">
        <v>2630.8</v>
      </c>
      <c r="J186" s="3">
        <f>I186-I185</f>
        <v>2611.5700000000002</v>
      </c>
      <c r="K186">
        <f>J186/J180</f>
        <v>1.7701119041325226</v>
      </c>
      <c r="L186" s="11"/>
      <c r="M186" s="11"/>
    </row>
    <row r="187" spans="1:13" x14ac:dyDescent="0.3">
      <c r="E187" t="s">
        <v>7</v>
      </c>
      <c r="F187" s="3">
        <f>(F186/F182)</f>
        <v>1.216058394160584</v>
      </c>
      <c r="H187" t="s">
        <v>6</v>
      </c>
      <c r="I187" s="11">
        <v>20.350000000000001</v>
      </c>
      <c r="J187" s="5"/>
      <c r="L187" s="11"/>
      <c r="M187" s="11"/>
    </row>
    <row r="188" spans="1:13" x14ac:dyDescent="0.3">
      <c r="H188" t="s">
        <v>57</v>
      </c>
      <c r="I188" s="11">
        <v>2571.5</v>
      </c>
      <c r="J188" s="3">
        <f>I188-I187</f>
        <v>2551.15</v>
      </c>
      <c r="K188">
        <f>J188/J180</f>
        <v>1.7291594650833348</v>
      </c>
      <c r="L188" s="11"/>
      <c r="M188" s="11"/>
    </row>
    <row r="189" spans="1:13" x14ac:dyDescent="0.3">
      <c r="A189" s="11"/>
      <c r="B189" s="14"/>
      <c r="D189" s="11"/>
      <c r="E189" s="11"/>
      <c r="F189" s="11"/>
      <c r="G189" s="11"/>
      <c r="H189" s="11"/>
      <c r="I189" s="11"/>
      <c r="J189" s="11"/>
      <c r="K189" s="11"/>
      <c r="L189" s="11"/>
      <c r="M189" s="11"/>
    </row>
    <row r="190" spans="1:13" x14ac:dyDescent="0.3">
      <c r="A190" t="s">
        <v>66</v>
      </c>
      <c r="B190" s="7">
        <v>4</v>
      </c>
      <c r="D190" t="s">
        <v>62</v>
      </c>
      <c r="E190" t="s">
        <v>1</v>
      </c>
      <c r="F190">
        <v>27.1</v>
      </c>
      <c r="H190" t="s">
        <v>6</v>
      </c>
      <c r="I190" s="11">
        <v>170.58</v>
      </c>
      <c r="J190" s="5"/>
      <c r="L190" s="11"/>
      <c r="M190" s="11"/>
    </row>
    <row r="191" spans="1:13" x14ac:dyDescent="0.3">
      <c r="E191" t="s">
        <v>2</v>
      </c>
      <c r="F191">
        <v>24</v>
      </c>
      <c r="H191" t="s">
        <v>54</v>
      </c>
      <c r="I191" s="11">
        <v>2933.5</v>
      </c>
      <c r="J191" s="3">
        <f>I191-I190</f>
        <v>2762.92</v>
      </c>
      <c r="K191">
        <v>1</v>
      </c>
      <c r="L191" s="11"/>
      <c r="M191" s="11"/>
    </row>
    <row r="192" spans="1:13" x14ac:dyDescent="0.3">
      <c r="E192" t="s">
        <v>3</v>
      </c>
      <c r="F192">
        <v>22.4</v>
      </c>
      <c r="H192" t="s">
        <v>6</v>
      </c>
      <c r="I192" s="11">
        <v>215.8</v>
      </c>
      <c r="J192" s="5"/>
      <c r="L192" s="11"/>
      <c r="M192" s="11"/>
    </row>
    <row r="193" spans="1:13" x14ac:dyDescent="0.3">
      <c r="E193" t="s">
        <v>5</v>
      </c>
      <c r="F193">
        <f>AVERAGE(F190:F192)</f>
        <v>24.5</v>
      </c>
      <c r="H193" t="s">
        <v>55</v>
      </c>
      <c r="I193" s="11">
        <v>1032.5</v>
      </c>
      <c r="J193" s="3">
        <f>I193-I192</f>
        <v>816.7</v>
      </c>
      <c r="K193">
        <f>J193/J191</f>
        <v>0.2955930682032053</v>
      </c>
      <c r="L193" s="11"/>
      <c r="M193" s="11"/>
    </row>
    <row r="194" spans="1:13" x14ac:dyDescent="0.3">
      <c r="D194" t="s">
        <v>63</v>
      </c>
      <c r="E194" t="s">
        <v>1</v>
      </c>
      <c r="F194">
        <v>21.7</v>
      </c>
      <c r="H194" t="s">
        <v>6</v>
      </c>
      <c r="I194" s="11">
        <v>103.55</v>
      </c>
      <c r="J194" s="5"/>
      <c r="L194" s="11"/>
      <c r="M194" s="11"/>
    </row>
    <row r="195" spans="1:13" x14ac:dyDescent="0.3">
      <c r="E195" t="s">
        <v>2</v>
      </c>
      <c r="F195">
        <v>26.9</v>
      </c>
      <c r="H195" t="s">
        <v>56</v>
      </c>
      <c r="I195" s="11">
        <v>1377.3</v>
      </c>
      <c r="J195" s="3">
        <f>I195-I194</f>
        <v>1273.75</v>
      </c>
      <c r="K195">
        <f>J195/J191</f>
        <v>0.46101588174829528</v>
      </c>
      <c r="L195" s="11"/>
      <c r="M195" s="11"/>
    </row>
    <row r="196" spans="1:13" x14ac:dyDescent="0.3">
      <c r="E196" t="s">
        <v>3</v>
      </c>
      <c r="F196">
        <v>23.8</v>
      </c>
      <c r="H196" t="s">
        <v>6</v>
      </c>
      <c r="I196" s="11">
        <v>104.66</v>
      </c>
      <c r="J196" s="5"/>
      <c r="L196" s="11"/>
      <c r="M196" s="11"/>
    </row>
    <row r="197" spans="1:13" x14ac:dyDescent="0.3">
      <c r="E197" t="s">
        <v>5</v>
      </c>
      <c r="F197">
        <f>AVERAGE(F194:F196)</f>
        <v>24.133333333333329</v>
      </c>
      <c r="H197" t="s">
        <v>58</v>
      </c>
      <c r="I197" s="11">
        <v>2815.3</v>
      </c>
      <c r="J197" s="3">
        <f>I197-I196</f>
        <v>2710.6400000000003</v>
      </c>
      <c r="K197">
        <f>J197/J191</f>
        <v>0.98107798995265882</v>
      </c>
      <c r="L197" s="11"/>
      <c r="M197" s="11"/>
    </row>
    <row r="198" spans="1:13" x14ac:dyDescent="0.3">
      <c r="E198" t="s">
        <v>7</v>
      </c>
      <c r="F198" s="3">
        <f>(F197/F193)</f>
        <v>0.98503401360544196</v>
      </c>
      <c r="H198" t="s">
        <v>6</v>
      </c>
      <c r="I198" s="11">
        <v>102.54</v>
      </c>
      <c r="J198" s="5"/>
      <c r="L198" s="11"/>
      <c r="M198" s="11"/>
    </row>
    <row r="199" spans="1:13" x14ac:dyDescent="0.3">
      <c r="H199" t="s">
        <v>57</v>
      </c>
      <c r="I199" s="11">
        <v>3285.9</v>
      </c>
      <c r="J199" s="3">
        <f>I199-I198</f>
        <v>3183.36</v>
      </c>
      <c r="K199">
        <f>J199/J191</f>
        <v>1.1521723394090311</v>
      </c>
      <c r="L199" s="11"/>
      <c r="M199" s="11"/>
    </row>
    <row r="200" spans="1:13" x14ac:dyDescent="0.3">
      <c r="A200" s="11"/>
      <c r="B200" s="14"/>
      <c r="D200" s="11"/>
      <c r="E200" s="11"/>
      <c r="F200" s="11"/>
      <c r="G200" s="11"/>
      <c r="H200" s="11"/>
      <c r="I200" s="11"/>
      <c r="J200" s="11"/>
      <c r="K200" s="11"/>
      <c r="L200" s="11"/>
      <c r="M200" s="11"/>
    </row>
    <row r="201" spans="1:13" x14ac:dyDescent="0.3">
      <c r="B201" s="7">
        <v>6</v>
      </c>
      <c r="D201" t="s">
        <v>62</v>
      </c>
      <c r="E201" t="s">
        <v>1</v>
      </c>
      <c r="F201">
        <v>28.7</v>
      </c>
      <c r="H201" t="s">
        <v>6</v>
      </c>
      <c r="I201" s="11">
        <v>83.67</v>
      </c>
      <c r="J201" s="5"/>
      <c r="L201" s="11"/>
      <c r="M201" s="11"/>
    </row>
    <row r="202" spans="1:13" x14ac:dyDescent="0.3">
      <c r="E202" t="s">
        <v>2</v>
      </c>
      <c r="F202">
        <v>31.1</v>
      </c>
      <c r="H202" t="s">
        <v>54</v>
      </c>
      <c r="I202" s="11">
        <v>2486.6999999999998</v>
      </c>
      <c r="J202" s="3">
        <f>I202-I201</f>
        <v>2403.0299999999997</v>
      </c>
      <c r="K202">
        <v>1</v>
      </c>
      <c r="L202" s="11"/>
      <c r="M202" s="11"/>
    </row>
    <row r="203" spans="1:13" x14ac:dyDescent="0.3">
      <c r="E203" t="s">
        <v>3</v>
      </c>
      <c r="F203">
        <v>32</v>
      </c>
      <c r="H203" t="s">
        <v>6</v>
      </c>
      <c r="I203" s="11">
        <v>151.63</v>
      </c>
      <c r="J203" s="5"/>
      <c r="L203" s="11"/>
      <c r="M203" s="11"/>
    </row>
    <row r="204" spans="1:13" x14ac:dyDescent="0.3">
      <c r="E204" t="s">
        <v>5</v>
      </c>
      <c r="F204">
        <f>AVERAGE(F201:F203)</f>
        <v>30.599999999999998</v>
      </c>
      <c r="H204" t="s">
        <v>55</v>
      </c>
      <c r="I204" s="11">
        <v>434.86</v>
      </c>
      <c r="J204" s="3">
        <f>I204-I203</f>
        <v>283.23</v>
      </c>
      <c r="K204">
        <f>J204/J202</f>
        <v>0.11786369708243345</v>
      </c>
      <c r="L204" s="11"/>
      <c r="M204" s="11"/>
    </row>
    <row r="205" spans="1:13" x14ac:dyDescent="0.3">
      <c r="D205" t="s">
        <v>63</v>
      </c>
      <c r="E205" t="s">
        <v>1</v>
      </c>
      <c r="F205">
        <v>34.1</v>
      </c>
      <c r="H205" t="s">
        <v>6</v>
      </c>
      <c r="I205" s="11">
        <v>92.37</v>
      </c>
      <c r="J205" s="5"/>
      <c r="L205" s="11"/>
      <c r="M205" s="11"/>
    </row>
    <row r="206" spans="1:13" x14ac:dyDescent="0.3">
      <c r="E206" t="s">
        <v>2</v>
      </c>
      <c r="F206">
        <v>34.4</v>
      </c>
      <c r="H206" t="s">
        <v>56</v>
      </c>
      <c r="I206" s="11">
        <v>910.38</v>
      </c>
      <c r="J206" s="3">
        <f>I206-I205</f>
        <v>818.01</v>
      </c>
      <c r="K206">
        <f>J206/J202</f>
        <v>0.34040773523426676</v>
      </c>
      <c r="L206" s="11"/>
      <c r="M206" s="11"/>
    </row>
    <row r="207" spans="1:13" x14ac:dyDescent="0.3">
      <c r="E207" t="s">
        <v>3</v>
      </c>
      <c r="F207">
        <v>40.6</v>
      </c>
      <c r="H207" t="s">
        <v>6</v>
      </c>
      <c r="I207" s="11">
        <v>78.09</v>
      </c>
      <c r="J207" s="5"/>
      <c r="L207" s="11"/>
      <c r="M207" s="11"/>
    </row>
    <row r="208" spans="1:13" x14ac:dyDescent="0.3">
      <c r="E208" t="s">
        <v>5</v>
      </c>
      <c r="F208">
        <f>AVERAGE(F205:F207)</f>
        <v>36.366666666666667</v>
      </c>
      <c r="H208" t="s">
        <v>58</v>
      </c>
      <c r="I208" s="11">
        <v>1248</v>
      </c>
      <c r="J208" s="3">
        <f>I208-I207</f>
        <v>1169.9100000000001</v>
      </c>
      <c r="K208">
        <f>J208/J202</f>
        <v>0.48684785458358831</v>
      </c>
      <c r="L208" s="11"/>
      <c r="M208" s="11"/>
    </row>
    <row r="209" spans="1:13" x14ac:dyDescent="0.3">
      <c r="E209" t="s">
        <v>7</v>
      </c>
      <c r="F209" s="3">
        <f>(F208/F204)</f>
        <v>1.1884531590413945</v>
      </c>
      <c r="H209" t="s">
        <v>6</v>
      </c>
      <c r="I209" s="11">
        <v>65.02</v>
      </c>
      <c r="J209" s="5"/>
      <c r="L209" s="11"/>
      <c r="M209" s="11"/>
    </row>
    <row r="210" spans="1:13" x14ac:dyDescent="0.3">
      <c r="H210" t="s">
        <v>57</v>
      </c>
      <c r="I210" s="11">
        <v>1208.7</v>
      </c>
      <c r="J210" s="3">
        <f>I210-I209</f>
        <v>1143.68</v>
      </c>
      <c r="K210">
        <f>J210/J202</f>
        <v>0.47593246859173632</v>
      </c>
      <c r="L210" s="11"/>
      <c r="M210" s="11"/>
    </row>
    <row r="211" spans="1:13" x14ac:dyDescent="0.3">
      <c r="A211" s="11"/>
      <c r="B211" s="14"/>
      <c r="D211" s="11"/>
      <c r="E211" s="11"/>
      <c r="F211" s="11"/>
      <c r="G211" s="11"/>
      <c r="H211" s="11"/>
      <c r="I211" s="11"/>
      <c r="J211" s="11"/>
      <c r="K211" s="11"/>
      <c r="L211" s="11"/>
      <c r="M211" s="11"/>
    </row>
    <row r="212" spans="1:13" x14ac:dyDescent="0.3">
      <c r="B212" s="7">
        <v>10</v>
      </c>
      <c r="D212" t="s">
        <v>62</v>
      </c>
      <c r="E212" t="s">
        <v>1</v>
      </c>
      <c r="F212">
        <v>27.9</v>
      </c>
      <c r="H212" t="s">
        <v>6</v>
      </c>
      <c r="I212" s="11">
        <v>7.3</v>
      </c>
      <c r="J212" s="5"/>
      <c r="L212" s="11"/>
      <c r="M212" s="11"/>
    </row>
    <row r="213" spans="1:13" x14ac:dyDescent="0.3">
      <c r="E213" t="s">
        <v>2</v>
      </c>
      <c r="F213">
        <v>28.3</v>
      </c>
      <c r="H213" t="s">
        <v>54</v>
      </c>
      <c r="I213">
        <v>1656.9</v>
      </c>
      <c r="J213" s="3">
        <f>I213-I212</f>
        <v>1649.6000000000001</v>
      </c>
      <c r="K213">
        <v>1</v>
      </c>
      <c r="L213" s="11"/>
      <c r="M213" s="11"/>
    </row>
    <row r="214" spans="1:13" x14ac:dyDescent="0.3">
      <c r="E214" t="s">
        <v>3</v>
      </c>
      <c r="F214">
        <v>25.2</v>
      </c>
      <c r="H214" t="s">
        <v>6</v>
      </c>
      <c r="I214">
        <v>10.19</v>
      </c>
      <c r="J214" s="5"/>
      <c r="L214" s="11"/>
      <c r="M214" s="11"/>
    </row>
    <row r="215" spans="1:13" x14ac:dyDescent="0.3">
      <c r="E215" t="s">
        <v>5</v>
      </c>
      <c r="F215">
        <f>AVERAGE(F212:F214)</f>
        <v>27.133333333333336</v>
      </c>
      <c r="H215" t="s">
        <v>55</v>
      </c>
      <c r="I215">
        <v>88.191999999999993</v>
      </c>
      <c r="J215" s="3">
        <f>I215-I214</f>
        <v>78.001999999999995</v>
      </c>
      <c r="K215">
        <f>J215/J213</f>
        <v>4.7285402521823464E-2</v>
      </c>
      <c r="L215" s="11"/>
      <c r="M215" s="11"/>
    </row>
    <row r="216" spans="1:13" x14ac:dyDescent="0.3">
      <c r="D216" t="s">
        <v>63</v>
      </c>
      <c r="E216" t="s">
        <v>1</v>
      </c>
      <c r="F216">
        <v>31.5</v>
      </c>
      <c r="H216" t="s">
        <v>6</v>
      </c>
      <c r="I216">
        <v>7.7</v>
      </c>
      <c r="J216" s="5"/>
      <c r="L216" s="11"/>
      <c r="M216" s="11"/>
    </row>
    <row r="217" spans="1:13" x14ac:dyDescent="0.3">
      <c r="E217" t="s">
        <v>2</v>
      </c>
      <c r="F217">
        <v>31.1</v>
      </c>
      <c r="H217" t="s">
        <v>56</v>
      </c>
      <c r="I217">
        <v>403.28</v>
      </c>
      <c r="J217" s="3">
        <f>I217-I216</f>
        <v>395.58</v>
      </c>
      <c r="K217">
        <f>J217/J213</f>
        <v>0.23980358874878754</v>
      </c>
      <c r="L217" s="11"/>
      <c r="M217" s="11"/>
    </row>
    <row r="218" spans="1:13" x14ac:dyDescent="0.3">
      <c r="E218" t="s">
        <v>3</v>
      </c>
      <c r="F218">
        <v>31.7</v>
      </c>
      <c r="H218" t="s">
        <v>6</v>
      </c>
      <c r="I218">
        <v>7.16</v>
      </c>
      <c r="J218" s="5"/>
      <c r="L218" s="11"/>
      <c r="M218" s="11"/>
    </row>
    <row r="219" spans="1:13" x14ac:dyDescent="0.3">
      <c r="E219" t="s">
        <v>5</v>
      </c>
      <c r="F219">
        <f>AVERAGE(F216:F218)</f>
        <v>31.433333333333334</v>
      </c>
      <c r="H219" t="s">
        <v>58</v>
      </c>
      <c r="I219">
        <v>1333.7</v>
      </c>
      <c r="J219" s="3">
        <f>I219-I218</f>
        <v>1326.54</v>
      </c>
      <c r="K219">
        <f>J219/J213</f>
        <v>0.80415858389912698</v>
      </c>
      <c r="L219" s="11"/>
      <c r="M219" s="11"/>
    </row>
    <row r="220" spans="1:13" x14ac:dyDescent="0.3">
      <c r="E220" t="s">
        <v>7</v>
      </c>
      <c r="F220" s="3">
        <f>(F219/F215)</f>
        <v>1.1584766584766584</v>
      </c>
      <c r="H220" t="s">
        <v>6</v>
      </c>
      <c r="I220">
        <v>5.79</v>
      </c>
      <c r="J220" s="5"/>
    </row>
    <row r="221" spans="1:13" x14ac:dyDescent="0.3">
      <c r="H221" t="s">
        <v>57</v>
      </c>
      <c r="I221">
        <v>1879.2</v>
      </c>
      <c r="J221" s="3">
        <f>I221-I220</f>
        <v>1873.41</v>
      </c>
      <c r="K221">
        <f>J221/J213</f>
        <v>1.135675315227934</v>
      </c>
    </row>
    <row r="223" spans="1:13" x14ac:dyDescent="0.3">
      <c r="B223" s="7">
        <v>11</v>
      </c>
      <c r="D223" t="s">
        <v>62</v>
      </c>
      <c r="E223" t="s">
        <v>1</v>
      </c>
      <c r="F223">
        <v>35</v>
      </c>
      <c r="H223" t="s">
        <v>6</v>
      </c>
      <c r="I223">
        <v>26.09</v>
      </c>
      <c r="J223" s="5"/>
    </row>
    <row r="224" spans="1:13" x14ac:dyDescent="0.3">
      <c r="E224" t="s">
        <v>2</v>
      </c>
      <c r="F224">
        <v>34.9</v>
      </c>
      <c r="H224" t="s">
        <v>54</v>
      </c>
      <c r="I224">
        <v>1162</v>
      </c>
      <c r="J224" s="3">
        <f>I224-I223</f>
        <v>1135.9100000000001</v>
      </c>
      <c r="K224">
        <v>1</v>
      </c>
    </row>
    <row r="225" spans="2:11" x14ac:dyDescent="0.3">
      <c r="E225" t="s">
        <v>3</v>
      </c>
      <c r="F225">
        <v>40.6</v>
      </c>
      <c r="H225" t="s">
        <v>6</v>
      </c>
      <c r="I225">
        <v>16.48</v>
      </c>
      <c r="J225" s="5"/>
    </row>
    <row r="226" spans="2:11" x14ac:dyDescent="0.3">
      <c r="E226" t="s">
        <v>5</v>
      </c>
      <c r="F226">
        <f>AVERAGE(F223:F225)</f>
        <v>36.833333333333336</v>
      </c>
      <c r="H226" t="s">
        <v>55</v>
      </c>
      <c r="I226">
        <v>38.622999999999998</v>
      </c>
      <c r="J226" s="3">
        <f>I226-I225</f>
        <v>22.142999999999997</v>
      </c>
      <c r="K226">
        <f>J226/J224</f>
        <v>1.949362185384405E-2</v>
      </c>
    </row>
    <row r="227" spans="2:11" x14ac:dyDescent="0.3">
      <c r="D227" t="s">
        <v>63</v>
      </c>
      <c r="E227" t="s">
        <v>1</v>
      </c>
      <c r="F227">
        <v>31</v>
      </c>
      <c r="H227" t="s">
        <v>6</v>
      </c>
      <c r="I227">
        <v>7.97</v>
      </c>
      <c r="J227" s="5"/>
    </row>
    <row r="228" spans="2:11" x14ac:dyDescent="0.3">
      <c r="E228" t="s">
        <v>2</v>
      </c>
      <c r="F228">
        <v>31.1</v>
      </c>
      <c r="H228" t="s">
        <v>56</v>
      </c>
      <c r="I228">
        <v>114.62</v>
      </c>
      <c r="J228" s="3">
        <f>I228-I227</f>
        <v>106.65</v>
      </c>
      <c r="K228">
        <f>J228/J224</f>
        <v>9.3889480680687726E-2</v>
      </c>
    </row>
    <row r="229" spans="2:11" x14ac:dyDescent="0.3">
      <c r="E229" t="s">
        <v>3</v>
      </c>
      <c r="F229">
        <v>30.8</v>
      </c>
      <c r="H229" t="s">
        <v>6</v>
      </c>
      <c r="I229">
        <v>4.59</v>
      </c>
      <c r="J229" s="5"/>
    </row>
    <row r="230" spans="2:11" x14ac:dyDescent="0.3">
      <c r="E230" t="s">
        <v>5</v>
      </c>
      <c r="F230">
        <f>AVERAGE(F227:F229)</f>
        <v>30.966666666666669</v>
      </c>
      <c r="H230" t="s">
        <v>58</v>
      </c>
      <c r="I230">
        <v>685.68</v>
      </c>
      <c r="J230" s="3">
        <f>I230-I229</f>
        <v>681.08999999999992</v>
      </c>
      <c r="K230">
        <f>J230/J224</f>
        <v>0.59959855974505016</v>
      </c>
    </row>
    <row r="231" spans="2:11" x14ac:dyDescent="0.3">
      <c r="E231" t="s">
        <v>7</v>
      </c>
      <c r="F231" s="3">
        <f>(F230/F226)</f>
        <v>0.8407239819004525</v>
      </c>
      <c r="H231" t="s">
        <v>6</v>
      </c>
      <c r="I231">
        <v>2.86</v>
      </c>
      <c r="J231" s="5"/>
    </row>
    <row r="232" spans="2:11" x14ac:dyDescent="0.3">
      <c r="H232" t="s">
        <v>57</v>
      </c>
      <c r="I232">
        <v>809.06</v>
      </c>
      <c r="J232" s="3">
        <f>I232-I231</f>
        <v>806.19999999999993</v>
      </c>
      <c r="K232">
        <f>J232/J224</f>
        <v>0.70973932793971339</v>
      </c>
    </row>
    <row r="234" spans="2:11" x14ac:dyDescent="0.3">
      <c r="B234" s="7">
        <v>12</v>
      </c>
      <c r="D234" t="s">
        <v>62</v>
      </c>
      <c r="E234" t="s">
        <v>1</v>
      </c>
      <c r="F234">
        <v>31.7</v>
      </c>
      <c r="H234" t="s">
        <v>6</v>
      </c>
      <c r="I234">
        <v>4.82</v>
      </c>
      <c r="J234" s="5"/>
    </row>
    <row r="235" spans="2:11" x14ac:dyDescent="0.3">
      <c r="E235" t="s">
        <v>2</v>
      </c>
      <c r="F235">
        <v>31.4</v>
      </c>
      <c r="H235" t="s">
        <v>54</v>
      </c>
      <c r="I235">
        <v>1195.0999999999999</v>
      </c>
      <c r="J235" s="3">
        <f>I235-I234</f>
        <v>1190.28</v>
      </c>
      <c r="K235">
        <v>1</v>
      </c>
    </row>
    <row r="236" spans="2:11" x14ac:dyDescent="0.3">
      <c r="E236" t="s">
        <v>3</v>
      </c>
      <c r="F236">
        <v>31.9</v>
      </c>
      <c r="H236" t="s">
        <v>6</v>
      </c>
      <c r="I236">
        <v>13.2</v>
      </c>
      <c r="J236" s="5"/>
    </row>
    <row r="237" spans="2:11" x14ac:dyDescent="0.3">
      <c r="E237" t="s">
        <v>5</v>
      </c>
      <c r="F237">
        <f>AVERAGE(F234:F236)</f>
        <v>31.666666666666668</v>
      </c>
      <c r="H237" t="s">
        <v>55</v>
      </c>
      <c r="I237">
        <v>61.765999999999998</v>
      </c>
      <c r="J237" s="3">
        <f>I237-I236</f>
        <v>48.566000000000003</v>
      </c>
      <c r="K237">
        <f>J237/J235</f>
        <v>4.0802164196659614E-2</v>
      </c>
    </row>
    <row r="238" spans="2:11" x14ac:dyDescent="0.3">
      <c r="D238" t="s">
        <v>63</v>
      </c>
      <c r="E238" t="s">
        <v>1</v>
      </c>
      <c r="F238">
        <v>37.700000000000003</v>
      </c>
      <c r="H238" t="s">
        <v>6</v>
      </c>
      <c r="I238">
        <v>5.67</v>
      </c>
      <c r="J238" s="5"/>
    </row>
    <row r="239" spans="2:11" x14ac:dyDescent="0.3">
      <c r="E239" t="s">
        <v>2</v>
      </c>
      <c r="F239">
        <v>39.5</v>
      </c>
      <c r="H239" t="s">
        <v>56</v>
      </c>
      <c r="I239">
        <v>356.21</v>
      </c>
      <c r="J239" s="3">
        <f>I239-I238</f>
        <v>350.53999999999996</v>
      </c>
      <c r="K239">
        <f>J239/J235</f>
        <v>0.29450213395167524</v>
      </c>
    </row>
    <row r="240" spans="2:11" x14ac:dyDescent="0.3">
      <c r="E240" t="s">
        <v>3</v>
      </c>
      <c r="F240">
        <v>38.299999999999997</v>
      </c>
      <c r="H240" t="s">
        <v>6</v>
      </c>
      <c r="I240">
        <v>5.58</v>
      </c>
      <c r="J240" s="5"/>
    </row>
    <row r="241" spans="1:13" x14ac:dyDescent="0.3">
      <c r="E241" t="s">
        <v>5</v>
      </c>
      <c r="F241">
        <f>AVERAGE(F238:F240)</f>
        <v>38.5</v>
      </c>
      <c r="H241" t="s">
        <v>58</v>
      </c>
      <c r="I241">
        <v>1023.1</v>
      </c>
      <c r="J241" s="3">
        <f>I241-I240</f>
        <v>1017.52</v>
      </c>
      <c r="K241">
        <f>J241/J235</f>
        <v>0.85485768054575395</v>
      </c>
    </row>
    <row r="242" spans="1:13" x14ac:dyDescent="0.3">
      <c r="E242" t="s">
        <v>7</v>
      </c>
      <c r="F242" s="3">
        <f>(F241/F237)</f>
        <v>1.2157894736842105</v>
      </c>
      <c r="H242" t="s">
        <v>6</v>
      </c>
      <c r="I242">
        <v>4.97</v>
      </c>
      <c r="J242" s="5"/>
    </row>
    <row r="243" spans="1:13" x14ac:dyDescent="0.3">
      <c r="H243" t="s">
        <v>57</v>
      </c>
      <c r="I243">
        <v>1234.4000000000001</v>
      </c>
      <c r="J243" s="3">
        <f>I243-I242</f>
        <v>1229.43</v>
      </c>
      <c r="K243">
        <f>J243/J235</f>
        <v>1.0328914205060995</v>
      </c>
    </row>
    <row r="245" spans="1:13" x14ac:dyDescent="0.3">
      <c r="A245" s="23"/>
      <c r="B245" s="24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</row>
    <row r="246" spans="1:13" x14ac:dyDescent="0.3">
      <c r="A246" t="s">
        <v>67</v>
      </c>
      <c r="C246"/>
    </row>
    <row r="247" spans="1:13" x14ac:dyDescent="0.3">
      <c r="C247"/>
    </row>
    <row r="248" spans="1:13" x14ac:dyDescent="0.3">
      <c r="A248" t="s">
        <v>81</v>
      </c>
      <c r="B248" s="7">
        <v>1</v>
      </c>
      <c r="C248"/>
      <c r="D248" t="s">
        <v>62</v>
      </c>
      <c r="E248" t="s">
        <v>1</v>
      </c>
      <c r="F248">
        <v>32.4</v>
      </c>
      <c r="H248" s="7" t="s">
        <v>6</v>
      </c>
      <c r="I248">
        <v>145</v>
      </c>
      <c r="J248" s="11"/>
    </row>
    <row r="249" spans="1:13" x14ac:dyDescent="0.3">
      <c r="C249"/>
      <c r="E249" t="s">
        <v>2</v>
      </c>
      <c r="H249" s="7" t="s">
        <v>71</v>
      </c>
      <c r="I249">
        <v>216.1</v>
      </c>
      <c r="J249" s="3">
        <f>I249-I248</f>
        <v>71.099999999999994</v>
      </c>
      <c r="K249">
        <f>J249/J257</f>
        <v>3.3523504172756846E-2</v>
      </c>
    </row>
    <row r="250" spans="1:13" x14ac:dyDescent="0.3">
      <c r="C250"/>
      <c r="E250" t="s">
        <v>3</v>
      </c>
      <c r="H250" s="7" t="s">
        <v>6</v>
      </c>
      <c r="I250">
        <v>145.11000000000001</v>
      </c>
      <c r="J250" s="11"/>
    </row>
    <row r="251" spans="1:13" x14ac:dyDescent="0.3">
      <c r="C251"/>
      <c r="E251" t="s">
        <v>5</v>
      </c>
      <c r="F251">
        <f>AVERAGE(F248:F250)</f>
        <v>32.4</v>
      </c>
      <c r="H251" s="7" t="s">
        <v>70</v>
      </c>
      <c r="I251">
        <v>255.98</v>
      </c>
      <c r="J251" s="3">
        <f>I251-I250</f>
        <v>110.86999999999998</v>
      </c>
      <c r="K251">
        <f>J251/J257</f>
        <v>5.227497760384741E-2</v>
      </c>
    </row>
    <row r="252" spans="1:13" x14ac:dyDescent="0.3">
      <c r="C252"/>
      <c r="D252" t="s">
        <v>63</v>
      </c>
      <c r="E252" t="s">
        <v>1</v>
      </c>
      <c r="F252">
        <v>32.4</v>
      </c>
      <c r="H252" s="7" t="s">
        <v>6</v>
      </c>
      <c r="I252">
        <v>146.80000000000001</v>
      </c>
      <c r="J252" s="11"/>
    </row>
    <row r="253" spans="1:13" x14ac:dyDescent="0.3">
      <c r="C253"/>
      <c r="E253" t="s">
        <v>2</v>
      </c>
      <c r="F253">
        <v>35.200000000000003</v>
      </c>
      <c r="H253" s="7" t="s">
        <v>72</v>
      </c>
      <c r="I253">
        <v>344.33</v>
      </c>
      <c r="J253" s="3">
        <f>I253-I252</f>
        <v>197.52999999999997</v>
      </c>
      <c r="K253">
        <f>J253/J257</f>
        <v>9.3134989862794074E-2</v>
      </c>
    </row>
    <row r="254" spans="1:13" x14ac:dyDescent="0.3">
      <c r="C254"/>
      <c r="E254" t="s">
        <v>3</v>
      </c>
      <c r="F254">
        <v>31.4</v>
      </c>
      <c r="H254" s="7" t="s">
        <v>6</v>
      </c>
      <c r="I254">
        <v>170.22</v>
      </c>
      <c r="J254" s="11"/>
    </row>
    <row r="255" spans="1:13" x14ac:dyDescent="0.3">
      <c r="C255"/>
      <c r="E255" t="s">
        <v>5</v>
      </c>
      <c r="F255">
        <f>AVERAGE(F252:F254)</f>
        <v>33</v>
      </c>
      <c r="H255" s="7" t="s">
        <v>73</v>
      </c>
      <c r="I255">
        <v>1761.3</v>
      </c>
      <c r="J255" s="3">
        <f>I255-I254</f>
        <v>1591.08</v>
      </c>
      <c r="K255">
        <f>J255/J257</f>
        <v>0.75019095666933844</v>
      </c>
    </row>
    <row r="256" spans="1:13" x14ac:dyDescent="0.3">
      <c r="C256"/>
      <c r="E256" t="s">
        <v>7</v>
      </c>
      <c r="F256" s="3">
        <f>(F255/F251)</f>
        <v>1.0185185185185186</v>
      </c>
      <c r="H256" s="7" t="s">
        <v>6</v>
      </c>
      <c r="I256">
        <v>170.5</v>
      </c>
      <c r="J256" s="11"/>
    </row>
    <row r="257" spans="2:11" x14ac:dyDescent="0.3">
      <c r="C257"/>
      <c r="H257" s="7" t="s">
        <v>74</v>
      </c>
      <c r="I257">
        <v>2291.4</v>
      </c>
      <c r="J257" s="3">
        <f>I257-I256</f>
        <v>2120.9</v>
      </c>
      <c r="K257">
        <f>J257/J257</f>
        <v>1</v>
      </c>
    </row>
    <row r="258" spans="2:11" x14ac:dyDescent="0.3">
      <c r="C258"/>
      <c r="E258" t="s">
        <v>80</v>
      </c>
      <c r="F258" s="25">
        <v>7.8010000000000002</v>
      </c>
      <c r="H258" s="7" t="s">
        <v>6</v>
      </c>
      <c r="I258">
        <v>167.48</v>
      </c>
    </row>
    <row r="259" spans="2:11" x14ac:dyDescent="0.3">
      <c r="C259"/>
      <c r="H259" s="7" t="s">
        <v>75</v>
      </c>
      <c r="I259">
        <v>2131.1999999999998</v>
      </c>
      <c r="J259" s="3">
        <f>I259-I258</f>
        <v>1963.7199999999998</v>
      </c>
      <c r="K259">
        <f>J259/J257</f>
        <v>0.92588995237870697</v>
      </c>
    </row>
    <row r="260" spans="2:11" x14ac:dyDescent="0.3">
      <c r="C260"/>
    </row>
    <row r="261" spans="2:11" x14ac:dyDescent="0.3">
      <c r="B261" s="7">
        <v>3</v>
      </c>
      <c r="C261"/>
      <c r="D261" t="s">
        <v>62</v>
      </c>
      <c r="E261" t="s">
        <v>1</v>
      </c>
      <c r="F261">
        <v>32.1</v>
      </c>
      <c r="H261" s="7" t="s">
        <v>6</v>
      </c>
      <c r="I261">
        <v>59.02</v>
      </c>
      <c r="J261" s="11"/>
    </row>
    <row r="262" spans="2:11" x14ac:dyDescent="0.3">
      <c r="C262"/>
      <c r="E262" t="s">
        <v>2</v>
      </c>
      <c r="F262">
        <v>29</v>
      </c>
      <c r="H262" s="7" t="s">
        <v>71</v>
      </c>
      <c r="I262">
        <v>89.6</v>
      </c>
      <c r="J262" s="3">
        <f>I262-I261</f>
        <v>30.579999999999991</v>
      </c>
      <c r="K262">
        <f>J262/J268</f>
        <v>3.1011682622099621E-2</v>
      </c>
    </row>
    <row r="263" spans="2:11" x14ac:dyDescent="0.3">
      <c r="C263"/>
      <c r="E263" t="s">
        <v>3</v>
      </c>
      <c r="F263">
        <v>33.6</v>
      </c>
      <c r="H263" s="7" t="s">
        <v>6</v>
      </c>
      <c r="I263">
        <v>40.94</v>
      </c>
      <c r="J263" s="11"/>
    </row>
    <row r="264" spans="2:11" x14ac:dyDescent="0.3">
      <c r="C264"/>
      <c r="E264" t="s">
        <v>5</v>
      </c>
      <c r="F264">
        <f>AVERAGE(F261:F263)</f>
        <v>31.566666666666666</v>
      </c>
      <c r="H264" s="7" t="s">
        <v>70</v>
      </c>
      <c r="I264">
        <v>75.37</v>
      </c>
      <c r="J264" s="3">
        <f>I264-I263</f>
        <v>34.430000000000007</v>
      </c>
      <c r="K264">
        <f>J264/J268</f>
        <v>3.491603115365894E-2</v>
      </c>
    </row>
    <row r="265" spans="2:11" x14ac:dyDescent="0.3">
      <c r="C265"/>
      <c r="D265" t="s">
        <v>63</v>
      </c>
      <c r="E265" t="s">
        <v>1</v>
      </c>
      <c r="F265">
        <v>29.1</v>
      </c>
      <c r="H265" s="7" t="s">
        <v>6</v>
      </c>
      <c r="I265">
        <v>37.86</v>
      </c>
      <c r="J265" s="11"/>
    </row>
    <row r="266" spans="2:11" x14ac:dyDescent="0.3">
      <c r="C266"/>
      <c r="E266" t="s">
        <v>2</v>
      </c>
      <c r="F266">
        <v>23.2</v>
      </c>
      <c r="H266" s="7" t="s">
        <v>72</v>
      </c>
      <c r="I266">
        <v>583.57000000000005</v>
      </c>
      <c r="J266" s="3">
        <f>I266-I265</f>
        <v>545.71</v>
      </c>
      <c r="K266">
        <f>J266/J268</f>
        <v>0.55341351614473477</v>
      </c>
    </row>
    <row r="267" spans="2:11" x14ac:dyDescent="0.3">
      <c r="C267"/>
      <c r="E267" t="s">
        <v>3</v>
      </c>
      <c r="H267" s="7" t="s">
        <v>6</v>
      </c>
      <c r="I267">
        <v>44.72</v>
      </c>
      <c r="J267" s="11"/>
    </row>
    <row r="268" spans="2:11" x14ac:dyDescent="0.3">
      <c r="C268"/>
      <c r="E268" t="s">
        <v>5</v>
      </c>
      <c r="F268">
        <f>AVERAGE(F265:F267)</f>
        <v>26.15</v>
      </c>
      <c r="H268" s="7" t="s">
        <v>73</v>
      </c>
      <c r="I268">
        <v>1030.8</v>
      </c>
      <c r="J268" s="3">
        <f>I268-I267</f>
        <v>986.07999999999993</v>
      </c>
      <c r="K268">
        <f>J268/J268</f>
        <v>1</v>
      </c>
    </row>
    <row r="269" spans="2:11" x14ac:dyDescent="0.3">
      <c r="C269"/>
      <c r="E269" t="s">
        <v>7</v>
      </c>
      <c r="F269" s="3">
        <f>(F268/F264)</f>
        <v>0.82840549102428718</v>
      </c>
      <c r="H269" s="7" t="s">
        <v>6</v>
      </c>
      <c r="I269">
        <v>55.26</v>
      </c>
      <c r="J269" s="11"/>
    </row>
    <row r="270" spans="2:11" x14ac:dyDescent="0.3">
      <c r="C270"/>
      <c r="H270" s="7" t="s">
        <v>74</v>
      </c>
      <c r="I270">
        <v>852.53</v>
      </c>
      <c r="J270" s="3">
        <f>I270-I269</f>
        <v>797.27</v>
      </c>
      <c r="K270">
        <f>J270/J268</f>
        <v>0.80852466331332151</v>
      </c>
    </row>
    <row r="271" spans="2:11" x14ac:dyDescent="0.3">
      <c r="C271"/>
      <c r="E271" t="s">
        <v>80</v>
      </c>
      <c r="F271" s="25">
        <v>4.09</v>
      </c>
      <c r="H271" s="7" t="s">
        <v>6</v>
      </c>
      <c r="I271">
        <v>58.05</v>
      </c>
    </row>
    <row r="272" spans="2:11" x14ac:dyDescent="0.3">
      <c r="C272"/>
      <c r="H272" s="7" t="s">
        <v>75</v>
      </c>
      <c r="I272">
        <v>721.02</v>
      </c>
      <c r="J272" s="3">
        <f>I272-I271</f>
        <v>662.97</v>
      </c>
      <c r="K272">
        <f>J272/J268</f>
        <v>0.67232881713451254</v>
      </c>
    </row>
    <row r="273" spans="1:13" x14ac:dyDescent="0.3">
      <c r="C273"/>
    </row>
    <row r="274" spans="1:13" x14ac:dyDescent="0.3">
      <c r="B274" s="7">
        <v>8</v>
      </c>
      <c r="C274"/>
      <c r="D274" t="s">
        <v>62</v>
      </c>
      <c r="E274" t="s">
        <v>1</v>
      </c>
      <c r="F274">
        <v>22.9</v>
      </c>
      <c r="H274" s="7" t="s">
        <v>6</v>
      </c>
      <c r="I274">
        <v>85.01</v>
      </c>
      <c r="J274" s="11"/>
    </row>
    <row r="275" spans="1:13" x14ac:dyDescent="0.3">
      <c r="C275"/>
      <c r="E275" t="s">
        <v>2</v>
      </c>
      <c r="F275">
        <v>23.7</v>
      </c>
      <c r="H275" s="7" t="s">
        <v>71</v>
      </c>
      <c r="I275">
        <v>113.06</v>
      </c>
      <c r="J275" s="3">
        <f>I275-I274</f>
        <v>28.049999999999997</v>
      </c>
      <c r="K275">
        <f>J275/J281</f>
        <v>1.615969581749049E-2</v>
      </c>
    </row>
    <row r="276" spans="1:13" x14ac:dyDescent="0.3">
      <c r="C276"/>
      <c r="E276" t="s">
        <v>3</v>
      </c>
      <c r="F276">
        <v>26.8</v>
      </c>
      <c r="H276" s="7" t="s">
        <v>6</v>
      </c>
      <c r="I276">
        <v>72.64</v>
      </c>
      <c r="J276" s="11"/>
    </row>
    <row r="277" spans="1:13" x14ac:dyDescent="0.3">
      <c r="A277" s="11"/>
      <c r="B277" s="14"/>
      <c r="E277" t="s">
        <v>5</v>
      </c>
      <c r="F277">
        <f>AVERAGE(F274:F276)</f>
        <v>24.466666666666665</v>
      </c>
      <c r="H277" s="7" t="s">
        <v>70</v>
      </c>
      <c r="I277">
        <v>111.65</v>
      </c>
      <c r="J277" s="3">
        <f>I277-I276</f>
        <v>39.010000000000005</v>
      </c>
      <c r="K277">
        <f>J277/J281</f>
        <v>2.2473787302684643E-2</v>
      </c>
      <c r="L277" s="11"/>
      <c r="M277" s="11"/>
    </row>
    <row r="278" spans="1:13" x14ac:dyDescent="0.3">
      <c r="A278" s="11"/>
      <c r="B278" s="14"/>
      <c r="D278" t="s">
        <v>63</v>
      </c>
      <c r="E278" t="s">
        <v>1</v>
      </c>
      <c r="F278">
        <v>29.6</v>
      </c>
      <c r="H278" s="7" t="s">
        <v>6</v>
      </c>
      <c r="I278">
        <v>62.68</v>
      </c>
      <c r="J278" s="11"/>
      <c r="L278" s="11"/>
      <c r="M278" s="11"/>
    </row>
    <row r="279" spans="1:13" x14ac:dyDescent="0.3">
      <c r="A279" s="11"/>
      <c r="B279" s="14"/>
      <c r="C279" s="13"/>
      <c r="E279" t="s">
        <v>2</v>
      </c>
      <c r="F279">
        <v>29</v>
      </c>
      <c r="H279" s="7" t="s">
        <v>72</v>
      </c>
      <c r="I279">
        <v>151.68</v>
      </c>
      <c r="J279" s="3">
        <f>I279-I278</f>
        <v>89</v>
      </c>
      <c r="K279">
        <f>J279/J281</f>
        <v>5.127318815531743E-2</v>
      </c>
      <c r="L279" s="11"/>
      <c r="M279" s="11"/>
    </row>
    <row r="280" spans="1:13" x14ac:dyDescent="0.3">
      <c r="A280" s="11"/>
      <c r="B280" s="14"/>
      <c r="C280" s="15"/>
      <c r="E280" t="s">
        <v>3</v>
      </c>
      <c r="F280">
        <v>28.3</v>
      </c>
      <c r="H280" s="7" t="s">
        <v>6</v>
      </c>
      <c r="I280">
        <v>48.1</v>
      </c>
      <c r="J280" s="11"/>
      <c r="L280" s="11"/>
      <c r="M280" s="11"/>
    </row>
    <row r="281" spans="1:13" x14ac:dyDescent="0.3">
      <c r="A281" s="11"/>
      <c r="B281" s="14"/>
      <c r="E281" t="s">
        <v>5</v>
      </c>
      <c r="F281">
        <f>AVERAGE(F278:F280)</f>
        <v>28.966666666666669</v>
      </c>
      <c r="H281" s="7" t="s">
        <v>73</v>
      </c>
      <c r="I281">
        <v>1783.9</v>
      </c>
      <c r="J281" s="3">
        <f>I281-I280</f>
        <v>1735.8000000000002</v>
      </c>
      <c r="K281">
        <f>J281/J281</f>
        <v>1</v>
      </c>
      <c r="L281" s="11"/>
      <c r="M281" s="11"/>
    </row>
    <row r="282" spans="1:13" x14ac:dyDescent="0.3">
      <c r="A282" s="11"/>
      <c r="B282" s="14"/>
      <c r="E282" t="s">
        <v>7</v>
      </c>
      <c r="F282" s="3">
        <f>(F281/F277)</f>
        <v>1.1839237057220711</v>
      </c>
      <c r="H282" s="7" t="s">
        <v>6</v>
      </c>
      <c r="I282">
        <v>38.659999999999997</v>
      </c>
      <c r="J282" s="11"/>
      <c r="L282" s="11"/>
      <c r="M282" s="11"/>
    </row>
    <row r="283" spans="1:13" x14ac:dyDescent="0.3">
      <c r="A283" s="11"/>
      <c r="B283" s="14"/>
      <c r="H283" s="7" t="s">
        <v>74</v>
      </c>
      <c r="I283">
        <v>1200.3</v>
      </c>
      <c r="J283" s="3">
        <f>I283-I282</f>
        <v>1161.6399999999999</v>
      </c>
      <c r="K283">
        <f>J283/J281</f>
        <v>0.66922456504205541</v>
      </c>
      <c r="L283" s="11"/>
      <c r="M283" s="11"/>
    </row>
    <row r="284" spans="1:13" x14ac:dyDescent="0.3">
      <c r="A284" s="11"/>
      <c r="B284" s="14"/>
      <c r="E284" t="s">
        <v>80</v>
      </c>
      <c r="F284" s="25">
        <v>2.6850000000000001</v>
      </c>
      <c r="H284" s="7" t="s">
        <v>6</v>
      </c>
      <c r="I284">
        <v>32.47</v>
      </c>
      <c r="L284" s="11"/>
      <c r="M284" s="11"/>
    </row>
    <row r="285" spans="1:13" x14ac:dyDescent="0.3">
      <c r="A285" s="11"/>
      <c r="B285" s="14"/>
      <c r="H285" s="7" t="s">
        <v>75</v>
      </c>
      <c r="I285">
        <v>1514.6</v>
      </c>
      <c r="J285" s="3">
        <f>I285-I284</f>
        <v>1482.1299999999999</v>
      </c>
      <c r="K285">
        <f>J285/J281</f>
        <v>0.85385989169259113</v>
      </c>
      <c r="L285" s="11"/>
      <c r="M285" s="11"/>
    </row>
    <row r="286" spans="1:13" x14ac:dyDescent="0.3">
      <c r="A286" s="11"/>
      <c r="B286" s="14"/>
      <c r="D286" s="11"/>
      <c r="E286" s="11"/>
      <c r="F286" s="11"/>
      <c r="G286" s="11"/>
      <c r="H286" s="14"/>
      <c r="I286" s="11"/>
      <c r="J286" s="11"/>
      <c r="K286" s="11"/>
      <c r="L286" s="11"/>
      <c r="M286" s="11"/>
    </row>
    <row r="287" spans="1:13" x14ac:dyDescent="0.3">
      <c r="A287" s="11"/>
      <c r="B287" s="14">
        <v>12</v>
      </c>
      <c r="D287" t="s">
        <v>62</v>
      </c>
      <c r="E287" t="s">
        <v>1</v>
      </c>
      <c r="F287">
        <v>35.4</v>
      </c>
      <c r="H287" s="7" t="s">
        <v>6</v>
      </c>
      <c r="I287" s="11">
        <v>28.06</v>
      </c>
      <c r="J287" s="11"/>
      <c r="K287" s="11"/>
      <c r="L287" s="11"/>
      <c r="M287" s="11"/>
    </row>
    <row r="288" spans="1:13" x14ac:dyDescent="0.3">
      <c r="A288" s="11"/>
      <c r="B288" s="14"/>
      <c r="E288" t="s">
        <v>2</v>
      </c>
      <c r="F288">
        <v>34.700000000000003</v>
      </c>
      <c r="H288" s="7" t="s">
        <v>71</v>
      </c>
      <c r="I288" s="11">
        <v>51.133000000000003</v>
      </c>
      <c r="J288" s="3">
        <f>I288-I287</f>
        <v>23.073000000000004</v>
      </c>
      <c r="K288">
        <f>J288/J294</f>
        <v>2.1879267182521624E-2</v>
      </c>
      <c r="L288" s="11"/>
      <c r="M288" s="11"/>
    </row>
    <row r="289" spans="1:13" x14ac:dyDescent="0.3">
      <c r="A289" s="11"/>
      <c r="B289" s="14"/>
      <c r="E289" t="s">
        <v>3</v>
      </c>
      <c r="F289">
        <v>34.200000000000003</v>
      </c>
      <c r="H289" s="7" t="s">
        <v>6</v>
      </c>
      <c r="I289" s="11">
        <v>27.54</v>
      </c>
      <c r="J289" s="11"/>
      <c r="L289" s="11"/>
      <c r="M289" s="11"/>
    </row>
    <row r="290" spans="1:13" x14ac:dyDescent="0.3">
      <c r="A290" s="11"/>
      <c r="B290" s="14"/>
      <c r="E290" t="s">
        <v>5</v>
      </c>
      <c r="F290">
        <f>AVERAGE(F287:F289)</f>
        <v>34.766666666666666</v>
      </c>
      <c r="H290" s="7" t="s">
        <v>70</v>
      </c>
      <c r="I290" s="11">
        <v>60.984000000000002</v>
      </c>
      <c r="J290" s="3">
        <f>I290-I289</f>
        <v>33.444000000000003</v>
      </c>
      <c r="K290">
        <f>J290/J294</f>
        <v>3.1713700500682757E-2</v>
      </c>
      <c r="L290" s="11"/>
      <c r="M290" s="11"/>
    </row>
    <row r="291" spans="1:13" x14ac:dyDescent="0.3">
      <c r="A291" s="11"/>
      <c r="B291" s="14"/>
      <c r="D291" t="s">
        <v>63</v>
      </c>
      <c r="E291" t="s">
        <v>1</v>
      </c>
      <c r="F291">
        <v>34.4</v>
      </c>
      <c r="H291" s="7" t="s">
        <v>6</v>
      </c>
      <c r="I291" s="11">
        <v>26.75</v>
      </c>
      <c r="J291" s="11"/>
      <c r="L291" s="11"/>
      <c r="M291" s="11"/>
    </row>
    <row r="292" spans="1:13" x14ac:dyDescent="0.3">
      <c r="A292" s="11"/>
      <c r="B292" s="14"/>
      <c r="E292" t="s">
        <v>2</v>
      </c>
      <c r="F292">
        <v>38.200000000000003</v>
      </c>
      <c r="H292" s="7" t="s">
        <v>72</v>
      </c>
      <c r="I292" s="11">
        <v>529.94000000000005</v>
      </c>
      <c r="J292" s="3">
        <f>I292-I291</f>
        <v>503.19000000000005</v>
      </c>
      <c r="K292">
        <f>J292/J294</f>
        <v>0.47715634956759223</v>
      </c>
      <c r="L292" s="11"/>
      <c r="M292" s="11"/>
    </row>
    <row r="293" spans="1:13" x14ac:dyDescent="0.3">
      <c r="A293" s="11"/>
      <c r="B293" s="14"/>
      <c r="E293" t="s">
        <v>3</v>
      </c>
      <c r="F293">
        <v>37.200000000000003</v>
      </c>
      <c r="H293" s="7" t="s">
        <v>6</v>
      </c>
      <c r="I293">
        <v>30.44</v>
      </c>
      <c r="J293" s="11"/>
      <c r="L293" s="11"/>
      <c r="M293" s="11"/>
    </row>
    <row r="294" spans="1:13" x14ac:dyDescent="0.3">
      <c r="A294" s="11"/>
      <c r="B294" s="14"/>
      <c r="E294" t="s">
        <v>5</v>
      </c>
      <c r="F294">
        <f>AVERAGE(F291:F293)</f>
        <v>36.6</v>
      </c>
      <c r="H294" s="7" t="s">
        <v>73</v>
      </c>
      <c r="I294">
        <v>1085</v>
      </c>
      <c r="J294" s="3">
        <f>I294-I293</f>
        <v>1054.56</v>
      </c>
      <c r="K294">
        <f>J294/J294</f>
        <v>1</v>
      </c>
      <c r="L294" s="11"/>
      <c r="M294" s="11"/>
    </row>
    <row r="295" spans="1:13" x14ac:dyDescent="0.3">
      <c r="A295" s="11"/>
      <c r="B295" s="14"/>
      <c r="E295" t="s">
        <v>7</v>
      </c>
      <c r="F295" s="3">
        <f>(F294/F290)</f>
        <v>1.0527325023969321</v>
      </c>
      <c r="H295" s="7" t="s">
        <v>6</v>
      </c>
      <c r="I295">
        <v>34.51</v>
      </c>
      <c r="J295" s="11"/>
      <c r="L295" s="11"/>
      <c r="M295" s="11"/>
    </row>
    <row r="296" spans="1:13" x14ac:dyDescent="0.3">
      <c r="A296" s="11"/>
      <c r="B296" s="14"/>
      <c r="H296" s="7" t="s">
        <v>74</v>
      </c>
      <c r="I296">
        <v>933.68</v>
      </c>
      <c r="J296" s="3">
        <f>I296-I295</f>
        <v>899.17</v>
      </c>
      <c r="K296">
        <f>J296/J294</f>
        <v>0.85264944621453498</v>
      </c>
      <c r="L296" s="11"/>
      <c r="M296" s="11"/>
    </row>
    <row r="297" spans="1:13" x14ac:dyDescent="0.3">
      <c r="A297" s="11"/>
      <c r="B297" s="14"/>
      <c r="E297" t="s">
        <v>80</v>
      </c>
      <c r="F297" s="25">
        <v>2.3570000000000002</v>
      </c>
      <c r="H297" s="7" t="s">
        <v>6</v>
      </c>
      <c r="I297">
        <v>39.020000000000003</v>
      </c>
      <c r="L297" s="11"/>
      <c r="M297" s="11"/>
    </row>
    <row r="298" spans="1:13" x14ac:dyDescent="0.3">
      <c r="A298" s="11"/>
      <c r="B298" s="14"/>
      <c r="H298" s="7" t="s">
        <v>75</v>
      </c>
      <c r="I298">
        <v>945.88</v>
      </c>
      <c r="J298" s="3">
        <f>I298-I297</f>
        <v>906.86</v>
      </c>
      <c r="K298">
        <f>J298/J294</f>
        <v>0.85994158701259293</v>
      </c>
      <c r="L298" s="11"/>
      <c r="M298" s="11"/>
    </row>
    <row r="299" spans="1:13" x14ac:dyDescent="0.3">
      <c r="A299" s="11"/>
      <c r="B299" s="14"/>
      <c r="D299" s="11"/>
      <c r="E299" s="11"/>
      <c r="F299" s="11"/>
      <c r="G299" s="11"/>
      <c r="H299" s="11"/>
      <c r="I299" s="11"/>
      <c r="J299" s="11"/>
      <c r="K299" s="11"/>
      <c r="L299" s="11"/>
      <c r="M299" s="11"/>
    </row>
    <row r="300" spans="1:13" x14ac:dyDescent="0.3">
      <c r="A300" s="11"/>
      <c r="B300" s="14">
        <v>15</v>
      </c>
      <c r="D300" t="s">
        <v>62</v>
      </c>
      <c r="E300" t="s">
        <v>1</v>
      </c>
      <c r="F300">
        <v>24.1</v>
      </c>
      <c r="H300" s="7" t="s">
        <v>6</v>
      </c>
      <c r="I300" s="11">
        <v>11.39</v>
      </c>
      <c r="J300" s="11"/>
      <c r="K300" s="11"/>
      <c r="L300" s="11"/>
      <c r="M300" s="11"/>
    </row>
    <row r="301" spans="1:13" x14ac:dyDescent="0.3">
      <c r="A301" s="11"/>
      <c r="B301" s="14"/>
      <c r="E301" t="s">
        <v>2</v>
      </c>
      <c r="F301">
        <v>23.3</v>
      </c>
      <c r="H301" s="7" t="s">
        <v>71</v>
      </c>
      <c r="I301" s="11">
        <v>36.277999999999999</v>
      </c>
      <c r="J301" s="3">
        <f>I301-I300</f>
        <v>24.887999999999998</v>
      </c>
      <c r="K301">
        <f>J301/J309</f>
        <v>1.1066891372111327E-2</v>
      </c>
      <c r="L301" s="11"/>
      <c r="M301" s="11"/>
    </row>
    <row r="302" spans="1:13" x14ac:dyDescent="0.3">
      <c r="A302" s="11"/>
      <c r="B302" s="14"/>
      <c r="E302" t="s">
        <v>3</v>
      </c>
      <c r="F302">
        <v>23.2</v>
      </c>
      <c r="H302" s="7" t="s">
        <v>6</v>
      </c>
      <c r="I302" s="11">
        <v>7.17</v>
      </c>
      <c r="J302" s="11"/>
      <c r="L302" s="11"/>
      <c r="M302" s="11"/>
    </row>
    <row r="303" spans="1:13" x14ac:dyDescent="0.3">
      <c r="A303" s="11"/>
      <c r="B303" s="14"/>
      <c r="E303" t="s">
        <v>5</v>
      </c>
      <c r="F303">
        <f>AVERAGE(F300:F302)</f>
        <v>23.533333333333335</v>
      </c>
      <c r="H303" s="7" t="s">
        <v>70</v>
      </c>
      <c r="I303" s="11">
        <v>35.808999999999997</v>
      </c>
      <c r="J303" s="3">
        <f>I303-I302</f>
        <v>28.638999999999996</v>
      </c>
      <c r="K303">
        <f>J303/J309</f>
        <v>1.2734840164171339E-2</v>
      </c>
      <c r="L303" s="11"/>
      <c r="M303" s="11"/>
    </row>
    <row r="304" spans="1:13" x14ac:dyDescent="0.3">
      <c r="A304" s="11"/>
      <c r="B304" s="14"/>
      <c r="D304" t="s">
        <v>63</v>
      </c>
      <c r="E304" t="s">
        <v>1</v>
      </c>
      <c r="F304">
        <v>24.6</v>
      </c>
      <c r="H304" s="7" t="s">
        <v>6</v>
      </c>
      <c r="I304" s="11">
        <v>10.64</v>
      </c>
      <c r="J304" s="11"/>
      <c r="L304" s="11"/>
      <c r="M304" s="11"/>
    </row>
    <row r="305" spans="1:13" x14ac:dyDescent="0.3">
      <c r="A305" s="11"/>
      <c r="B305" s="14"/>
      <c r="E305" t="s">
        <v>2</v>
      </c>
      <c r="F305">
        <v>28.8</v>
      </c>
      <c r="H305" s="7" t="s">
        <v>72</v>
      </c>
      <c r="I305" s="11">
        <v>76.027000000000001</v>
      </c>
      <c r="J305" s="3">
        <f>I305-I304</f>
        <v>65.387</v>
      </c>
      <c r="K305">
        <f>J305/J309</f>
        <v>2.9075491246715018E-2</v>
      </c>
      <c r="L305" s="11"/>
      <c r="M305" s="11"/>
    </row>
    <row r="306" spans="1:13" x14ac:dyDescent="0.3">
      <c r="A306" s="11"/>
      <c r="B306" s="14"/>
      <c r="E306" t="s">
        <v>3</v>
      </c>
      <c r="F306">
        <v>23.7</v>
      </c>
      <c r="H306" s="7" t="s">
        <v>6</v>
      </c>
      <c r="I306" s="11">
        <v>13.55</v>
      </c>
      <c r="J306" s="11"/>
      <c r="L306" s="11"/>
      <c r="M306" s="11"/>
    </row>
    <row r="307" spans="1:13" x14ac:dyDescent="0.3">
      <c r="A307" s="11"/>
      <c r="B307" s="14"/>
      <c r="E307" t="s">
        <v>5</v>
      </c>
      <c r="F307">
        <f>AVERAGE(F304:F306)</f>
        <v>25.700000000000003</v>
      </c>
      <c r="H307" s="7" t="s">
        <v>73</v>
      </c>
      <c r="I307" s="11">
        <v>2117.6</v>
      </c>
      <c r="J307" s="3">
        <f>I307-I306</f>
        <v>2104.0499999999997</v>
      </c>
      <c r="K307">
        <f>J307/J309</f>
        <v>0.93560321405861602</v>
      </c>
      <c r="L307" s="11"/>
      <c r="M307" s="11"/>
    </row>
    <row r="308" spans="1:13" x14ac:dyDescent="0.3">
      <c r="A308" s="11"/>
      <c r="B308" s="14"/>
      <c r="E308" t="s">
        <v>7</v>
      </c>
      <c r="F308" s="3">
        <f>(F307/F303)</f>
        <v>1.0920679886685554</v>
      </c>
      <c r="H308" s="7" t="s">
        <v>6</v>
      </c>
      <c r="I308" s="11">
        <v>10.63</v>
      </c>
      <c r="J308" s="11"/>
      <c r="L308" s="11"/>
      <c r="M308" s="11"/>
    </row>
    <row r="309" spans="1:13" x14ac:dyDescent="0.3">
      <c r="A309" s="11"/>
      <c r="B309" s="14"/>
      <c r="H309" s="7" t="s">
        <v>74</v>
      </c>
      <c r="I309" s="11">
        <v>2259.5</v>
      </c>
      <c r="J309" s="3">
        <f>I309-I308</f>
        <v>2248.87</v>
      </c>
      <c r="K309">
        <f>J309/J309</f>
        <v>1</v>
      </c>
      <c r="L309" s="11"/>
      <c r="M309" s="11"/>
    </row>
    <row r="310" spans="1:13" x14ac:dyDescent="0.3">
      <c r="A310" s="11"/>
      <c r="B310" s="14"/>
      <c r="E310" t="s">
        <v>80</v>
      </c>
      <c r="F310" s="25">
        <v>2.4289999999999998</v>
      </c>
      <c r="H310" s="7" t="s">
        <v>6</v>
      </c>
      <c r="I310" s="11">
        <v>22.2</v>
      </c>
      <c r="L310" s="11"/>
      <c r="M310" s="11"/>
    </row>
    <row r="311" spans="1:13" x14ac:dyDescent="0.3">
      <c r="A311" s="11"/>
      <c r="B311" s="14"/>
      <c r="H311" s="7" t="s">
        <v>75</v>
      </c>
      <c r="I311" s="11">
        <v>2210.8000000000002</v>
      </c>
      <c r="J311" s="3">
        <f>I311-I310</f>
        <v>2188.6000000000004</v>
      </c>
      <c r="K311">
        <f>J311/J309</f>
        <v>0.97319987371435457</v>
      </c>
      <c r="L311" s="11"/>
      <c r="M311" s="11"/>
    </row>
    <row r="312" spans="1:13" x14ac:dyDescent="0.3">
      <c r="A312" s="11"/>
      <c r="B312" s="14"/>
      <c r="D312" s="11"/>
      <c r="E312" s="11"/>
      <c r="F312" s="11"/>
      <c r="G312" s="11"/>
      <c r="H312" s="14"/>
      <c r="I312" s="11"/>
      <c r="J312" s="11"/>
      <c r="K312" s="11"/>
      <c r="L312" s="11"/>
      <c r="M312" s="11"/>
    </row>
    <row r="313" spans="1:13" x14ac:dyDescent="0.3">
      <c r="A313" s="11"/>
      <c r="B313" s="14">
        <v>17</v>
      </c>
      <c r="D313" t="s">
        <v>62</v>
      </c>
      <c r="E313" t="s">
        <v>1</v>
      </c>
      <c r="F313">
        <v>13.1</v>
      </c>
      <c r="H313" s="7" t="s">
        <v>6</v>
      </c>
      <c r="I313" s="11">
        <v>541.99</v>
      </c>
      <c r="J313" s="11"/>
      <c r="K313" s="11"/>
      <c r="L313" s="11"/>
      <c r="M313" s="11"/>
    </row>
    <row r="314" spans="1:13" x14ac:dyDescent="0.3">
      <c r="A314" s="11"/>
      <c r="B314" s="14"/>
      <c r="E314" t="s">
        <v>2</v>
      </c>
      <c r="F314">
        <v>13.5</v>
      </c>
      <c r="H314" s="7" t="s">
        <v>71</v>
      </c>
      <c r="I314" s="11">
        <v>572.63</v>
      </c>
      <c r="J314" s="3">
        <f>I314-I313</f>
        <v>30.639999999999986</v>
      </c>
      <c r="K314">
        <f>J314/J322</f>
        <v>1.2785952144484591E-2</v>
      </c>
      <c r="L314" s="11"/>
      <c r="M314" s="11"/>
    </row>
    <row r="315" spans="1:13" x14ac:dyDescent="0.3">
      <c r="A315" s="11"/>
      <c r="B315" s="14"/>
      <c r="E315" t="s">
        <v>3</v>
      </c>
      <c r="F315">
        <v>13.2</v>
      </c>
      <c r="H315" s="7" t="s">
        <v>6</v>
      </c>
      <c r="I315" s="11">
        <v>375.44</v>
      </c>
      <c r="J315" s="11"/>
      <c r="L315" s="11"/>
      <c r="M315" s="11"/>
    </row>
    <row r="316" spans="1:13" x14ac:dyDescent="0.3">
      <c r="A316" s="11"/>
      <c r="B316" s="14"/>
      <c r="E316" t="s">
        <v>5</v>
      </c>
      <c r="F316">
        <f>AVERAGE(F313:F315)</f>
        <v>13.266666666666666</v>
      </c>
      <c r="H316" s="7" t="s">
        <v>70</v>
      </c>
      <c r="I316">
        <v>426.58</v>
      </c>
      <c r="J316" s="3">
        <f>I316-I315</f>
        <v>51.139999999999986</v>
      </c>
      <c r="K316">
        <f>J316/J322</f>
        <v>2.1340521953947197E-2</v>
      </c>
      <c r="L316" s="11"/>
      <c r="M316" s="11"/>
    </row>
    <row r="317" spans="1:13" x14ac:dyDescent="0.3">
      <c r="A317" s="11"/>
      <c r="B317" s="14"/>
      <c r="D317" t="s">
        <v>63</v>
      </c>
      <c r="E317" t="s">
        <v>1</v>
      </c>
      <c r="F317">
        <v>12.8</v>
      </c>
      <c r="H317" s="7" t="s">
        <v>6</v>
      </c>
      <c r="I317">
        <v>293.94</v>
      </c>
      <c r="J317" s="11"/>
      <c r="L317" s="11"/>
      <c r="M317" s="11"/>
    </row>
    <row r="318" spans="1:13" x14ac:dyDescent="0.3">
      <c r="A318" s="11"/>
      <c r="B318" s="14"/>
      <c r="E318" t="s">
        <v>2</v>
      </c>
      <c r="F318">
        <v>12.5</v>
      </c>
      <c r="H318" s="7" t="s">
        <v>72</v>
      </c>
      <c r="I318">
        <v>351.21</v>
      </c>
      <c r="J318" s="3">
        <f>I318-I317</f>
        <v>57.269999999999982</v>
      </c>
      <c r="K318">
        <f>J318/J322</f>
        <v>2.3898546975020647E-2</v>
      </c>
      <c r="L318" s="11"/>
      <c r="M318" s="11"/>
    </row>
    <row r="319" spans="1:13" x14ac:dyDescent="0.3">
      <c r="A319" s="11"/>
      <c r="B319" s="14"/>
      <c r="E319" t="s">
        <v>3</v>
      </c>
      <c r="F319">
        <v>12.7</v>
      </c>
      <c r="H319" s="7" t="s">
        <v>6</v>
      </c>
      <c r="I319">
        <v>283.60000000000002</v>
      </c>
      <c r="J319" s="11"/>
      <c r="L319" s="11"/>
      <c r="M319" s="11"/>
    </row>
    <row r="320" spans="1:13" x14ac:dyDescent="0.3">
      <c r="A320" s="11"/>
      <c r="B320" s="14"/>
      <c r="E320" t="s">
        <v>5</v>
      </c>
      <c r="F320">
        <f>AVERAGE(F317:F319)</f>
        <v>12.666666666666666</v>
      </c>
      <c r="H320" s="7" t="s">
        <v>73</v>
      </c>
      <c r="I320">
        <v>1380.6</v>
      </c>
      <c r="J320" s="3">
        <f>I320-I319</f>
        <v>1097</v>
      </c>
      <c r="K320">
        <f>J320/J322</f>
        <v>0.45777380882831603</v>
      </c>
      <c r="L320" s="11"/>
      <c r="M320" s="11"/>
    </row>
    <row r="321" spans="1:13" x14ac:dyDescent="0.3">
      <c r="A321" s="11"/>
      <c r="B321" s="14"/>
      <c r="E321" t="s">
        <v>7</v>
      </c>
      <c r="F321" s="3">
        <f>(F320/F316)</f>
        <v>0.95477386934673369</v>
      </c>
      <c r="H321" s="7" t="s">
        <v>6</v>
      </c>
      <c r="I321">
        <v>286.02</v>
      </c>
      <c r="J321" s="11"/>
      <c r="L321" s="11"/>
      <c r="M321" s="11"/>
    </row>
    <row r="322" spans="1:13" x14ac:dyDescent="0.3">
      <c r="A322" s="11"/>
      <c r="B322" s="14"/>
      <c r="H322" s="7" t="s">
        <v>74</v>
      </c>
      <c r="I322">
        <v>2682.4</v>
      </c>
      <c r="J322" s="3">
        <f>I322-I321</f>
        <v>2396.38</v>
      </c>
      <c r="K322">
        <f>J322/J322</f>
        <v>1</v>
      </c>
      <c r="L322" s="11"/>
      <c r="M322" s="11"/>
    </row>
    <row r="323" spans="1:13" x14ac:dyDescent="0.3">
      <c r="A323" s="11"/>
      <c r="B323" s="14"/>
      <c r="E323" t="s">
        <v>80</v>
      </c>
      <c r="F323" s="25">
        <v>2.6669999999999998</v>
      </c>
      <c r="H323" s="7" t="s">
        <v>6</v>
      </c>
      <c r="I323">
        <v>283.56</v>
      </c>
      <c r="L323" s="11"/>
      <c r="M323" s="11"/>
    </row>
    <row r="324" spans="1:13" x14ac:dyDescent="0.3">
      <c r="A324" s="11"/>
      <c r="B324" s="14"/>
      <c r="H324" s="7" t="s">
        <v>75</v>
      </c>
      <c r="I324">
        <v>2009.3</v>
      </c>
      <c r="J324" s="3">
        <f>I324-I323</f>
        <v>1725.74</v>
      </c>
      <c r="K324">
        <f>J324/J322</f>
        <v>0.72014455136497546</v>
      </c>
      <c r="L324" s="11"/>
      <c r="M324" s="11"/>
    </row>
    <row r="326" spans="1:13" x14ac:dyDescent="0.3">
      <c r="B326" s="14">
        <v>19</v>
      </c>
      <c r="D326" t="s">
        <v>62</v>
      </c>
      <c r="E326" t="s">
        <v>1</v>
      </c>
      <c r="F326">
        <v>19.600000000000001</v>
      </c>
      <c r="H326" s="7" t="s">
        <v>6</v>
      </c>
      <c r="I326">
        <v>252.25</v>
      </c>
      <c r="J326" s="11"/>
    </row>
    <row r="327" spans="1:13" x14ac:dyDescent="0.3">
      <c r="B327" s="14"/>
      <c r="E327" t="s">
        <v>2</v>
      </c>
      <c r="F327">
        <v>20.5</v>
      </c>
      <c r="H327" s="7" t="s">
        <v>71</v>
      </c>
      <c r="I327">
        <v>295.07</v>
      </c>
      <c r="J327" s="3">
        <f>I327-I326</f>
        <v>42.819999999999993</v>
      </c>
      <c r="K327">
        <f>J327/J335</f>
        <v>2.4814269653805586E-2</v>
      </c>
    </row>
    <row r="328" spans="1:13" x14ac:dyDescent="0.3">
      <c r="B328" s="14"/>
      <c r="E328" t="s">
        <v>3</v>
      </c>
      <c r="F328">
        <v>20.7</v>
      </c>
      <c r="H328" s="7" t="s">
        <v>6</v>
      </c>
      <c r="I328">
        <v>239.7</v>
      </c>
      <c r="J328" s="11"/>
    </row>
    <row r="329" spans="1:13" x14ac:dyDescent="0.3">
      <c r="B329" s="14"/>
      <c r="E329" t="s">
        <v>5</v>
      </c>
      <c r="F329">
        <f>AVERAGE(F326:F328)</f>
        <v>20.266666666666666</v>
      </c>
      <c r="H329" s="7" t="s">
        <v>70</v>
      </c>
      <c r="I329">
        <v>286.63</v>
      </c>
      <c r="J329" s="3">
        <f>I329-I328</f>
        <v>46.930000000000007</v>
      </c>
      <c r="K329">
        <f>J329/J335</f>
        <v>2.7196022299231588E-2</v>
      </c>
    </row>
    <row r="330" spans="1:13" x14ac:dyDescent="0.3">
      <c r="B330" s="14"/>
      <c r="D330" t="s">
        <v>63</v>
      </c>
      <c r="E330" t="s">
        <v>1</v>
      </c>
      <c r="F330">
        <v>19.2</v>
      </c>
      <c r="H330" s="7" t="s">
        <v>6</v>
      </c>
      <c r="I330">
        <v>190</v>
      </c>
      <c r="J330" s="11"/>
    </row>
    <row r="331" spans="1:13" x14ac:dyDescent="0.3">
      <c r="B331" s="14"/>
      <c r="E331" t="s">
        <v>2</v>
      </c>
      <c r="F331">
        <v>22.4</v>
      </c>
      <c r="H331" s="7" t="s">
        <v>72</v>
      </c>
      <c r="I331">
        <v>320.08999999999997</v>
      </c>
      <c r="J331" s="3">
        <f>I331-I330</f>
        <v>130.08999999999997</v>
      </c>
      <c r="K331">
        <f>J331/J335</f>
        <v>7.5387396993544339E-2</v>
      </c>
    </row>
    <row r="332" spans="1:13" x14ac:dyDescent="0.3">
      <c r="B332" s="14"/>
      <c r="E332" t="s">
        <v>3</v>
      </c>
      <c r="F332">
        <v>23.4</v>
      </c>
      <c r="H332" s="7" t="s">
        <v>6</v>
      </c>
      <c r="I332">
        <v>170.18</v>
      </c>
      <c r="J332" s="11"/>
    </row>
    <row r="333" spans="1:13" x14ac:dyDescent="0.3">
      <c r="B333" s="14"/>
      <c r="E333" t="s">
        <v>5</v>
      </c>
      <c r="F333">
        <f>AVERAGE(F330:F332)</f>
        <v>21.666666666666668</v>
      </c>
      <c r="H333" s="7" t="s">
        <v>73</v>
      </c>
      <c r="I333">
        <v>512.58000000000004</v>
      </c>
      <c r="J333" s="3">
        <f>I333-I332</f>
        <v>342.40000000000003</v>
      </c>
      <c r="K333">
        <f>J333/J335</f>
        <v>0.19842143693281258</v>
      </c>
    </row>
    <row r="334" spans="1:13" x14ac:dyDescent="0.3">
      <c r="B334" s="14"/>
      <c r="E334" t="s">
        <v>7</v>
      </c>
      <c r="F334" s="3">
        <f>(F333/F329)</f>
        <v>1.0690789473684212</v>
      </c>
      <c r="H334" s="7" t="s">
        <v>6</v>
      </c>
      <c r="I334">
        <v>160.97999999999999</v>
      </c>
      <c r="J334" s="11"/>
    </row>
    <row r="335" spans="1:13" x14ac:dyDescent="0.3">
      <c r="B335" s="14"/>
      <c r="H335" s="7" t="s">
        <v>74</v>
      </c>
      <c r="I335">
        <v>1886.6</v>
      </c>
      <c r="J335" s="3">
        <f>I335-I334</f>
        <v>1725.62</v>
      </c>
      <c r="K335">
        <f>J335/J335</f>
        <v>1</v>
      </c>
    </row>
    <row r="336" spans="1:13" x14ac:dyDescent="0.3">
      <c r="B336" s="14"/>
      <c r="E336" t="s">
        <v>80</v>
      </c>
      <c r="F336" s="25">
        <v>3.9860000000000002</v>
      </c>
      <c r="H336" s="7" t="s">
        <v>6</v>
      </c>
      <c r="I336">
        <v>174.49</v>
      </c>
    </row>
    <row r="337" spans="2:11" x14ac:dyDescent="0.3">
      <c r="B337" s="14"/>
      <c r="H337" s="7" t="s">
        <v>75</v>
      </c>
      <c r="I337">
        <v>1604.5</v>
      </c>
      <c r="J337" s="3">
        <f>I337-I336</f>
        <v>1430.01</v>
      </c>
      <c r="K337">
        <f>J337/J335</f>
        <v>0.82869345510599091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08"/>
  <sheetViews>
    <sheetView zoomScale="70" zoomScaleNormal="70" workbookViewId="0">
      <selection activeCell="A2" sqref="A2"/>
    </sheetView>
  </sheetViews>
  <sheetFormatPr baseColWidth="10" defaultColWidth="9.109375" defaultRowHeight="14.4" x14ac:dyDescent="0.3"/>
  <cols>
    <col min="1" max="1" width="13.33203125" bestFit="1" customWidth="1"/>
    <col min="2" max="2" width="9.109375" style="7"/>
    <col min="3" max="3" width="9.109375" customWidth="1"/>
    <col min="8" max="8" width="10.6640625" bestFit="1" customWidth="1"/>
  </cols>
  <sheetData>
    <row r="1" spans="1:16" x14ac:dyDescent="0.3">
      <c r="A1" s="20" t="s">
        <v>49</v>
      </c>
      <c r="B1" s="21" t="s">
        <v>0</v>
      </c>
      <c r="C1" s="22"/>
      <c r="D1" s="20"/>
      <c r="E1" s="20" t="s">
        <v>50</v>
      </c>
      <c r="F1" s="20"/>
      <c r="G1" s="20"/>
      <c r="H1" s="20"/>
      <c r="I1" s="20"/>
      <c r="J1" s="20" t="s">
        <v>46</v>
      </c>
      <c r="K1" s="22"/>
      <c r="M1" s="1"/>
      <c r="N1" s="1"/>
    </row>
    <row r="2" spans="1:16" x14ac:dyDescent="0.3">
      <c r="C2" s="19"/>
      <c r="H2" s="1" t="s">
        <v>51</v>
      </c>
      <c r="J2" s="1" t="s">
        <v>48</v>
      </c>
      <c r="K2" s="1" t="s">
        <v>47</v>
      </c>
      <c r="M2" s="1"/>
      <c r="N2" s="1"/>
      <c r="P2" s="1"/>
    </row>
    <row r="3" spans="1:16" x14ac:dyDescent="0.3">
      <c r="A3" t="s">
        <v>28</v>
      </c>
      <c r="B3" s="7">
        <v>8</v>
      </c>
      <c r="C3" s="12"/>
      <c r="D3" t="s">
        <v>62</v>
      </c>
      <c r="E3" t="s">
        <v>1</v>
      </c>
      <c r="F3">
        <v>26.763999999999999</v>
      </c>
      <c r="H3" t="s">
        <v>6</v>
      </c>
      <c r="I3">
        <v>1.67</v>
      </c>
      <c r="J3" s="5"/>
    </row>
    <row r="4" spans="1:16" x14ac:dyDescent="0.3">
      <c r="E4" t="s">
        <v>2</v>
      </c>
      <c r="F4">
        <v>26.414000000000001</v>
      </c>
      <c r="H4" t="s">
        <v>54</v>
      </c>
      <c r="I4">
        <v>441.27</v>
      </c>
      <c r="J4" s="3">
        <f>I4-I3</f>
        <v>439.59999999999997</v>
      </c>
      <c r="K4">
        <v>1</v>
      </c>
    </row>
    <row r="5" spans="1:16" x14ac:dyDescent="0.3">
      <c r="E5" t="s">
        <v>3</v>
      </c>
      <c r="F5">
        <v>26.949000000000002</v>
      </c>
      <c r="H5" t="s">
        <v>6</v>
      </c>
      <c r="I5">
        <v>1.62</v>
      </c>
      <c r="J5" s="5"/>
    </row>
    <row r="6" spans="1:16" x14ac:dyDescent="0.3">
      <c r="E6" t="s">
        <v>5</v>
      </c>
      <c r="F6">
        <f>AVERAGE(F3:F5)</f>
        <v>26.709</v>
      </c>
      <c r="H6" t="s">
        <v>55</v>
      </c>
      <c r="I6">
        <v>29.553999999999998</v>
      </c>
      <c r="J6" s="3">
        <f>I6-I5</f>
        <v>27.933999999999997</v>
      </c>
      <c r="K6">
        <f>J6/J4</f>
        <v>6.3544131028207454E-2</v>
      </c>
    </row>
    <row r="7" spans="1:16" x14ac:dyDescent="0.3">
      <c r="D7" t="s">
        <v>63</v>
      </c>
      <c r="E7" t="s">
        <v>1</v>
      </c>
      <c r="F7">
        <v>31.379000000000001</v>
      </c>
      <c r="H7" t="s">
        <v>6</v>
      </c>
      <c r="I7">
        <v>1.45</v>
      </c>
      <c r="J7" s="5"/>
    </row>
    <row r="8" spans="1:16" x14ac:dyDescent="0.3">
      <c r="E8" t="s">
        <v>2</v>
      </c>
      <c r="F8">
        <v>31.817</v>
      </c>
      <c r="H8" t="s">
        <v>56</v>
      </c>
      <c r="I8">
        <v>111.34</v>
      </c>
      <c r="J8" s="3">
        <f>I8-I7</f>
        <v>109.89</v>
      </c>
      <c r="K8">
        <f>J8/J4</f>
        <v>0.24997725204731577</v>
      </c>
    </row>
    <row r="9" spans="1:16" x14ac:dyDescent="0.3">
      <c r="E9" t="s">
        <v>3</v>
      </c>
      <c r="F9">
        <v>31.745999999999999</v>
      </c>
      <c r="H9" t="s">
        <v>6</v>
      </c>
      <c r="I9">
        <v>1.0900000000000001</v>
      </c>
      <c r="J9" s="5"/>
    </row>
    <row r="10" spans="1:16" x14ac:dyDescent="0.3">
      <c r="E10" t="s">
        <v>5</v>
      </c>
      <c r="F10">
        <f>AVERAGE(F7:F9)</f>
        <v>31.647333333333332</v>
      </c>
      <c r="H10" t="s">
        <v>58</v>
      </c>
      <c r="I10">
        <v>288.02999999999997</v>
      </c>
      <c r="J10" s="3">
        <f>I10-I9</f>
        <v>286.94</v>
      </c>
      <c r="K10">
        <f>J10/J4</f>
        <v>0.65272975432211111</v>
      </c>
    </row>
    <row r="11" spans="1:16" x14ac:dyDescent="0.3">
      <c r="E11" t="s">
        <v>7</v>
      </c>
      <c r="F11" s="3">
        <f>(F10/F6)</f>
        <v>1.1848939808054713</v>
      </c>
      <c r="H11" t="s">
        <v>6</v>
      </c>
      <c r="I11">
        <v>1.85</v>
      </c>
      <c r="J11" s="5"/>
    </row>
    <row r="12" spans="1:16" x14ac:dyDescent="0.3">
      <c r="H12" t="s">
        <v>57</v>
      </c>
      <c r="I12">
        <v>377.01</v>
      </c>
      <c r="J12" s="3">
        <f>I12-I11</f>
        <v>375.15999999999997</v>
      </c>
      <c r="K12">
        <f>J12/J4</f>
        <v>0.85341219290263881</v>
      </c>
    </row>
    <row r="14" spans="1:16" x14ac:dyDescent="0.3">
      <c r="B14" s="7" t="s">
        <v>29</v>
      </c>
      <c r="D14" t="s">
        <v>62</v>
      </c>
      <c r="E14" t="s">
        <v>1</v>
      </c>
      <c r="F14">
        <v>26.852</v>
      </c>
      <c r="H14" t="s">
        <v>6</v>
      </c>
      <c r="I14">
        <v>12.54</v>
      </c>
      <c r="J14" s="5"/>
    </row>
    <row r="15" spans="1:16" x14ac:dyDescent="0.3">
      <c r="E15" t="s">
        <v>2</v>
      </c>
      <c r="F15">
        <v>26.515000000000001</v>
      </c>
      <c r="H15" t="s">
        <v>54</v>
      </c>
      <c r="I15">
        <v>281</v>
      </c>
      <c r="J15" s="3">
        <f>I15-I14</f>
        <v>268.45999999999998</v>
      </c>
      <c r="K15">
        <v>1</v>
      </c>
    </row>
    <row r="16" spans="1:16" x14ac:dyDescent="0.3">
      <c r="E16" t="s">
        <v>3</v>
      </c>
      <c r="F16">
        <v>25.097999999999999</v>
      </c>
      <c r="H16" t="s">
        <v>6</v>
      </c>
      <c r="I16">
        <v>7.94</v>
      </c>
      <c r="J16" s="5"/>
    </row>
    <row r="17" spans="2:11" x14ac:dyDescent="0.3">
      <c r="E17" t="s">
        <v>5</v>
      </c>
      <c r="F17">
        <f>AVERAGE(F14:F16)</f>
        <v>26.155000000000001</v>
      </c>
      <c r="H17" t="s">
        <v>55</v>
      </c>
      <c r="I17">
        <v>28.303000000000001</v>
      </c>
      <c r="J17" s="3">
        <f>I17-I16</f>
        <v>20.363</v>
      </c>
      <c r="K17">
        <f>J17/J15</f>
        <v>7.5851151009461382E-2</v>
      </c>
    </row>
    <row r="18" spans="2:11" x14ac:dyDescent="0.3">
      <c r="D18" t="s">
        <v>63</v>
      </c>
      <c r="E18" t="s">
        <v>1</v>
      </c>
      <c r="F18">
        <v>33.283999999999999</v>
      </c>
      <c r="H18" t="s">
        <v>6</v>
      </c>
      <c r="I18">
        <v>5.55</v>
      </c>
      <c r="J18" s="5"/>
    </row>
    <row r="19" spans="2:11" x14ac:dyDescent="0.3">
      <c r="E19" t="s">
        <v>2</v>
      </c>
      <c r="F19">
        <v>31.085000000000001</v>
      </c>
      <c r="H19" t="s">
        <v>56</v>
      </c>
      <c r="I19">
        <v>62.860999999999997</v>
      </c>
      <c r="J19" s="3">
        <f>I19-I18</f>
        <v>57.311</v>
      </c>
      <c r="K19">
        <f>J19/J15</f>
        <v>0.21348059301199435</v>
      </c>
    </row>
    <row r="20" spans="2:11" x14ac:dyDescent="0.3">
      <c r="E20" t="s">
        <v>3</v>
      </c>
      <c r="F20">
        <v>31.056000000000001</v>
      </c>
      <c r="H20" t="s">
        <v>6</v>
      </c>
      <c r="I20">
        <v>6.4</v>
      </c>
      <c r="J20" s="5"/>
    </row>
    <row r="21" spans="2:11" x14ac:dyDescent="0.3">
      <c r="E21" t="s">
        <v>5</v>
      </c>
      <c r="F21">
        <f>AVERAGE(F18:F20)</f>
        <v>31.808333333333334</v>
      </c>
      <c r="H21" t="s">
        <v>58</v>
      </c>
      <c r="I21">
        <v>253.79</v>
      </c>
      <c r="J21" s="3">
        <f>I21-I20</f>
        <v>247.39</v>
      </c>
      <c r="K21">
        <f>J21/J15</f>
        <v>0.92151530954332117</v>
      </c>
    </row>
    <row r="22" spans="2:11" x14ac:dyDescent="0.3">
      <c r="E22" t="s">
        <v>7</v>
      </c>
      <c r="F22" s="3">
        <f>(F21/F17)</f>
        <v>1.21614732683362</v>
      </c>
      <c r="H22" t="s">
        <v>6</v>
      </c>
      <c r="I22">
        <v>6.76</v>
      </c>
      <c r="J22" s="5"/>
    </row>
    <row r="23" spans="2:11" x14ac:dyDescent="0.3">
      <c r="H23" t="s">
        <v>57</v>
      </c>
      <c r="I23">
        <v>139.47999999999999</v>
      </c>
      <c r="J23" s="3">
        <f>I23-I22</f>
        <v>132.72</v>
      </c>
      <c r="K23">
        <f>J23/J15</f>
        <v>0.49437532593309996</v>
      </c>
    </row>
    <row r="24" spans="2:11" x14ac:dyDescent="0.3">
      <c r="G24" s="8"/>
    </row>
    <row r="25" spans="2:11" x14ac:dyDescent="0.3">
      <c r="B25" s="7" t="s">
        <v>30</v>
      </c>
      <c r="C25" s="9"/>
      <c r="D25" t="s">
        <v>62</v>
      </c>
      <c r="E25" t="s">
        <v>1</v>
      </c>
      <c r="F25">
        <v>27.64</v>
      </c>
      <c r="H25" t="s">
        <v>6</v>
      </c>
      <c r="I25">
        <v>17.420000000000002</v>
      </c>
      <c r="J25" s="5"/>
    </row>
    <row r="26" spans="2:11" x14ac:dyDescent="0.3">
      <c r="C26" s="9"/>
      <c r="E26" t="s">
        <v>2</v>
      </c>
      <c r="F26">
        <v>29.201000000000001</v>
      </c>
      <c r="H26" t="s">
        <v>54</v>
      </c>
      <c r="I26">
        <v>151.83000000000001</v>
      </c>
      <c r="J26" s="3">
        <f>I26-I25</f>
        <v>134.41000000000003</v>
      </c>
      <c r="K26">
        <v>1</v>
      </c>
    </row>
    <row r="27" spans="2:11" x14ac:dyDescent="0.3">
      <c r="C27" s="9"/>
      <c r="E27" t="s">
        <v>3</v>
      </c>
      <c r="F27">
        <v>30.515999999999998</v>
      </c>
      <c r="H27" t="s">
        <v>6</v>
      </c>
      <c r="I27">
        <v>11.92</v>
      </c>
      <c r="J27" s="5"/>
    </row>
    <row r="28" spans="2:11" x14ac:dyDescent="0.3">
      <c r="E28" t="s">
        <v>5</v>
      </c>
      <c r="F28">
        <f>AVERAGE(F25:F27)</f>
        <v>29.119</v>
      </c>
      <c r="H28" t="s">
        <v>55</v>
      </c>
      <c r="I28">
        <v>49.412999999999997</v>
      </c>
      <c r="J28" s="3">
        <f>I28-I27</f>
        <v>37.492999999999995</v>
      </c>
      <c r="K28">
        <f>J28/J26</f>
        <v>0.27894501897180263</v>
      </c>
    </row>
    <row r="29" spans="2:11" x14ac:dyDescent="0.3">
      <c r="D29" t="s">
        <v>63</v>
      </c>
      <c r="E29" t="s">
        <v>1</v>
      </c>
      <c r="F29">
        <v>33.146999999999998</v>
      </c>
      <c r="H29" t="s">
        <v>6</v>
      </c>
      <c r="I29">
        <v>8.86</v>
      </c>
      <c r="J29" s="5"/>
    </row>
    <row r="30" spans="2:11" x14ac:dyDescent="0.3">
      <c r="E30" t="s">
        <v>2</v>
      </c>
      <c r="F30">
        <v>33.93</v>
      </c>
      <c r="H30" t="s">
        <v>56</v>
      </c>
      <c r="I30">
        <v>152.77000000000001</v>
      </c>
      <c r="J30" s="3">
        <f>I30-I29</f>
        <v>143.91000000000003</v>
      </c>
      <c r="K30">
        <f>J30/J26</f>
        <v>1.0706792649356447</v>
      </c>
    </row>
    <row r="31" spans="2:11" x14ac:dyDescent="0.3">
      <c r="E31" t="s">
        <v>3</v>
      </c>
      <c r="F31">
        <v>33.229999999999997</v>
      </c>
      <c r="H31" t="s">
        <v>6</v>
      </c>
      <c r="I31">
        <v>5.59</v>
      </c>
      <c r="J31" s="5"/>
    </row>
    <row r="32" spans="2:11" x14ac:dyDescent="0.3">
      <c r="E32" t="s">
        <v>5</v>
      </c>
      <c r="F32">
        <f>AVERAGE(F29:F31)</f>
        <v>33.435666666666663</v>
      </c>
      <c r="H32" t="s">
        <v>58</v>
      </c>
      <c r="I32">
        <v>389.36</v>
      </c>
      <c r="J32" s="3">
        <f>I32-I31</f>
        <v>383.77000000000004</v>
      </c>
      <c r="K32">
        <f>J32/J26</f>
        <v>2.8552191057213001</v>
      </c>
    </row>
    <row r="33" spans="1:11" x14ac:dyDescent="0.3">
      <c r="E33" t="s">
        <v>7</v>
      </c>
      <c r="F33" s="3">
        <f>(F32/F28)</f>
        <v>1.148242270224481</v>
      </c>
      <c r="G33" s="11"/>
      <c r="H33" t="s">
        <v>6</v>
      </c>
      <c r="I33">
        <v>4.7300000000000004</v>
      </c>
      <c r="J33" s="5"/>
    </row>
    <row r="34" spans="1:11" x14ac:dyDescent="0.3">
      <c r="G34" s="11"/>
      <c r="H34" t="s">
        <v>57</v>
      </c>
      <c r="I34">
        <v>966.68</v>
      </c>
      <c r="J34" s="3">
        <f>I34-I33</f>
        <v>961.94999999999993</v>
      </c>
      <c r="K34">
        <f>J34/J26</f>
        <v>7.1568335689308809</v>
      </c>
    </row>
    <row r="36" spans="1:11" x14ac:dyDescent="0.3">
      <c r="B36" s="7" t="s">
        <v>31</v>
      </c>
      <c r="D36" t="s">
        <v>62</v>
      </c>
      <c r="E36" t="s">
        <v>1</v>
      </c>
      <c r="F36">
        <v>25.640999999999998</v>
      </c>
      <c r="H36" t="s">
        <v>6</v>
      </c>
      <c r="I36">
        <v>2.89</v>
      </c>
      <c r="J36" s="5"/>
    </row>
    <row r="37" spans="1:11" x14ac:dyDescent="0.3">
      <c r="E37" t="s">
        <v>2</v>
      </c>
      <c r="F37">
        <v>27.265000000000001</v>
      </c>
      <c r="H37" t="s">
        <v>54</v>
      </c>
      <c r="I37">
        <v>174.82</v>
      </c>
      <c r="J37" s="3">
        <f>I37-I36</f>
        <v>171.93</v>
      </c>
      <c r="K37">
        <v>1</v>
      </c>
    </row>
    <row r="38" spans="1:11" x14ac:dyDescent="0.3">
      <c r="E38" t="s">
        <v>3</v>
      </c>
      <c r="F38">
        <v>25.33</v>
      </c>
      <c r="H38" t="s">
        <v>6</v>
      </c>
      <c r="I38">
        <v>2.08</v>
      </c>
      <c r="J38" s="5"/>
    </row>
    <row r="39" spans="1:11" x14ac:dyDescent="0.3">
      <c r="E39" t="s">
        <v>5</v>
      </c>
      <c r="F39">
        <f>AVERAGE(F36:F38)</f>
        <v>26.078666666666663</v>
      </c>
      <c r="H39" t="s">
        <v>55</v>
      </c>
      <c r="I39">
        <v>68.802999999999997</v>
      </c>
      <c r="J39" s="3">
        <f>I39-I38</f>
        <v>66.722999999999999</v>
      </c>
      <c r="K39">
        <f>J39/J37</f>
        <v>0.38808235909963357</v>
      </c>
    </row>
    <row r="40" spans="1:11" x14ac:dyDescent="0.3">
      <c r="D40" t="s">
        <v>63</v>
      </c>
      <c r="E40" t="s">
        <v>1</v>
      </c>
      <c r="F40">
        <v>26.042000000000002</v>
      </c>
      <c r="H40" t="s">
        <v>6</v>
      </c>
      <c r="I40">
        <v>2.5299999999999998</v>
      </c>
      <c r="J40" s="5"/>
    </row>
    <row r="41" spans="1:11" x14ac:dyDescent="0.3">
      <c r="E41" t="s">
        <v>2</v>
      </c>
      <c r="F41">
        <v>26.414000000000001</v>
      </c>
      <c r="H41" t="s">
        <v>56</v>
      </c>
      <c r="I41">
        <v>306.17</v>
      </c>
      <c r="J41" s="3">
        <f>I41-I40</f>
        <v>303.64000000000004</v>
      </c>
      <c r="K41">
        <f>J41/J37</f>
        <v>1.766067585645321</v>
      </c>
    </row>
    <row r="42" spans="1:11" x14ac:dyDescent="0.3">
      <c r="E42" t="s">
        <v>3</v>
      </c>
      <c r="F42">
        <v>26.053000000000001</v>
      </c>
      <c r="H42" t="s">
        <v>6</v>
      </c>
      <c r="I42">
        <v>2.67</v>
      </c>
      <c r="J42" s="5"/>
    </row>
    <row r="43" spans="1:11" x14ac:dyDescent="0.3">
      <c r="E43" t="s">
        <v>5</v>
      </c>
      <c r="F43">
        <f>AVERAGE(F40:F42)</f>
        <v>26.169666666666668</v>
      </c>
      <c r="H43" t="s">
        <v>58</v>
      </c>
      <c r="I43">
        <v>995.14</v>
      </c>
      <c r="J43" s="3">
        <f>I43-I42</f>
        <v>992.47</v>
      </c>
      <c r="K43">
        <f>J43/J37</f>
        <v>5.7725237015064268</v>
      </c>
    </row>
    <row r="44" spans="1:11" x14ac:dyDescent="0.3">
      <c r="E44" t="s">
        <v>7</v>
      </c>
      <c r="F44" s="3">
        <f>(F43/F39)</f>
        <v>1.0034894422005216</v>
      </c>
      <c r="H44" t="s">
        <v>6</v>
      </c>
      <c r="I44">
        <v>2.54</v>
      </c>
      <c r="J44" s="5"/>
    </row>
    <row r="45" spans="1:11" x14ac:dyDescent="0.3">
      <c r="H45" t="s">
        <v>57</v>
      </c>
      <c r="I45">
        <v>1578.4</v>
      </c>
      <c r="J45" s="3">
        <f>I45-I44</f>
        <v>1575.8600000000001</v>
      </c>
      <c r="K45">
        <f>J45/J37</f>
        <v>9.1657069737683941</v>
      </c>
    </row>
    <row r="47" spans="1:11" x14ac:dyDescent="0.3">
      <c r="A47" t="s">
        <v>32</v>
      </c>
      <c r="B47" s="7">
        <v>1</v>
      </c>
      <c r="C47" s="9"/>
      <c r="D47" t="s">
        <v>62</v>
      </c>
      <c r="E47" t="s">
        <v>1</v>
      </c>
      <c r="F47">
        <v>17.274000000000001</v>
      </c>
      <c r="H47" t="s">
        <v>6</v>
      </c>
      <c r="I47">
        <v>366.99</v>
      </c>
      <c r="J47" s="5"/>
    </row>
    <row r="48" spans="1:11" x14ac:dyDescent="0.3">
      <c r="E48" t="s">
        <v>2</v>
      </c>
      <c r="F48">
        <v>17.122</v>
      </c>
      <c r="H48" t="s">
        <v>54</v>
      </c>
      <c r="I48">
        <v>820.03099999999995</v>
      </c>
      <c r="J48" s="3">
        <f>I48-I47</f>
        <v>453.04099999999994</v>
      </c>
      <c r="K48">
        <v>1</v>
      </c>
    </row>
    <row r="49" spans="1:12" x14ac:dyDescent="0.3">
      <c r="E49" t="s">
        <v>3</v>
      </c>
      <c r="F49">
        <v>17.05</v>
      </c>
      <c r="H49" t="s">
        <v>6</v>
      </c>
      <c r="I49">
        <v>374.46</v>
      </c>
      <c r="J49" s="5"/>
    </row>
    <row r="50" spans="1:12" x14ac:dyDescent="0.3">
      <c r="E50" t="s">
        <v>5</v>
      </c>
      <c r="F50">
        <f>AVERAGE(F47:F49)</f>
        <v>17.148666666666667</v>
      </c>
      <c r="H50" t="s">
        <v>55</v>
      </c>
      <c r="I50">
        <v>409.84</v>
      </c>
      <c r="J50" s="3">
        <f>I50-I49</f>
        <v>35.379999999999995</v>
      </c>
      <c r="K50">
        <f>J50/J48</f>
        <v>7.8094477100306592E-2</v>
      </c>
    </row>
    <row r="51" spans="1:12" x14ac:dyDescent="0.3">
      <c r="D51" t="s">
        <v>63</v>
      </c>
      <c r="E51" t="s">
        <v>1</v>
      </c>
      <c r="F51">
        <v>21.385000000000002</v>
      </c>
      <c r="H51" t="s">
        <v>6</v>
      </c>
      <c r="I51">
        <v>379.27</v>
      </c>
      <c r="J51" s="5"/>
    </row>
    <row r="52" spans="1:12" x14ac:dyDescent="0.3">
      <c r="E52" t="s">
        <v>2</v>
      </c>
      <c r="F52">
        <v>21.157</v>
      </c>
      <c r="H52" t="s">
        <v>56</v>
      </c>
      <c r="I52">
        <v>454.72</v>
      </c>
      <c r="J52" s="3">
        <f>I52-I51</f>
        <v>75.450000000000045</v>
      </c>
      <c r="K52">
        <f>J52/J48</f>
        <v>0.16654121812374609</v>
      </c>
    </row>
    <row r="53" spans="1:12" x14ac:dyDescent="0.3">
      <c r="E53" t="s">
        <v>3</v>
      </c>
      <c r="F53">
        <v>21.151</v>
      </c>
      <c r="H53" t="s">
        <v>6</v>
      </c>
      <c r="I53">
        <v>389.53</v>
      </c>
      <c r="J53" s="5"/>
    </row>
    <row r="54" spans="1:12" x14ac:dyDescent="0.3">
      <c r="E54" t="s">
        <v>5</v>
      </c>
      <c r="F54">
        <f>AVERAGE(F51:F53)</f>
        <v>21.230999999999998</v>
      </c>
      <c r="H54" t="s">
        <v>58</v>
      </c>
      <c r="I54">
        <v>742.13</v>
      </c>
      <c r="J54" s="3">
        <f>I54-I53</f>
        <v>352.6</v>
      </c>
      <c r="K54">
        <f>J54/J48</f>
        <v>0.77829600411441802</v>
      </c>
    </row>
    <row r="55" spans="1:12" x14ac:dyDescent="0.3">
      <c r="E55" t="s">
        <v>7</v>
      </c>
      <c r="F55" s="3">
        <f>(F54/F50)</f>
        <v>1.2380554367686505</v>
      </c>
      <c r="H55" t="s">
        <v>6</v>
      </c>
      <c r="I55">
        <v>416.01</v>
      </c>
      <c r="J55" s="5"/>
    </row>
    <row r="56" spans="1:12" x14ac:dyDescent="0.3">
      <c r="H56" t="s">
        <v>57</v>
      </c>
      <c r="I56">
        <v>963.08</v>
      </c>
      <c r="J56" s="3">
        <f>I56-I55</f>
        <v>547.07000000000005</v>
      </c>
      <c r="K56">
        <f>J56/J48</f>
        <v>1.2075507514772397</v>
      </c>
    </row>
    <row r="57" spans="1:12" x14ac:dyDescent="0.3">
      <c r="L57" s="2"/>
    </row>
    <row r="58" spans="1:12" x14ac:dyDescent="0.3">
      <c r="B58" s="7">
        <v>7</v>
      </c>
      <c r="C58" s="9"/>
      <c r="D58" t="s">
        <v>62</v>
      </c>
      <c r="E58" t="s">
        <v>1</v>
      </c>
      <c r="F58">
        <v>25.363</v>
      </c>
      <c r="H58" t="s">
        <v>6</v>
      </c>
      <c r="I58">
        <v>8.23</v>
      </c>
      <c r="J58" s="5"/>
      <c r="L58" s="4"/>
    </row>
    <row r="59" spans="1:12" x14ac:dyDescent="0.3">
      <c r="A59" s="6"/>
      <c r="E59" t="s">
        <v>2</v>
      </c>
      <c r="F59">
        <v>25.271000000000001</v>
      </c>
      <c r="H59" t="s">
        <v>54</v>
      </c>
      <c r="I59">
        <v>906.01</v>
      </c>
      <c r="J59" s="3">
        <f>(I59-I58)</f>
        <v>897.78</v>
      </c>
      <c r="K59">
        <v>1</v>
      </c>
    </row>
    <row r="60" spans="1:12" x14ac:dyDescent="0.3">
      <c r="E60" t="s">
        <v>3</v>
      </c>
      <c r="F60">
        <v>23.914999999999999</v>
      </c>
      <c r="H60" t="s">
        <v>6</v>
      </c>
      <c r="I60">
        <v>7.07</v>
      </c>
      <c r="J60" s="5"/>
    </row>
    <row r="61" spans="1:12" x14ac:dyDescent="0.3">
      <c r="E61" t="s">
        <v>5</v>
      </c>
      <c r="F61">
        <f>AVERAGE(F58:F60)</f>
        <v>24.849666666666668</v>
      </c>
      <c r="H61" t="s">
        <v>55</v>
      </c>
      <c r="I61">
        <v>44.878</v>
      </c>
      <c r="J61" s="3">
        <f>I61-I60</f>
        <v>37.808</v>
      </c>
      <c r="K61">
        <f>J61/J59</f>
        <v>4.2112767047606317E-2</v>
      </c>
    </row>
    <row r="62" spans="1:12" x14ac:dyDescent="0.3">
      <c r="D62" t="s">
        <v>63</v>
      </c>
      <c r="E62" t="s">
        <v>1</v>
      </c>
      <c r="F62">
        <v>28.896000000000001</v>
      </c>
      <c r="H62" t="s">
        <v>6</v>
      </c>
      <c r="I62">
        <v>6.68</v>
      </c>
      <c r="J62" s="5"/>
    </row>
    <row r="63" spans="1:12" x14ac:dyDescent="0.3">
      <c r="E63" t="s">
        <v>2</v>
      </c>
      <c r="F63">
        <v>28.302</v>
      </c>
      <c r="H63" t="s">
        <v>56</v>
      </c>
      <c r="I63">
        <v>152.77000000000001</v>
      </c>
      <c r="J63" s="3">
        <f>I63-I62</f>
        <v>146.09</v>
      </c>
      <c r="K63">
        <f>J63/J59</f>
        <v>0.16272360711978437</v>
      </c>
      <c r="L63" s="9"/>
    </row>
    <row r="64" spans="1:12" x14ac:dyDescent="0.3">
      <c r="E64" t="s">
        <v>3</v>
      </c>
      <c r="F64">
        <v>28.452000000000002</v>
      </c>
      <c r="H64" t="s">
        <v>6</v>
      </c>
      <c r="I64">
        <v>6.52</v>
      </c>
      <c r="J64" s="5"/>
    </row>
    <row r="65" spans="2:12" x14ac:dyDescent="0.3">
      <c r="E65" t="s">
        <v>5</v>
      </c>
      <c r="F65">
        <f>AVERAGE(F62:F64)</f>
        <v>28.55</v>
      </c>
      <c r="H65" t="s">
        <v>58</v>
      </c>
      <c r="I65">
        <v>571.69000000000005</v>
      </c>
      <c r="J65" s="3">
        <f>I65-I64</f>
        <v>565.17000000000007</v>
      </c>
      <c r="K65">
        <f>J65/J59</f>
        <v>0.62951948138742242</v>
      </c>
    </row>
    <row r="66" spans="2:12" x14ac:dyDescent="0.3">
      <c r="E66" t="s">
        <v>7</v>
      </c>
      <c r="F66" s="3">
        <f>(F65/F61)</f>
        <v>1.1489087714120914</v>
      </c>
      <c r="H66" t="s">
        <v>6</v>
      </c>
      <c r="I66">
        <v>4.3499999999999996</v>
      </c>
      <c r="J66" s="5"/>
    </row>
    <row r="67" spans="2:12" x14ac:dyDescent="0.3">
      <c r="H67" t="s">
        <v>57</v>
      </c>
      <c r="I67">
        <v>670.83</v>
      </c>
      <c r="J67" s="3">
        <f>I67-I66</f>
        <v>666.48</v>
      </c>
      <c r="K67">
        <f>J67/J59</f>
        <v>0.74236449909777458</v>
      </c>
    </row>
    <row r="69" spans="2:12" x14ac:dyDescent="0.3">
      <c r="B69" s="7">
        <v>8</v>
      </c>
      <c r="D69" t="s">
        <v>62</v>
      </c>
      <c r="E69" t="s">
        <v>1</v>
      </c>
      <c r="F69">
        <v>23.622</v>
      </c>
      <c r="H69" t="s">
        <v>6</v>
      </c>
      <c r="I69">
        <v>4.7699999999999996</v>
      </c>
      <c r="J69" s="5"/>
    </row>
    <row r="70" spans="2:12" x14ac:dyDescent="0.3">
      <c r="E70" t="s">
        <v>2</v>
      </c>
      <c r="F70">
        <v>23.885999999999999</v>
      </c>
      <c r="H70" t="s">
        <v>54</v>
      </c>
      <c r="I70">
        <v>364.03</v>
      </c>
      <c r="J70" s="3">
        <f>I70-I69</f>
        <v>359.26</v>
      </c>
      <c r="K70">
        <v>1</v>
      </c>
    </row>
    <row r="71" spans="2:12" x14ac:dyDescent="0.3">
      <c r="E71" t="s">
        <v>3</v>
      </c>
      <c r="F71">
        <v>23.731000000000002</v>
      </c>
      <c r="H71" t="s">
        <v>6</v>
      </c>
      <c r="I71">
        <v>4.76</v>
      </c>
      <c r="J71" s="5"/>
    </row>
    <row r="72" spans="2:12" x14ac:dyDescent="0.3">
      <c r="E72" t="s">
        <v>5</v>
      </c>
      <c r="F72">
        <f>AVERAGE(F69:F71)</f>
        <v>23.746333333333336</v>
      </c>
      <c r="H72" t="s">
        <v>55</v>
      </c>
      <c r="I72">
        <v>40.030999999999999</v>
      </c>
      <c r="J72" s="3">
        <f>I72-I71</f>
        <v>35.271000000000001</v>
      </c>
      <c r="K72">
        <f>J72/J70</f>
        <v>9.8176807882870351E-2</v>
      </c>
    </row>
    <row r="73" spans="2:12" x14ac:dyDescent="0.3">
      <c r="D73" t="s">
        <v>63</v>
      </c>
      <c r="E73" t="s">
        <v>1</v>
      </c>
      <c r="F73">
        <v>24.545000000000002</v>
      </c>
      <c r="H73" t="s">
        <v>6</v>
      </c>
      <c r="I73">
        <v>1.18</v>
      </c>
      <c r="J73" s="5"/>
    </row>
    <row r="74" spans="2:12" x14ac:dyDescent="0.3">
      <c r="E74" t="s">
        <v>2</v>
      </c>
      <c r="F74">
        <v>23.978000000000002</v>
      </c>
      <c r="H74" t="s">
        <v>56</v>
      </c>
      <c r="I74">
        <v>110.71</v>
      </c>
      <c r="J74" s="3">
        <f>I74-I73</f>
        <v>109.52999999999999</v>
      </c>
      <c r="K74">
        <f>J74/J70</f>
        <v>0.30487669097589487</v>
      </c>
    </row>
    <row r="75" spans="2:12" x14ac:dyDescent="0.3">
      <c r="E75" t="s">
        <v>3</v>
      </c>
      <c r="F75">
        <v>23.379000000000001</v>
      </c>
      <c r="H75" t="s">
        <v>6</v>
      </c>
      <c r="I75">
        <v>0.86</v>
      </c>
      <c r="J75" s="5"/>
    </row>
    <row r="76" spans="2:12" x14ac:dyDescent="0.3">
      <c r="E76" t="s">
        <v>5</v>
      </c>
      <c r="F76">
        <f>AVERAGE(F73:F75)</f>
        <v>23.967333333333332</v>
      </c>
      <c r="H76" t="s">
        <v>58</v>
      </c>
      <c r="I76">
        <v>612.34</v>
      </c>
      <c r="J76" s="3">
        <f>I76-I75</f>
        <v>611.48</v>
      </c>
      <c r="K76">
        <f>J76/J70</f>
        <v>1.7020542225686133</v>
      </c>
    </row>
    <row r="77" spans="2:12" x14ac:dyDescent="0.3">
      <c r="E77" t="s">
        <v>7</v>
      </c>
      <c r="F77" s="3">
        <f>(F76/F72)</f>
        <v>1.0093066999817515</v>
      </c>
      <c r="H77" t="s">
        <v>6</v>
      </c>
      <c r="I77">
        <v>1.04</v>
      </c>
      <c r="J77" s="5"/>
    </row>
    <row r="78" spans="2:12" x14ac:dyDescent="0.3">
      <c r="H78" t="s">
        <v>57</v>
      </c>
      <c r="I78">
        <v>920.86</v>
      </c>
      <c r="J78" s="3">
        <f>I78-I77</f>
        <v>919.82</v>
      </c>
      <c r="K78">
        <f>J78/J70</f>
        <v>2.5603184323331294</v>
      </c>
    </row>
    <row r="79" spans="2:12" x14ac:dyDescent="0.3">
      <c r="L79" s="2"/>
    </row>
    <row r="80" spans="2:12" x14ac:dyDescent="0.3">
      <c r="B80" s="7">
        <v>10</v>
      </c>
      <c r="C80" s="9"/>
      <c r="D80" t="s">
        <v>62</v>
      </c>
      <c r="E80" t="s">
        <v>1</v>
      </c>
      <c r="F80">
        <v>19.693999999999999</v>
      </c>
      <c r="H80" t="s">
        <v>6</v>
      </c>
      <c r="I80">
        <v>11.23</v>
      </c>
      <c r="J80" s="5"/>
    </row>
    <row r="81" spans="2:11" x14ac:dyDescent="0.3">
      <c r="E81" t="s">
        <v>2</v>
      </c>
      <c r="F81">
        <v>19.753</v>
      </c>
      <c r="H81" t="s">
        <v>54</v>
      </c>
      <c r="I81">
        <v>1175</v>
      </c>
      <c r="J81" s="3">
        <f t="shared" ref="J81" si="0">I81-I80</f>
        <v>1163.77</v>
      </c>
      <c r="K81">
        <v>1</v>
      </c>
    </row>
    <row r="82" spans="2:11" x14ac:dyDescent="0.3">
      <c r="E82" t="s">
        <v>3</v>
      </c>
      <c r="F82">
        <v>19.864000000000001</v>
      </c>
      <c r="H82" t="s">
        <v>6</v>
      </c>
      <c r="I82">
        <v>6.65</v>
      </c>
      <c r="J82" s="11"/>
    </row>
    <row r="83" spans="2:11" x14ac:dyDescent="0.3">
      <c r="E83" t="s">
        <v>5</v>
      </c>
      <c r="F83">
        <f>AVERAGE(F80:F82)</f>
        <v>19.770333333333337</v>
      </c>
      <c r="H83" t="s">
        <v>55</v>
      </c>
      <c r="I83">
        <v>52.070999999999998</v>
      </c>
      <c r="J83" s="3">
        <f>I83-I82</f>
        <v>45.420999999999999</v>
      </c>
      <c r="K83">
        <f>J83/J81</f>
        <v>3.9029189616504978E-2</v>
      </c>
    </row>
    <row r="84" spans="2:11" x14ac:dyDescent="0.3">
      <c r="D84" t="s">
        <v>63</v>
      </c>
      <c r="E84" t="s">
        <v>1</v>
      </c>
      <c r="F84">
        <v>24.283999999999999</v>
      </c>
      <c r="H84" t="s">
        <v>6</v>
      </c>
      <c r="I84">
        <v>5.57</v>
      </c>
      <c r="J84" s="5"/>
    </row>
    <row r="85" spans="2:11" x14ac:dyDescent="0.3">
      <c r="E85" t="s">
        <v>2</v>
      </c>
      <c r="F85">
        <v>24.433</v>
      </c>
      <c r="H85" t="s">
        <v>56</v>
      </c>
      <c r="I85">
        <v>203.59</v>
      </c>
      <c r="J85" s="3">
        <f>I85-I84</f>
        <v>198.02</v>
      </c>
      <c r="K85">
        <f>J85/J81</f>
        <v>0.17015389638846165</v>
      </c>
    </row>
    <row r="86" spans="2:11" x14ac:dyDescent="0.3">
      <c r="E86" t="s">
        <v>3</v>
      </c>
      <c r="F86">
        <v>24.481999999999999</v>
      </c>
      <c r="H86" t="s">
        <v>6</v>
      </c>
      <c r="I86">
        <v>5.23</v>
      </c>
      <c r="J86" s="5"/>
    </row>
    <row r="87" spans="2:11" x14ac:dyDescent="0.3">
      <c r="E87" t="s">
        <v>5</v>
      </c>
      <c r="F87">
        <f>AVERAGE(F84:F86)</f>
        <v>24.399666666666665</v>
      </c>
      <c r="H87" t="s">
        <v>58</v>
      </c>
      <c r="I87">
        <v>1288.2</v>
      </c>
      <c r="J87" s="3">
        <f>I87-I86</f>
        <v>1282.97</v>
      </c>
      <c r="K87">
        <f>J87/J81</f>
        <v>1.1024257370442614</v>
      </c>
    </row>
    <row r="88" spans="2:11" x14ac:dyDescent="0.3">
      <c r="E88" t="s">
        <v>7</v>
      </c>
      <c r="F88" s="3">
        <f>(F87/F83)</f>
        <v>1.2341555529328452</v>
      </c>
      <c r="H88" t="s">
        <v>6</v>
      </c>
      <c r="I88">
        <v>4.58</v>
      </c>
      <c r="J88" s="5"/>
    </row>
    <row r="89" spans="2:11" x14ac:dyDescent="0.3">
      <c r="H89" t="s">
        <v>57</v>
      </c>
      <c r="I89">
        <v>1479.3</v>
      </c>
      <c r="J89" s="3">
        <f>I89-I88</f>
        <v>1474.72</v>
      </c>
      <c r="K89">
        <f>J89/J81</f>
        <v>1.2671919709220894</v>
      </c>
    </row>
    <row r="91" spans="2:11" x14ac:dyDescent="0.3">
      <c r="B91" s="7">
        <v>11</v>
      </c>
      <c r="D91" t="s">
        <v>62</v>
      </c>
      <c r="E91" t="s">
        <v>1</v>
      </c>
      <c r="F91">
        <v>26.97</v>
      </c>
      <c r="H91" t="s">
        <v>6</v>
      </c>
      <c r="I91">
        <v>9.86</v>
      </c>
      <c r="J91" s="5"/>
    </row>
    <row r="92" spans="2:11" x14ac:dyDescent="0.3">
      <c r="E92" t="s">
        <v>2</v>
      </c>
      <c r="F92">
        <v>26.234000000000002</v>
      </c>
      <c r="H92" t="s">
        <v>54</v>
      </c>
      <c r="I92">
        <v>442.99</v>
      </c>
      <c r="J92" s="3">
        <f>I92-I91</f>
        <v>433.13</v>
      </c>
      <c r="K92">
        <v>1</v>
      </c>
    </row>
    <row r="93" spans="2:11" x14ac:dyDescent="0.3">
      <c r="E93" t="s">
        <v>3</v>
      </c>
      <c r="F93">
        <v>23.789000000000001</v>
      </c>
      <c r="H93" t="s">
        <v>6</v>
      </c>
      <c r="I93">
        <v>6.7</v>
      </c>
      <c r="J93" s="5"/>
    </row>
    <row r="94" spans="2:11" x14ac:dyDescent="0.3">
      <c r="E94" t="s">
        <v>5</v>
      </c>
      <c r="F94">
        <f>AVERAGE(F91:F93)</f>
        <v>25.664333333333332</v>
      </c>
      <c r="H94" t="s">
        <v>55</v>
      </c>
      <c r="I94">
        <v>58.951000000000001</v>
      </c>
      <c r="J94" s="3">
        <f>I94-I93</f>
        <v>52.250999999999998</v>
      </c>
      <c r="K94">
        <f>J94/J92</f>
        <v>0.12063583681573661</v>
      </c>
    </row>
    <row r="95" spans="2:11" x14ac:dyDescent="0.3">
      <c r="D95" t="s">
        <v>63</v>
      </c>
      <c r="E95" t="s">
        <v>1</v>
      </c>
      <c r="F95">
        <v>29.965</v>
      </c>
      <c r="H95" t="s">
        <v>6</v>
      </c>
      <c r="I95">
        <v>6.54</v>
      </c>
      <c r="J95" s="5"/>
    </row>
    <row r="96" spans="2:11" x14ac:dyDescent="0.3">
      <c r="E96" t="s">
        <v>2</v>
      </c>
      <c r="F96">
        <v>30.277000000000001</v>
      </c>
      <c r="H96" t="s">
        <v>56</v>
      </c>
      <c r="I96">
        <v>106.02</v>
      </c>
      <c r="J96" s="3">
        <f>I96-I95</f>
        <v>99.47999999999999</v>
      </c>
      <c r="K96">
        <f>J96/J92</f>
        <v>0.22967700228568788</v>
      </c>
    </row>
    <row r="97" spans="2:11" x14ac:dyDescent="0.3">
      <c r="E97" t="s">
        <v>3</v>
      </c>
      <c r="F97">
        <v>31.247</v>
      </c>
      <c r="H97" t="s">
        <v>6</v>
      </c>
      <c r="I97">
        <v>6.67</v>
      </c>
      <c r="J97" s="5"/>
    </row>
    <row r="98" spans="2:11" x14ac:dyDescent="0.3">
      <c r="E98" t="s">
        <v>5</v>
      </c>
      <c r="F98">
        <f>AVERAGE(F95:F97)</f>
        <v>30.496333333333336</v>
      </c>
      <c r="H98" t="s">
        <v>58</v>
      </c>
      <c r="I98">
        <v>551.36</v>
      </c>
      <c r="J98" s="3">
        <f>I98-I97</f>
        <v>544.69000000000005</v>
      </c>
      <c r="K98">
        <f>J98/J92</f>
        <v>1.2575670122134233</v>
      </c>
    </row>
    <row r="99" spans="2:11" x14ac:dyDescent="0.3">
      <c r="E99" t="s">
        <v>7</v>
      </c>
      <c r="F99" s="3">
        <f>(F98/F94)</f>
        <v>1.1882768563375894</v>
      </c>
      <c r="H99" t="s">
        <v>6</v>
      </c>
      <c r="I99">
        <v>7.07</v>
      </c>
      <c r="J99" s="5"/>
    </row>
    <row r="100" spans="2:11" x14ac:dyDescent="0.3">
      <c r="H100" t="s">
        <v>57</v>
      </c>
      <c r="I100">
        <v>737.75</v>
      </c>
      <c r="J100" s="3">
        <f>I100-I99</f>
        <v>730.68</v>
      </c>
      <c r="K100">
        <f>J100/J92</f>
        <v>1.6869761965229837</v>
      </c>
    </row>
    <row r="102" spans="2:11" x14ac:dyDescent="0.3">
      <c r="B102" s="7">
        <v>12</v>
      </c>
      <c r="D102" t="s">
        <v>62</v>
      </c>
      <c r="E102" t="s">
        <v>1</v>
      </c>
      <c r="F102">
        <v>24.428000000000001</v>
      </c>
      <c r="H102" t="s">
        <v>6</v>
      </c>
      <c r="I102">
        <v>5.94</v>
      </c>
      <c r="J102" s="5"/>
    </row>
    <row r="103" spans="2:11" x14ac:dyDescent="0.3">
      <c r="E103" t="s">
        <v>2</v>
      </c>
      <c r="F103">
        <v>24.436</v>
      </c>
      <c r="H103" t="s">
        <v>54</v>
      </c>
      <c r="I103">
        <v>314.77</v>
      </c>
      <c r="J103" s="3">
        <f>I103-I102</f>
        <v>308.83</v>
      </c>
      <c r="K103">
        <v>1</v>
      </c>
    </row>
    <row r="104" spans="2:11" x14ac:dyDescent="0.3">
      <c r="E104" t="s">
        <v>3</v>
      </c>
      <c r="F104">
        <v>23.907</v>
      </c>
      <c r="H104" t="s">
        <v>6</v>
      </c>
      <c r="I104">
        <v>5.78</v>
      </c>
      <c r="J104" s="5"/>
    </row>
    <row r="105" spans="2:11" x14ac:dyDescent="0.3">
      <c r="E105" t="s">
        <v>5</v>
      </c>
      <c r="F105">
        <f>AVERAGE(F102:F104)</f>
        <v>24.257000000000001</v>
      </c>
      <c r="H105" t="s">
        <v>55</v>
      </c>
      <c r="I105">
        <v>60.201999999999998</v>
      </c>
      <c r="J105" s="3">
        <f>I105-I104</f>
        <v>54.421999999999997</v>
      </c>
      <c r="K105">
        <f>J105/J103</f>
        <v>0.17621992682058091</v>
      </c>
    </row>
    <row r="106" spans="2:11" x14ac:dyDescent="0.3">
      <c r="D106" t="s">
        <v>63</v>
      </c>
      <c r="E106" t="s">
        <v>1</v>
      </c>
      <c r="F106">
        <v>25.949000000000002</v>
      </c>
      <c r="H106" t="s">
        <v>6</v>
      </c>
      <c r="I106">
        <v>7.57</v>
      </c>
      <c r="J106" s="5"/>
    </row>
    <row r="107" spans="2:11" x14ac:dyDescent="0.3">
      <c r="E107" t="s">
        <v>2</v>
      </c>
      <c r="F107">
        <v>25.053000000000001</v>
      </c>
      <c r="H107" t="s">
        <v>56</v>
      </c>
      <c r="I107">
        <v>153.4</v>
      </c>
      <c r="J107" s="3">
        <f>I107-I106</f>
        <v>145.83000000000001</v>
      </c>
      <c r="K107">
        <f>J107/J103</f>
        <v>0.47220153482498467</v>
      </c>
    </row>
    <row r="108" spans="2:11" x14ac:dyDescent="0.3">
      <c r="E108" t="s">
        <v>3</v>
      </c>
      <c r="F108">
        <v>26.013000000000002</v>
      </c>
      <c r="H108" t="s">
        <v>6</v>
      </c>
      <c r="I108">
        <v>7.39</v>
      </c>
      <c r="J108" s="5"/>
    </row>
    <row r="109" spans="2:11" x14ac:dyDescent="0.3">
      <c r="E109" t="s">
        <v>5</v>
      </c>
      <c r="F109">
        <f>AVERAGE(F106:F108)</f>
        <v>25.671666666666667</v>
      </c>
      <c r="H109" t="s">
        <v>58</v>
      </c>
      <c r="I109">
        <v>782.16</v>
      </c>
      <c r="J109" s="3">
        <f>I109-I108</f>
        <v>774.77</v>
      </c>
      <c r="K109">
        <f>J109/J103</f>
        <v>2.5087264838260532</v>
      </c>
    </row>
    <row r="110" spans="2:11" x14ac:dyDescent="0.3">
      <c r="E110" t="s">
        <v>7</v>
      </c>
      <c r="F110" s="3">
        <f>(F109/F105)</f>
        <v>1.0583199351389976</v>
      </c>
      <c r="H110" t="s">
        <v>6</v>
      </c>
      <c r="I110">
        <v>7.12</v>
      </c>
      <c r="J110" s="5"/>
    </row>
    <row r="111" spans="2:11" x14ac:dyDescent="0.3">
      <c r="H111" t="s">
        <v>57</v>
      </c>
      <c r="I111">
        <v>1244.0999999999999</v>
      </c>
      <c r="J111" s="3">
        <f>I111-I110</f>
        <v>1236.98</v>
      </c>
      <c r="K111">
        <f>J111/J103</f>
        <v>4.0053751254735621</v>
      </c>
    </row>
    <row r="113" spans="1:13" x14ac:dyDescent="0.3">
      <c r="A113" t="s">
        <v>45</v>
      </c>
      <c r="B113" s="7">
        <v>4</v>
      </c>
      <c r="D113" t="s">
        <v>62</v>
      </c>
      <c r="E113" t="s">
        <v>1</v>
      </c>
      <c r="F113">
        <v>25.364999999999998</v>
      </c>
      <c r="H113" t="s">
        <v>6</v>
      </c>
      <c r="I113">
        <v>9.01</v>
      </c>
      <c r="J113" s="5"/>
    </row>
    <row r="114" spans="1:13" x14ac:dyDescent="0.3">
      <c r="E114" t="s">
        <v>2</v>
      </c>
      <c r="F114">
        <v>26.530999999999999</v>
      </c>
      <c r="H114" t="s">
        <v>54</v>
      </c>
      <c r="I114">
        <v>78.185000000000002</v>
      </c>
      <c r="J114" s="3">
        <f>I114-I113</f>
        <v>69.174999999999997</v>
      </c>
      <c r="K114">
        <v>1</v>
      </c>
    </row>
    <row r="115" spans="1:13" x14ac:dyDescent="0.3">
      <c r="E115" t="s">
        <v>3</v>
      </c>
      <c r="F115">
        <v>24.419</v>
      </c>
      <c r="H115" t="s">
        <v>6</v>
      </c>
      <c r="I115">
        <v>6.14</v>
      </c>
      <c r="J115" s="5"/>
    </row>
    <row r="116" spans="1:13" x14ac:dyDescent="0.3">
      <c r="E116" t="s">
        <v>5</v>
      </c>
      <c r="F116">
        <f>AVERAGE(F113:F115)</f>
        <v>25.438333333333333</v>
      </c>
      <c r="H116" t="s">
        <v>55</v>
      </c>
      <c r="I116">
        <v>52.54</v>
      </c>
      <c r="J116" s="3">
        <f>I116-I115</f>
        <v>46.4</v>
      </c>
      <c r="K116">
        <f>J116/J114</f>
        <v>0.67076255872786417</v>
      </c>
    </row>
    <row r="117" spans="1:13" x14ac:dyDescent="0.3">
      <c r="D117" t="s">
        <v>63</v>
      </c>
      <c r="E117" t="s">
        <v>1</v>
      </c>
      <c r="F117">
        <v>26.132000000000001</v>
      </c>
      <c r="H117" t="s">
        <v>6</v>
      </c>
      <c r="I117">
        <v>6.52</v>
      </c>
      <c r="J117" s="5"/>
    </row>
    <row r="118" spans="1:13" x14ac:dyDescent="0.3">
      <c r="E118" t="s">
        <v>2</v>
      </c>
      <c r="F118">
        <v>26.844999999999999</v>
      </c>
      <c r="H118" t="s">
        <v>56</v>
      </c>
      <c r="I118">
        <v>61.765999999999998</v>
      </c>
      <c r="J118" s="3">
        <f>I118-I117</f>
        <v>55.245999999999995</v>
      </c>
      <c r="K118">
        <f>J118/J114</f>
        <v>0.79864112757499095</v>
      </c>
    </row>
    <row r="119" spans="1:13" x14ac:dyDescent="0.3">
      <c r="E119" t="s">
        <v>3</v>
      </c>
      <c r="F119">
        <v>27.925000000000001</v>
      </c>
      <c r="H119" t="s">
        <v>6</v>
      </c>
      <c r="I119">
        <v>3.98</v>
      </c>
      <c r="J119" s="5"/>
    </row>
    <row r="120" spans="1:13" x14ac:dyDescent="0.3">
      <c r="E120" t="s">
        <v>5</v>
      </c>
      <c r="F120">
        <f>AVERAGE(F117:F119)</f>
        <v>26.967333333333332</v>
      </c>
      <c r="H120" t="s">
        <v>58</v>
      </c>
      <c r="I120">
        <v>111.96</v>
      </c>
      <c r="J120" s="3">
        <f>I120-I119</f>
        <v>107.97999999999999</v>
      </c>
      <c r="K120">
        <f>J120/J114</f>
        <v>1.5609685580050596</v>
      </c>
    </row>
    <row r="121" spans="1:13" x14ac:dyDescent="0.3">
      <c r="E121" t="s">
        <v>7</v>
      </c>
      <c r="F121" s="3">
        <f>(F120/F116)</f>
        <v>1.0601061390290245</v>
      </c>
      <c r="G121" s="11"/>
      <c r="H121" t="s">
        <v>6</v>
      </c>
      <c r="I121">
        <v>7.54</v>
      </c>
      <c r="J121" s="5"/>
    </row>
    <row r="122" spans="1:13" x14ac:dyDescent="0.3">
      <c r="H122" t="s">
        <v>57</v>
      </c>
      <c r="I122">
        <v>94.134</v>
      </c>
      <c r="J122" s="3">
        <f>I122-I121</f>
        <v>86.593999999999994</v>
      </c>
      <c r="K122">
        <f>J122/J114</f>
        <v>1.2518106252258763</v>
      </c>
    </row>
    <row r="123" spans="1:13" x14ac:dyDescent="0.3">
      <c r="G123" s="2"/>
    </row>
    <row r="124" spans="1:13" x14ac:dyDescent="0.3">
      <c r="A124" s="23"/>
      <c r="B124" s="24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x14ac:dyDescent="0.3">
      <c r="A125" t="s">
        <v>67</v>
      </c>
    </row>
    <row r="127" spans="1:13" x14ac:dyDescent="0.3">
      <c r="A127" t="s">
        <v>84</v>
      </c>
      <c r="B127" s="7">
        <v>20</v>
      </c>
      <c r="D127" t="s">
        <v>62</v>
      </c>
      <c r="E127" t="s">
        <v>1</v>
      </c>
      <c r="F127">
        <v>24.6</v>
      </c>
      <c r="H127" s="7" t="s">
        <v>6</v>
      </c>
      <c r="I127">
        <v>33.07</v>
      </c>
      <c r="J127" s="11"/>
    </row>
    <row r="128" spans="1:13" x14ac:dyDescent="0.3">
      <c r="E128" t="s">
        <v>2</v>
      </c>
      <c r="F128">
        <v>25.1</v>
      </c>
      <c r="H128" s="7" t="s">
        <v>71</v>
      </c>
      <c r="I128">
        <v>52.226999999999997</v>
      </c>
      <c r="J128" s="3">
        <f>I128-I127</f>
        <v>19.156999999999996</v>
      </c>
      <c r="K128">
        <f>J128/J138</f>
        <v>1.6719468663542181E-2</v>
      </c>
    </row>
    <row r="129" spans="2:14" x14ac:dyDescent="0.3">
      <c r="E129" t="s">
        <v>3</v>
      </c>
      <c r="F129">
        <v>25.9</v>
      </c>
      <c r="H129" s="7" t="s">
        <v>6</v>
      </c>
      <c r="I129">
        <v>28.62</v>
      </c>
      <c r="J129" s="11"/>
    </row>
    <row r="130" spans="2:14" x14ac:dyDescent="0.3">
      <c r="E130" t="s">
        <v>5</v>
      </c>
      <c r="F130">
        <f>AVERAGE(F127:F129)</f>
        <v>25.2</v>
      </c>
      <c r="H130" s="7" t="s">
        <v>70</v>
      </c>
      <c r="I130">
        <v>50.506999999999998</v>
      </c>
      <c r="J130" s="3">
        <f>I130-I129</f>
        <v>21.886999999999997</v>
      </c>
      <c r="K130">
        <f>J130/J138</f>
        <v>1.9102104225032508E-2</v>
      </c>
    </row>
    <row r="131" spans="2:14" x14ac:dyDescent="0.3">
      <c r="D131" t="s">
        <v>63</v>
      </c>
      <c r="E131" t="s">
        <v>1</v>
      </c>
      <c r="F131">
        <v>26.2</v>
      </c>
      <c r="H131" s="7" t="s">
        <v>6</v>
      </c>
      <c r="I131">
        <v>50.79</v>
      </c>
      <c r="J131" s="11"/>
    </row>
    <row r="132" spans="2:14" x14ac:dyDescent="0.3">
      <c r="E132" t="s">
        <v>2</v>
      </c>
      <c r="F132">
        <v>26</v>
      </c>
      <c r="H132" s="7" t="s">
        <v>72</v>
      </c>
      <c r="I132">
        <v>85.221000000000004</v>
      </c>
      <c r="J132" s="3">
        <f>I132-I131</f>
        <v>34.431000000000004</v>
      </c>
      <c r="K132">
        <f>J132/J138</f>
        <v>3.0050009163982934E-2</v>
      </c>
    </row>
    <row r="133" spans="2:14" x14ac:dyDescent="0.3">
      <c r="E133" t="s">
        <v>3</v>
      </c>
      <c r="F133">
        <v>25</v>
      </c>
      <c r="H133" s="7" t="s">
        <v>6</v>
      </c>
      <c r="I133">
        <v>90.05</v>
      </c>
      <c r="J133" s="11"/>
    </row>
    <row r="134" spans="2:14" x14ac:dyDescent="0.3">
      <c r="E134" t="s">
        <v>5</v>
      </c>
      <c r="F134">
        <f>AVERAGE(F131:F133)</f>
        <v>25.733333333333334</v>
      </c>
      <c r="H134" s="7" t="s">
        <v>73</v>
      </c>
      <c r="I134">
        <v>907.1</v>
      </c>
      <c r="J134" s="3">
        <f>I134-I133</f>
        <v>817.05000000000007</v>
      </c>
      <c r="K134">
        <f>J134/J138</f>
        <v>0.71308878590317604</v>
      </c>
    </row>
    <row r="135" spans="2:14" x14ac:dyDescent="0.3">
      <c r="E135" t="s">
        <v>7</v>
      </c>
      <c r="F135" s="3">
        <f>(F134/F130)</f>
        <v>1.0211640211640212</v>
      </c>
      <c r="H135" s="7" t="s">
        <v>6</v>
      </c>
      <c r="I135">
        <v>94.56</v>
      </c>
      <c r="J135" s="11"/>
      <c r="N135" s="11"/>
    </row>
    <row r="136" spans="2:14" x14ac:dyDescent="0.3">
      <c r="H136" s="7" t="s">
        <v>74</v>
      </c>
      <c r="I136">
        <v>983.1</v>
      </c>
      <c r="J136" s="3">
        <f>I136-I135</f>
        <v>888.54</v>
      </c>
      <c r="K136">
        <f>J136/J138</f>
        <v>0.77548241824418085</v>
      </c>
      <c r="N136" s="11"/>
    </row>
    <row r="137" spans="2:14" x14ac:dyDescent="0.3">
      <c r="E137" t="s">
        <v>80</v>
      </c>
      <c r="F137" s="25">
        <v>1.706</v>
      </c>
      <c r="H137" s="7" t="s">
        <v>6</v>
      </c>
      <c r="I137">
        <v>57.31</v>
      </c>
      <c r="N137" s="11"/>
    </row>
    <row r="138" spans="2:14" x14ac:dyDescent="0.3">
      <c r="H138" s="7" t="s">
        <v>75</v>
      </c>
      <c r="I138">
        <v>1203.0999999999999</v>
      </c>
      <c r="J138" s="3">
        <f>I138-I137</f>
        <v>1145.79</v>
      </c>
      <c r="K138">
        <f>J138/J138</f>
        <v>1</v>
      </c>
      <c r="N138" s="11"/>
    </row>
    <row r="139" spans="2:14" x14ac:dyDescent="0.3">
      <c r="N139" s="11"/>
    </row>
    <row r="140" spans="2:14" x14ac:dyDescent="0.3">
      <c r="B140" s="7">
        <v>23</v>
      </c>
      <c r="D140" t="s">
        <v>62</v>
      </c>
      <c r="E140" t="s">
        <v>1</v>
      </c>
      <c r="F140">
        <v>25.8</v>
      </c>
      <c r="H140" s="7" t="s">
        <v>6</v>
      </c>
      <c r="I140">
        <v>54.12</v>
      </c>
      <c r="J140" s="11"/>
      <c r="N140" s="11"/>
    </row>
    <row r="141" spans="2:14" x14ac:dyDescent="0.3">
      <c r="E141" t="s">
        <v>2</v>
      </c>
      <c r="F141">
        <v>28.5</v>
      </c>
      <c r="H141" s="7" t="s">
        <v>71</v>
      </c>
      <c r="I141">
        <v>78.185000000000002</v>
      </c>
      <c r="J141" s="3">
        <f>I141-I140</f>
        <v>24.065000000000005</v>
      </c>
      <c r="K141">
        <f>J141/J147</f>
        <v>5.8312534832440824E-2</v>
      </c>
      <c r="N141" s="11"/>
    </row>
    <row r="142" spans="2:14" x14ac:dyDescent="0.3">
      <c r="E142" t="s">
        <v>3</v>
      </c>
      <c r="F142">
        <v>32.1</v>
      </c>
      <c r="H142" s="7" t="s">
        <v>6</v>
      </c>
      <c r="I142">
        <v>30.11</v>
      </c>
      <c r="J142" s="11"/>
      <c r="N142" s="11"/>
    </row>
    <row r="143" spans="2:14" x14ac:dyDescent="0.3">
      <c r="E143" t="s">
        <v>5</v>
      </c>
      <c r="F143">
        <f>AVERAGE(F140:F142)</f>
        <v>28.8</v>
      </c>
      <c r="H143" s="7" t="s">
        <v>70</v>
      </c>
      <c r="I143">
        <v>48.317999999999998</v>
      </c>
      <c r="J143" s="3">
        <f>I143-I142</f>
        <v>18.207999999999998</v>
      </c>
      <c r="K143">
        <f>J143/J147</f>
        <v>4.4120283990404414E-2</v>
      </c>
      <c r="N143" s="11"/>
    </row>
    <row r="144" spans="2:14" x14ac:dyDescent="0.3">
      <c r="D144" t="s">
        <v>63</v>
      </c>
      <c r="E144" t="s">
        <v>1</v>
      </c>
      <c r="F144">
        <v>26.6</v>
      </c>
      <c r="H144" s="7" t="s">
        <v>6</v>
      </c>
      <c r="I144">
        <v>24.36</v>
      </c>
      <c r="J144" s="11"/>
      <c r="N144" s="11"/>
    </row>
    <row r="145" spans="1:14" x14ac:dyDescent="0.3">
      <c r="E145" t="s">
        <v>2</v>
      </c>
      <c r="F145">
        <v>38</v>
      </c>
      <c r="H145" s="7" t="s">
        <v>72</v>
      </c>
      <c r="I145">
        <v>146.05000000000001</v>
      </c>
      <c r="J145" s="3">
        <f>I145-I144</f>
        <v>121.69000000000001</v>
      </c>
      <c r="K145">
        <f>J145/J147</f>
        <v>0.29487024158569392</v>
      </c>
      <c r="N145" s="11"/>
    </row>
    <row r="146" spans="1:14" x14ac:dyDescent="0.3">
      <c r="E146" t="s">
        <v>3</v>
      </c>
      <c r="F146">
        <v>37.6</v>
      </c>
      <c r="H146" s="7" t="s">
        <v>6</v>
      </c>
      <c r="I146">
        <v>18.73</v>
      </c>
      <c r="J146" s="11"/>
      <c r="N146" s="11"/>
    </row>
    <row r="147" spans="1:14" x14ac:dyDescent="0.3">
      <c r="E147" t="s">
        <v>5</v>
      </c>
      <c r="F147">
        <f>AVERAGE(F144:F146)</f>
        <v>34.066666666666663</v>
      </c>
      <c r="H147" s="7" t="s">
        <v>73</v>
      </c>
      <c r="I147">
        <v>431.42</v>
      </c>
      <c r="J147" s="3">
        <f>I147-I146</f>
        <v>412.69</v>
      </c>
      <c r="K147">
        <f>J147/J147</f>
        <v>1</v>
      </c>
      <c r="N147" s="11"/>
    </row>
    <row r="148" spans="1:14" x14ac:dyDescent="0.3">
      <c r="E148" t="s">
        <v>7</v>
      </c>
      <c r="F148" s="3">
        <f>(F147/F143)</f>
        <v>1.1828703703703702</v>
      </c>
      <c r="H148" s="7" t="s">
        <v>6</v>
      </c>
      <c r="I148">
        <v>16</v>
      </c>
      <c r="J148" s="11"/>
      <c r="N148" s="11"/>
    </row>
    <row r="149" spans="1:14" x14ac:dyDescent="0.3">
      <c r="H149" s="7" t="s">
        <v>74</v>
      </c>
      <c r="I149">
        <v>239.71</v>
      </c>
      <c r="J149" s="3">
        <f>I149-I148</f>
        <v>223.71</v>
      </c>
      <c r="K149">
        <f>J149/J147</f>
        <v>0.54207758850468879</v>
      </c>
      <c r="N149" s="11"/>
    </row>
    <row r="150" spans="1:14" x14ac:dyDescent="0.3">
      <c r="E150" t="s">
        <v>80</v>
      </c>
      <c r="F150" s="25">
        <v>2.5049999999999999</v>
      </c>
      <c r="H150" s="7" t="s">
        <v>6</v>
      </c>
      <c r="I150">
        <v>13.41</v>
      </c>
      <c r="N150" s="11"/>
    </row>
    <row r="151" spans="1:14" x14ac:dyDescent="0.3">
      <c r="H151" s="7" t="s">
        <v>75</v>
      </c>
      <c r="I151">
        <v>351.83</v>
      </c>
      <c r="J151" s="3">
        <f>I151-I150</f>
        <v>338.41999999999996</v>
      </c>
      <c r="K151">
        <f>J151/J147</f>
        <v>0.82003440839370945</v>
      </c>
      <c r="N151" s="11"/>
    </row>
    <row r="152" spans="1:14" x14ac:dyDescent="0.3">
      <c r="N152" s="11"/>
    </row>
    <row r="153" spans="1:14" x14ac:dyDescent="0.3">
      <c r="B153" s="7">
        <v>25</v>
      </c>
      <c r="D153" t="s">
        <v>62</v>
      </c>
      <c r="E153" t="s">
        <v>1</v>
      </c>
      <c r="F153">
        <v>25.7</v>
      </c>
      <c r="H153" s="7" t="s">
        <v>6</v>
      </c>
      <c r="I153">
        <v>23.45</v>
      </c>
      <c r="J153" s="11"/>
      <c r="N153" s="11"/>
    </row>
    <row r="154" spans="1:14" x14ac:dyDescent="0.3">
      <c r="E154" t="s">
        <v>2</v>
      </c>
      <c r="F154">
        <v>24.7</v>
      </c>
      <c r="H154" s="7" t="s">
        <v>71</v>
      </c>
      <c r="I154">
        <v>40.186999999999998</v>
      </c>
      <c r="J154" s="3">
        <f>I154-I153</f>
        <v>16.736999999999998</v>
      </c>
      <c r="K154">
        <f>J154/J164</f>
        <v>1.0438964149390014E-2</v>
      </c>
      <c r="N154" s="11"/>
    </row>
    <row r="155" spans="1:14" x14ac:dyDescent="0.3">
      <c r="E155" t="s">
        <v>3</v>
      </c>
      <c r="F155">
        <v>27</v>
      </c>
      <c r="H155" s="7" t="s">
        <v>6</v>
      </c>
      <c r="I155">
        <v>20.32</v>
      </c>
      <c r="J155" s="11"/>
      <c r="N155" s="11"/>
    </row>
    <row r="156" spans="1:14" x14ac:dyDescent="0.3">
      <c r="A156" s="11"/>
      <c r="B156" s="14"/>
      <c r="C156" s="11"/>
      <c r="E156" t="s">
        <v>5</v>
      </c>
      <c r="F156">
        <f>AVERAGE(F153:F155)</f>
        <v>25.8</v>
      </c>
      <c r="H156" s="7" t="s">
        <v>70</v>
      </c>
      <c r="I156">
        <v>43.94</v>
      </c>
      <c r="J156" s="3">
        <f>I156-I155</f>
        <v>23.619999999999997</v>
      </c>
      <c r="K156">
        <f>J156/J164</f>
        <v>1.4731931242671456E-2</v>
      </c>
      <c r="L156" s="11"/>
      <c r="M156" s="11"/>
      <c r="N156" s="11"/>
    </row>
    <row r="157" spans="1:14" x14ac:dyDescent="0.3">
      <c r="A157" s="11"/>
      <c r="B157" s="14"/>
      <c r="C157" s="11"/>
      <c r="D157" t="s">
        <v>63</v>
      </c>
      <c r="E157" t="s">
        <v>1</v>
      </c>
      <c r="F157">
        <v>25.7</v>
      </c>
      <c r="H157" s="7" t="s">
        <v>6</v>
      </c>
      <c r="I157">
        <v>24.17</v>
      </c>
      <c r="J157" s="11"/>
      <c r="L157" s="11"/>
      <c r="M157" s="11"/>
      <c r="N157" s="11"/>
    </row>
    <row r="158" spans="1:14" x14ac:dyDescent="0.3">
      <c r="A158" s="11"/>
      <c r="B158" s="14"/>
      <c r="C158" s="13"/>
      <c r="E158" t="s">
        <v>2</v>
      </c>
      <c r="F158">
        <v>24.6</v>
      </c>
      <c r="H158" s="7" t="s">
        <v>72</v>
      </c>
      <c r="I158">
        <v>45.66</v>
      </c>
      <c r="J158" s="3">
        <f>I158-I157</f>
        <v>21.489999999999995</v>
      </c>
      <c r="K158">
        <f>J158/J164</f>
        <v>1.3403437866427162E-2</v>
      </c>
      <c r="L158" s="11"/>
      <c r="M158" s="11"/>
      <c r="N158" s="11"/>
    </row>
    <row r="159" spans="1:14" x14ac:dyDescent="0.3">
      <c r="A159" s="11"/>
      <c r="B159" s="14"/>
      <c r="C159" s="15"/>
      <c r="E159" t="s">
        <v>3</v>
      </c>
      <c r="F159">
        <v>25.8</v>
      </c>
      <c r="H159" s="7" t="s">
        <v>6</v>
      </c>
      <c r="I159">
        <v>26.38</v>
      </c>
      <c r="J159" s="11"/>
      <c r="L159" s="11"/>
      <c r="M159" s="11"/>
      <c r="N159" s="11"/>
    </row>
    <row r="160" spans="1:14" x14ac:dyDescent="0.3">
      <c r="A160" s="11"/>
      <c r="B160" s="14"/>
      <c r="C160" s="11"/>
      <c r="E160" t="s">
        <v>5</v>
      </c>
      <c r="F160">
        <f>AVERAGE(F157:F159)</f>
        <v>25.366666666666664</v>
      </c>
      <c r="H160" s="7" t="s">
        <v>73</v>
      </c>
      <c r="I160">
        <v>990.91</v>
      </c>
      <c r="J160" s="3">
        <f>I160-I159</f>
        <v>964.53</v>
      </c>
      <c r="K160">
        <f>J160/J164</f>
        <v>0.60158296534690514</v>
      </c>
      <c r="L160" s="11"/>
      <c r="M160" s="11"/>
      <c r="N160" s="11"/>
    </row>
    <row r="161" spans="1:14" x14ac:dyDescent="0.3">
      <c r="A161" s="11"/>
      <c r="B161" s="14"/>
      <c r="C161" s="11"/>
      <c r="E161" t="s">
        <v>7</v>
      </c>
      <c r="F161" s="3">
        <f>(F160/F156)</f>
        <v>0.98320413436692489</v>
      </c>
      <c r="H161" s="7" t="s">
        <v>6</v>
      </c>
      <c r="I161">
        <v>24.08</v>
      </c>
      <c r="J161" s="11"/>
      <c r="L161" s="11"/>
      <c r="M161" s="11"/>
      <c r="N161" s="11"/>
    </row>
    <row r="162" spans="1:14" x14ac:dyDescent="0.3">
      <c r="A162" s="11"/>
      <c r="B162" s="14"/>
      <c r="C162" s="11"/>
      <c r="H162" s="7" t="s">
        <v>74</v>
      </c>
      <c r="I162">
        <v>906.79</v>
      </c>
      <c r="J162" s="3">
        <f>I162-I161</f>
        <v>882.70999999999992</v>
      </c>
      <c r="K162">
        <f>J162/J164</f>
        <v>0.5505513559364319</v>
      </c>
      <c r="L162" s="11"/>
      <c r="M162" s="11"/>
      <c r="N162" s="11"/>
    </row>
    <row r="163" spans="1:14" x14ac:dyDescent="0.3">
      <c r="A163" s="11"/>
      <c r="B163" s="14"/>
      <c r="C163" s="11"/>
      <c r="E163" t="s">
        <v>80</v>
      </c>
      <c r="F163" s="25">
        <v>1.423</v>
      </c>
      <c r="H163" s="7" t="s">
        <v>6</v>
      </c>
      <c r="I163">
        <v>23.88</v>
      </c>
      <c r="L163" s="11"/>
      <c r="M163" s="11"/>
      <c r="N163" s="11"/>
    </row>
    <row r="164" spans="1:14" x14ac:dyDescent="0.3">
      <c r="A164" s="11"/>
      <c r="B164" s="14"/>
      <c r="C164" s="11"/>
      <c r="H164" s="7" t="s">
        <v>75</v>
      </c>
      <c r="I164">
        <v>1627.2</v>
      </c>
      <c r="J164" s="3">
        <f>I164-I163</f>
        <v>1603.32</v>
      </c>
      <c r="K164">
        <f>J164/J164</f>
        <v>1</v>
      </c>
      <c r="L164" s="11"/>
      <c r="M164" s="11"/>
      <c r="N164" s="11"/>
    </row>
    <row r="165" spans="1:14" x14ac:dyDescent="0.3">
      <c r="A165" s="11"/>
      <c r="B165" s="14"/>
      <c r="C165" s="11"/>
      <c r="D165" s="11"/>
      <c r="E165" s="11"/>
      <c r="F165" s="11"/>
      <c r="G165" s="11"/>
      <c r="H165" s="14"/>
      <c r="I165" s="11"/>
      <c r="J165" s="11"/>
      <c r="K165" s="11"/>
      <c r="L165" s="11"/>
      <c r="M165" s="11"/>
      <c r="N165" s="11"/>
    </row>
    <row r="166" spans="1:14" x14ac:dyDescent="0.3">
      <c r="A166" s="11"/>
      <c r="B166" s="14">
        <v>32</v>
      </c>
      <c r="C166" s="11"/>
      <c r="D166" t="s">
        <v>62</v>
      </c>
      <c r="E166" t="s">
        <v>1</v>
      </c>
      <c r="F166">
        <v>26.3</v>
      </c>
      <c r="H166" s="7" t="s">
        <v>6</v>
      </c>
      <c r="I166" s="11">
        <v>12.55</v>
      </c>
      <c r="J166" s="11"/>
      <c r="K166" s="11"/>
      <c r="L166" s="11"/>
      <c r="M166" s="11"/>
      <c r="N166" s="11"/>
    </row>
    <row r="167" spans="1:14" x14ac:dyDescent="0.3">
      <c r="A167" s="11"/>
      <c r="B167" s="14"/>
      <c r="C167" s="11"/>
      <c r="E167" t="s">
        <v>2</v>
      </c>
      <c r="F167">
        <v>27.2</v>
      </c>
      <c r="H167" s="7" t="s">
        <v>71</v>
      </c>
      <c r="I167" s="11">
        <v>25.332000000000001</v>
      </c>
      <c r="J167" s="3">
        <f>I167-I166</f>
        <v>12.782</v>
      </c>
      <c r="K167">
        <f>J167/J173</f>
        <v>7.4288039056143201E-2</v>
      </c>
      <c r="L167" s="11"/>
      <c r="M167" s="11"/>
      <c r="N167" s="11"/>
    </row>
    <row r="168" spans="1:14" x14ac:dyDescent="0.3">
      <c r="A168" s="11"/>
      <c r="B168" s="14"/>
      <c r="C168" s="11"/>
      <c r="E168" t="s">
        <v>3</v>
      </c>
      <c r="F168">
        <v>27.2</v>
      </c>
      <c r="H168" s="7" t="s">
        <v>6</v>
      </c>
      <c r="I168" s="11">
        <v>14.51</v>
      </c>
      <c r="J168" s="11"/>
      <c r="L168" s="11"/>
      <c r="M168" s="11"/>
      <c r="N168" s="11"/>
    </row>
    <row r="169" spans="1:14" x14ac:dyDescent="0.3">
      <c r="A169" s="11"/>
      <c r="B169" s="14"/>
      <c r="C169" s="11"/>
      <c r="E169" t="s">
        <v>5</v>
      </c>
      <c r="F169">
        <f>AVERAGE(F166:F168)</f>
        <v>26.900000000000002</v>
      </c>
      <c r="H169" s="7" t="s">
        <v>70</v>
      </c>
      <c r="I169" s="11">
        <v>41.906999999999996</v>
      </c>
      <c r="J169" s="3">
        <f>I169-I168</f>
        <v>27.396999999999998</v>
      </c>
      <c r="K169">
        <f>J169/J173</f>
        <v>0.15922933860281296</v>
      </c>
      <c r="L169" s="11"/>
      <c r="M169" s="11"/>
      <c r="N169" s="11"/>
    </row>
    <row r="170" spans="1:14" x14ac:dyDescent="0.3">
      <c r="A170" s="11"/>
      <c r="B170" s="14"/>
      <c r="C170" s="11"/>
      <c r="D170" t="s">
        <v>63</v>
      </c>
      <c r="E170" t="s">
        <v>1</v>
      </c>
      <c r="F170">
        <v>32.700000000000003</v>
      </c>
      <c r="H170" s="7" t="s">
        <v>6</v>
      </c>
      <c r="I170" s="11">
        <v>13.24</v>
      </c>
      <c r="J170" s="11"/>
      <c r="L170" s="11"/>
      <c r="M170" s="11"/>
      <c r="N170" s="11"/>
    </row>
    <row r="171" spans="1:14" x14ac:dyDescent="0.3">
      <c r="A171" s="11"/>
      <c r="B171" s="14"/>
      <c r="C171" s="11"/>
      <c r="E171" t="s">
        <v>2</v>
      </c>
      <c r="F171">
        <v>33.200000000000003</v>
      </c>
      <c r="H171" s="7" t="s">
        <v>72</v>
      </c>
      <c r="I171" s="11">
        <v>38.154000000000003</v>
      </c>
      <c r="J171" s="3">
        <f>I171-I170</f>
        <v>24.914000000000001</v>
      </c>
      <c r="K171">
        <f>J171/J173</f>
        <v>0.14479832616529117</v>
      </c>
      <c r="L171" s="11"/>
      <c r="M171" s="11"/>
      <c r="N171" s="11"/>
    </row>
    <row r="172" spans="1:14" x14ac:dyDescent="0.3">
      <c r="A172" s="11"/>
      <c r="B172" s="14"/>
      <c r="C172" s="11"/>
      <c r="E172" t="s">
        <v>3</v>
      </c>
      <c r="F172">
        <v>25.1</v>
      </c>
      <c r="H172" s="7" t="s">
        <v>6</v>
      </c>
      <c r="I172">
        <v>14.65</v>
      </c>
      <c r="J172" s="11"/>
      <c r="L172" s="11"/>
      <c r="M172" s="11"/>
      <c r="N172" s="11"/>
    </row>
    <row r="173" spans="1:14" x14ac:dyDescent="0.3">
      <c r="A173" s="11"/>
      <c r="B173" s="14"/>
      <c r="C173" s="11"/>
      <c r="E173" t="s">
        <v>5</v>
      </c>
      <c r="F173">
        <f>AVERAGE(F170:F172)</f>
        <v>30.333333333333332</v>
      </c>
      <c r="H173" s="7" t="s">
        <v>73</v>
      </c>
      <c r="I173">
        <v>186.71</v>
      </c>
      <c r="J173" s="3">
        <f>I173-I172</f>
        <v>172.06</v>
      </c>
      <c r="K173">
        <f>J173/J173</f>
        <v>1</v>
      </c>
      <c r="L173" s="11"/>
      <c r="M173" s="11"/>
      <c r="N173" s="11"/>
    </row>
    <row r="174" spans="1:14" x14ac:dyDescent="0.3">
      <c r="A174" s="11"/>
      <c r="B174" s="14"/>
      <c r="C174" s="11"/>
      <c r="E174" t="s">
        <v>7</v>
      </c>
      <c r="F174" s="3">
        <f>(F173/F169)</f>
        <v>1.1276332094175958</v>
      </c>
      <c r="H174" s="7" t="s">
        <v>6</v>
      </c>
      <c r="I174">
        <v>36.5</v>
      </c>
      <c r="J174" s="11"/>
      <c r="L174" s="11"/>
      <c r="M174" s="11"/>
      <c r="N174" s="11"/>
    </row>
    <row r="175" spans="1:14" x14ac:dyDescent="0.3">
      <c r="A175" s="11"/>
      <c r="B175" s="14"/>
      <c r="C175" s="11"/>
      <c r="H175" s="7" t="s">
        <v>74</v>
      </c>
      <c r="I175">
        <v>149.33000000000001</v>
      </c>
      <c r="J175" s="3">
        <f>I175-I174</f>
        <v>112.83000000000001</v>
      </c>
      <c r="K175">
        <f>J175/J173</f>
        <v>0.65575961873764976</v>
      </c>
      <c r="L175" s="11"/>
      <c r="M175" s="11"/>
      <c r="N175" s="11"/>
    </row>
    <row r="176" spans="1:14" x14ac:dyDescent="0.3">
      <c r="A176" s="11"/>
      <c r="B176" s="14"/>
      <c r="C176" s="11"/>
      <c r="E176" t="s">
        <v>80</v>
      </c>
      <c r="F176" s="25"/>
      <c r="H176" s="7" t="s">
        <v>6</v>
      </c>
      <c r="I176">
        <v>32.81</v>
      </c>
      <c r="L176" s="11"/>
      <c r="M176" s="11"/>
      <c r="N176" s="11"/>
    </row>
    <row r="177" spans="1:14" x14ac:dyDescent="0.3">
      <c r="A177" s="11"/>
      <c r="B177" s="14"/>
      <c r="C177" s="11"/>
      <c r="H177" s="7" t="s">
        <v>75</v>
      </c>
      <c r="I177">
        <v>132.91</v>
      </c>
      <c r="J177" s="3">
        <f>I177-I176</f>
        <v>100.1</v>
      </c>
      <c r="K177">
        <f>J177/J173</f>
        <v>0.58177379983726607</v>
      </c>
      <c r="L177" s="11"/>
      <c r="M177" s="11"/>
      <c r="N177" s="11"/>
    </row>
    <row r="178" spans="1:14" x14ac:dyDescent="0.3">
      <c r="A178" s="11"/>
      <c r="B178" s="14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1:14" x14ac:dyDescent="0.3">
      <c r="A179" s="11"/>
      <c r="B179" s="14" t="s">
        <v>83</v>
      </c>
      <c r="C179" s="11"/>
      <c r="D179" t="s">
        <v>62</v>
      </c>
      <c r="E179" t="s">
        <v>1</v>
      </c>
      <c r="F179">
        <v>29.8</v>
      </c>
      <c r="H179" s="7" t="s">
        <v>6</v>
      </c>
      <c r="I179" s="11">
        <v>37.26</v>
      </c>
      <c r="J179" s="11"/>
      <c r="K179" s="11"/>
      <c r="L179" s="11"/>
      <c r="M179" s="11"/>
      <c r="N179" s="11"/>
    </row>
    <row r="180" spans="1:14" x14ac:dyDescent="0.3">
      <c r="A180" s="11"/>
      <c r="B180" s="14"/>
      <c r="C180" s="11"/>
      <c r="E180" t="s">
        <v>2</v>
      </c>
      <c r="F180">
        <v>27.1</v>
      </c>
      <c r="H180" s="7" t="s">
        <v>71</v>
      </c>
      <c r="I180" s="11">
        <v>80.218000000000004</v>
      </c>
      <c r="J180" s="3">
        <f>I180-I179</f>
        <v>42.958000000000006</v>
      </c>
      <c r="K180">
        <f>J180/J190</f>
        <v>3.0260210478860541E-2</v>
      </c>
      <c r="L180" s="11"/>
      <c r="M180" s="11"/>
      <c r="N180" s="11"/>
    </row>
    <row r="181" spans="1:14" x14ac:dyDescent="0.3">
      <c r="A181" s="11"/>
      <c r="B181" s="14"/>
      <c r="C181" s="11"/>
      <c r="E181" t="s">
        <v>3</v>
      </c>
      <c r="F181">
        <v>29.3</v>
      </c>
      <c r="H181" s="7" t="s">
        <v>6</v>
      </c>
      <c r="I181" s="11">
        <v>44.2</v>
      </c>
      <c r="J181" s="11"/>
      <c r="L181" s="11"/>
      <c r="M181" s="11"/>
      <c r="N181" s="11"/>
    </row>
    <row r="182" spans="1:14" x14ac:dyDescent="0.3">
      <c r="A182" s="11"/>
      <c r="B182" s="14"/>
      <c r="C182" s="11"/>
      <c r="E182" t="s">
        <v>5</v>
      </c>
      <c r="F182">
        <f>AVERAGE(F179:F181)</f>
        <v>28.733333333333334</v>
      </c>
      <c r="H182" s="7" t="s">
        <v>70</v>
      </c>
      <c r="I182" s="11">
        <v>88.504999999999995</v>
      </c>
      <c r="J182" s="3">
        <f>I182-I181</f>
        <v>44.304999999999993</v>
      </c>
      <c r="K182">
        <f>J182/J190</f>
        <v>3.1209055944548533E-2</v>
      </c>
      <c r="L182" s="11"/>
      <c r="M182" s="11"/>
      <c r="N182" s="11"/>
    </row>
    <row r="183" spans="1:14" x14ac:dyDescent="0.3">
      <c r="A183" s="11"/>
      <c r="B183" s="14"/>
      <c r="C183" s="11"/>
      <c r="D183" t="s">
        <v>63</v>
      </c>
      <c r="E183" t="s">
        <v>1</v>
      </c>
      <c r="F183">
        <v>35.5</v>
      </c>
      <c r="H183" s="7" t="s">
        <v>6</v>
      </c>
      <c r="I183" s="11">
        <v>41.58</v>
      </c>
      <c r="J183" s="11"/>
      <c r="L183" s="11"/>
      <c r="M183" s="11"/>
      <c r="N183" s="11"/>
    </row>
    <row r="184" spans="1:14" x14ac:dyDescent="0.3">
      <c r="A184" s="11"/>
      <c r="B184" s="14"/>
      <c r="C184" s="11"/>
      <c r="E184" t="s">
        <v>2</v>
      </c>
      <c r="F184">
        <v>40.200000000000003</v>
      </c>
      <c r="H184" s="7" t="s">
        <v>72</v>
      </c>
      <c r="I184" s="11">
        <v>73.494</v>
      </c>
      <c r="J184" s="3">
        <f>I184-I183</f>
        <v>31.914000000000001</v>
      </c>
      <c r="K184">
        <f>J184/J190</f>
        <v>2.2480663839619053E-2</v>
      </c>
      <c r="L184" s="11"/>
      <c r="M184" s="11"/>
      <c r="N184" s="11"/>
    </row>
    <row r="185" spans="1:14" x14ac:dyDescent="0.3">
      <c r="A185" s="11"/>
      <c r="B185" s="14"/>
      <c r="C185" s="11"/>
      <c r="E185" t="s">
        <v>3</v>
      </c>
      <c r="F185">
        <v>22.7</v>
      </c>
      <c r="H185" s="7" t="s">
        <v>6</v>
      </c>
      <c r="I185">
        <v>41.54</v>
      </c>
      <c r="J185" s="11"/>
      <c r="L185" s="11"/>
      <c r="M185" s="11"/>
      <c r="N185" s="11"/>
    </row>
    <row r="186" spans="1:14" x14ac:dyDescent="0.3">
      <c r="A186" s="11"/>
      <c r="B186" s="14"/>
      <c r="C186" s="11"/>
      <c r="E186" t="s">
        <v>5</v>
      </c>
      <c r="F186">
        <f>AVERAGE(F183:F185)</f>
        <v>32.800000000000004</v>
      </c>
      <c r="H186" s="7" t="s">
        <v>73</v>
      </c>
      <c r="I186">
        <v>1165</v>
      </c>
      <c r="J186" s="3">
        <f>I186-I185</f>
        <v>1123.46</v>
      </c>
      <c r="K186">
        <f>J186/J190</f>
        <v>0.79138079204294098</v>
      </c>
      <c r="L186" s="11"/>
      <c r="M186" s="11"/>
      <c r="N186" s="11"/>
    </row>
    <row r="187" spans="1:14" x14ac:dyDescent="0.3">
      <c r="A187" s="11"/>
      <c r="B187" s="14"/>
      <c r="C187" s="11"/>
      <c r="E187" t="s">
        <v>7</v>
      </c>
      <c r="F187" s="3">
        <f>(F186/F182)</f>
        <v>1.1415313225058006</v>
      </c>
      <c r="H187" s="7" t="s">
        <v>6</v>
      </c>
      <c r="I187">
        <v>65.13</v>
      </c>
      <c r="J187" s="11"/>
      <c r="L187" s="11"/>
      <c r="M187" s="11"/>
      <c r="N187" s="11"/>
    </row>
    <row r="188" spans="1:14" x14ac:dyDescent="0.3">
      <c r="A188" s="11"/>
      <c r="B188" s="14"/>
      <c r="C188" s="11"/>
      <c r="H188" s="7" t="s">
        <v>74</v>
      </c>
      <c r="I188">
        <v>1050.5</v>
      </c>
      <c r="J188" s="3">
        <f>I188-I187</f>
        <v>985.37</v>
      </c>
      <c r="K188">
        <f>J188/J190</f>
        <v>0.69410828249813328</v>
      </c>
      <c r="L188" s="11"/>
      <c r="M188" s="11"/>
      <c r="N188" s="11"/>
    </row>
    <row r="189" spans="1:14" x14ac:dyDescent="0.3">
      <c r="A189" s="11"/>
      <c r="B189" s="14"/>
      <c r="C189" s="11"/>
      <c r="E189" t="s">
        <v>80</v>
      </c>
      <c r="F189" s="25">
        <v>1.7509999999999999</v>
      </c>
      <c r="H189" s="7" t="s">
        <v>6</v>
      </c>
      <c r="I189">
        <v>65.78</v>
      </c>
      <c r="L189" s="11"/>
      <c r="M189" s="11"/>
      <c r="N189" s="11"/>
    </row>
    <row r="190" spans="1:14" x14ac:dyDescent="0.3">
      <c r="A190" s="11"/>
      <c r="B190" s="14"/>
      <c r="C190" s="11"/>
      <c r="H190" s="7" t="s">
        <v>75</v>
      </c>
      <c r="I190">
        <v>1485.4</v>
      </c>
      <c r="J190" s="3">
        <f>I190-I189</f>
        <v>1419.6200000000001</v>
      </c>
      <c r="K190">
        <f>J190/J190</f>
        <v>1</v>
      </c>
      <c r="L190" s="11"/>
      <c r="M190" s="11"/>
      <c r="N190" s="11"/>
    </row>
    <row r="191" spans="1:14" x14ac:dyDescent="0.3">
      <c r="A191" s="11"/>
      <c r="B191" s="14"/>
      <c r="C191" s="11"/>
      <c r="J191" s="7"/>
      <c r="K191" s="11"/>
      <c r="L191" s="11"/>
      <c r="M191" s="11"/>
      <c r="N191" s="11"/>
    </row>
    <row r="192" spans="1:14" x14ac:dyDescent="0.3">
      <c r="A192" s="11"/>
      <c r="B192" s="14"/>
      <c r="C192" s="11"/>
      <c r="J192" s="7"/>
      <c r="K192" s="11"/>
      <c r="L192" s="11"/>
      <c r="M192" s="11"/>
      <c r="N192" s="11"/>
    </row>
    <row r="193" spans="1:14" x14ac:dyDescent="0.3">
      <c r="A193" s="11"/>
      <c r="B193" s="14"/>
      <c r="C193" s="11"/>
      <c r="J193" s="7"/>
      <c r="K193" s="11"/>
      <c r="L193" s="11"/>
      <c r="M193" s="11"/>
      <c r="N193" s="11"/>
    </row>
    <row r="194" spans="1:14" x14ac:dyDescent="0.3">
      <c r="A194" s="11"/>
      <c r="B194" s="14"/>
      <c r="C194" s="11"/>
      <c r="J194" s="7"/>
      <c r="K194" s="11"/>
      <c r="L194" s="11"/>
      <c r="M194" s="11"/>
      <c r="N194" s="11"/>
    </row>
    <row r="195" spans="1:14" x14ac:dyDescent="0.3">
      <c r="A195" s="11"/>
      <c r="B195" s="14"/>
      <c r="C195" s="11"/>
      <c r="J195" s="7"/>
      <c r="K195" s="11"/>
      <c r="L195" s="11"/>
      <c r="M195" s="11"/>
      <c r="N195" s="11"/>
    </row>
    <row r="196" spans="1:14" x14ac:dyDescent="0.3">
      <c r="A196" s="11"/>
      <c r="B196" s="14"/>
      <c r="C196" s="11"/>
      <c r="J196" s="7"/>
      <c r="K196" s="11"/>
      <c r="L196" s="11"/>
      <c r="M196" s="11"/>
      <c r="N196" s="11"/>
    </row>
    <row r="197" spans="1:14" x14ac:dyDescent="0.3">
      <c r="A197" s="11"/>
      <c r="B197" s="14"/>
      <c r="C197" s="11"/>
      <c r="J197" s="7"/>
      <c r="K197" s="11"/>
      <c r="L197" s="11"/>
      <c r="M197" s="11"/>
      <c r="N197" s="11"/>
    </row>
    <row r="198" spans="1:14" x14ac:dyDescent="0.3">
      <c r="A198" s="11"/>
      <c r="B198" s="14"/>
      <c r="C198" s="11"/>
      <c r="J198" s="7"/>
      <c r="K198" s="11"/>
      <c r="L198" s="11"/>
      <c r="M198" s="11"/>
      <c r="N198" s="11"/>
    </row>
    <row r="199" spans="1:14" x14ac:dyDescent="0.3">
      <c r="A199" s="11"/>
      <c r="B199" s="14"/>
      <c r="C199" s="11"/>
      <c r="J199" s="7"/>
      <c r="K199" s="11"/>
      <c r="L199" s="11"/>
      <c r="M199" s="11"/>
      <c r="N199" s="11"/>
    </row>
    <row r="200" spans="1:14" x14ac:dyDescent="0.3">
      <c r="A200" s="11"/>
      <c r="B200" s="14"/>
      <c r="C200" s="11"/>
      <c r="J200" s="7"/>
      <c r="K200" s="11"/>
      <c r="L200" s="11"/>
      <c r="M200" s="11"/>
      <c r="N200" s="11"/>
    </row>
    <row r="201" spans="1:14" x14ac:dyDescent="0.3">
      <c r="A201" s="11"/>
      <c r="B201" s="14"/>
      <c r="C201" s="11"/>
      <c r="J201" s="7"/>
      <c r="K201" s="11"/>
      <c r="L201" s="11"/>
      <c r="M201" s="11"/>
      <c r="N201" s="11"/>
    </row>
    <row r="202" spans="1:14" x14ac:dyDescent="0.3">
      <c r="A202" s="11"/>
      <c r="B202" s="14"/>
      <c r="C202" s="11"/>
      <c r="J202" s="7"/>
      <c r="K202" s="11"/>
      <c r="L202" s="11"/>
      <c r="M202" s="11"/>
      <c r="N202" s="11"/>
    </row>
    <row r="203" spans="1:14" x14ac:dyDescent="0.3">
      <c r="A203" s="11"/>
      <c r="B203" s="14"/>
      <c r="C203" s="11"/>
      <c r="J203" s="7"/>
      <c r="K203" s="11"/>
      <c r="L203" s="11"/>
      <c r="M203" s="11"/>
      <c r="N203" s="11"/>
    </row>
    <row r="204" spans="1:14" x14ac:dyDescent="0.3">
      <c r="A204" s="11"/>
      <c r="B204" s="14"/>
      <c r="C204" s="11"/>
      <c r="J204" s="7"/>
      <c r="K204" s="11"/>
      <c r="L204" s="11"/>
      <c r="M204" s="11"/>
      <c r="N204" s="11"/>
    </row>
    <row r="205" spans="1:14" x14ac:dyDescent="0.3">
      <c r="A205" s="11"/>
      <c r="B205" s="14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1:14" x14ac:dyDescent="0.3">
      <c r="A206" s="11"/>
      <c r="B206" s="14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1:14" x14ac:dyDescent="0.3">
      <c r="A207" s="11"/>
      <c r="B207" s="14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1:14" x14ac:dyDescent="0.3">
      <c r="A208" s="11"/>
      <c r="B208" s="14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27"/>
  <sheetViews>
    <sheetView zoomScale="70" zoomScaleNormal="70" workbookViewId="0">
      <selection activeCell="A2" sqref="A2"/>
    </sheetView>
  </sheetViews>
  <sheetFormatPr baseColWidth="10" defaultColWidth="9.109375" defaultRowHeight="14.4" x14ac:dyDescent="0.3"/>
  <cols>
    <col min="1" max="1" width="13.33203125" customWidth="1"/>
    <col min="2" max="2" width="9.109375" style="7"/>
    <col min="3" max="3" width="9.6640625" customWidth="1"/>
    <col min="8" max="8" width="10.6640625" bestFit="1" customWidth="1"/>
    <col min="11" max="11" width="12" bestFit="1" customWidth="1"/>
  </cols>
  <sheetData>
    <row r="1" spans="1:16" x14ac:dyDescent="0.3">
      <c r="A1" s="20" t="s">
        <v>49</v>
      </c>
      <c r="B1" s="21" t="s">
        <v>0</v>
      </c>
      <c r="C1" s="22"/>
      <c r="D1" s="20"/>
      <c r="E1" s="20" t="s">
        <v>50</v>
      </c>
      <c r="F1" s="20"/>
      <c r="G1" s="20"/>
      <c r="H1" s="20"/>
      <c r="I1" s="20"/>
      <c r="J1" s="20" t="s">
        <v>46</v>
      </c>
      <c r="K1" s="22"/>
      <c r="M1" s="1"/>
      <c r="N1" s="1"/>
    </row>
    <row r="2" spans="1:16" x14ac:dyDescent="0.3">
      <c r="C2" s="2"/>
      <c r="H2" s="1" t="s">
        <v>51</v>
      </c>
      <c r="J2" s="1" t="s">
        <v>48</v>
      </c>
      <c r="K2" s="1" t="s">
        <v>47</v>
      </c>
      <c r="M2" s="1"/>
      <c r="N2" s="1"/>
      <c r="P2" s="1"/>
    </row>
    <row r="3" spans="1:16" x14ac:dyDescent="0.3">
      <c r="A3" t="s">
        <v>33</v>
      </c>
      <c r="B3" s="7">
        <v>1</v>
      </c>
      <c r="C3" s="13"/>
      <c r="D3" t="s">
        <v>62</v>
      </c>
      <c r="E3" t="s">
        <v>1</v>
      </c>
      <c r="F3">
        <v>30.038</v>
      </c>
      <c r="H3" t="s">
        <v>6</v>
      </c>
      <c r="I3">
        <v>25.1</v>
      </c>
      <c r="J3" s="5"/>
    </row>
    <row r="4" spans="1:16" x14ac:dyDescent="0.3">
      <c r="C4" s="9"/>
      <c r="E4" t="s">
        <v>2</v>
      </c>
      <c r="F4">
        <v>28.841999999999999</v>
      </c>
      <c r="H4" t="s">
        <v>54</v>
      </c>
      <c r="I4">
        <v>1012.3</v>
      </c>
      <c r="J4" s="3">
        <f>I4-I3</f>
        <v>987.19999999999993</v>
      </c>
      <c r="K4">
        <v>1</v>
      </c>
    </row>
    <row r="5" spans="1:16" x14ac:dyDescent="0.3">
      <c r="E5" t="s">
        <v>3</v>
      </c>
      <c r="F5">
        <v>29.068999999999999</v>
      </c>
      <c r="H5" t="s">
        <v>6</v>
      </c>
      <c r="I5">
        <v>17.97</v>
      </c>
      <c r="J5" s="5"/>
    </row>
    <row r="6" spans="1:16" x14ac:dyDescent="0.3">
      <c r="E6" t="s">
        <v>5</v>
      </c>
      <c r="F6">
        <f>AVERAGE(F3:F5)</f>
        <v>29.316333333333333</v>
      </c>
      <c r="H6" t="s">
        <v>55</v>
      </c>
      <c r="I6">
        <v>277.70999999999998</v>
      </c>
      <c r="J6" s="3">
        <f>I6-I5</f>
        <v>259.74</v>
      </c>
      <c r="K6">
        <f>J6/J4</f>
        <v>0.2631077795786062</v>
      </c>
    </row>
    <row r="7" spans="1:16" x14ac:dyDescent="0.3">
      <c r="D7" t="s">
        <v>63</v>
      </c>
      <c r="E7" t="s">
        <v>1</v>
      </c>
      <c r="F7">
        <v>35.590000000000003</v>
      </c>
      <c r="H7" t="s">
        <v>6</v>
      </c>
      <c r="I7">
        <v>16.18</v>
      </c>
      <c r="J7" s="5"/>
    </row>
    <row r="8" spans="1:16" x14ac:dyDescent="0.3">
      <c r="E8" t="s">
        <v>2</v>
      </c>
      <c r="F8">
        <v>35.902999999999999</v>
      </c>
      <c r="H8" t="s">
        <v>56</v>
      </c>
      <c r="I8">
        <v>308.05</v>
      </c>
      <c r="J8" s="3">
        <f>I8-I7</f>
        <v>291.87</v>
      </c>
      <c r="K8">
        <f>J8/J4</f>
        <v>0.29565437601296601</v>
      </c>
    </row>
    <row r="9" spans="1:16" x14ac:dyDescent="0.3">
      <c r="E9" t="s">
        <v>3</v>
      </c>
      <c r="F9">
        <v>36.497999999999998</v>
      </c>
      <c r="H9" t="s">
        <v>6</v>
      </c>
      <c r="I9">
        <v>13.87</v>
      </c>
      <c r="J9" s="5"/>
    </row>
    <row r="10" spans="1:16" x14ac:dyDescent="0.3">
      <c r="E10" t="s">
        <v>5</v>
      </c>
      <c r="F10">
        <f>AVERAGE(F7:F9)</f>
        <v>35.996999999999993</v>
      </c>
      <c r="H10" t="s">
        <v>58</v>
      </c>
      <c r="I10">
        <v>438.46</v>
      </c>
      <c r="J10" s="3">
        <f>I10-I9</f>
        <v>424.59</v>
      </c>
      <c r="K10">
        <f>J10/J4</f>
        <v>0.43009521880064833</v>
      </c>
    </row>
    <row r="11" spans="1:16" x14ac:dyDescent="0.3">
      <c r="E11" t="s">
        <v>7</v>
      </c>
      <c r="F11" s="3">
        <f>(F10/F6)</f>
        <v>1.2278820680166913</v>
      </c>
      <c r="H11" t="s">
        <v>6</v>
      </c>
      <c r="I11">
        <v>11.99</v>
      </c>
      <c r="J11" s="5"/>
    </row>
    <row r="12" spans="1:16" x14ac:dyDescent="0.3">
      <c r="H12" t="s">
        <v>57</v>
      </c>
      <c r="I12">
        <v>445.5</v>
      </c>
      <c r="J12" s="3">
        <f>I12-I11</f>
        <v>433.51</v>
      </c>
      <c r="K12">
        <f>J12/J4</f>
        <v>0.4391308752025932</v>
      </c>
    </row>
    <row r="13" spans="1:16" x14ac:dyDescent="0.3">
      <c r="G13" s="2"/>
    </row>
    <row r="14" spans="1:16" x14ac:dyDescent="0.3">
      <c r="B14" s="7">
        <v>2</v>
      </c>
      <c r="C14" s="9"/>
      <c r="D14" t="s">
        <v>62</v>
      </c>
      <c r="E14" t="s">
        <v>1</v>
      </c>
      <c r="F14">
        <v>17.995999999999999</v>
      </c>
      <c r="H14" t="s">
        <v>6</v>
      </c>
      <c r="I14">
        <v>31.23</v>
      </c>
      <c r="J14" s="5"/>
    </row>
    <row r="15" spans="1:16" x14ac:dyDescent="0.3">
      <c r="E15" t="s">
        <v>2</v>
      </c>
      <c r="F15">
        <v>17.940000000000001</v>
      </c>
      <c r="H15" t="s">
        <v>54</v>
      </c>
      <c r="I15">
        <v>500.07</v>
      </c>
      <c r="J15" s="3">
        <f>I15-I14</f>
        <v>468.84</v>
      </c>
      <c r="K15">
        <v>1</v>
      </c>
    </row>
    <row r="16" spans="1:16" x14ac:dyDescent="0.3">
      <c r="E16" t="s">
        <v>3</v>
      </c>
      <c r="F16">
        <v>18.367999999999999</v>
      </c>
      <c r="H16" t="s">
        <v>6</v>
      </c>
      <c r="I16">
        <v>19.77</v>
      </c>
      <c r="J16" s="5"/>
    </row>
    <row r="17" spans="2:11" x14ac:dyDescent="0.3">
      <c r="E17" t="s">
        <v>5</v>
      </c>
      <c r="F17">
        <f>AVERAGE(F14:F16)</f>
        <v>18.101333333333333</v>
      </c>
      <c r="H17" t="s">
        <v>55</v>
      </c>
      <c r="I17">
        <v>83.031999999999996</v>
      </c>
      <c r="J17" s="3">
        <f>I17-I16</f>
        <v>63.262</v>
      </c>
      <c r="K17">
        <f>J17/J15</f>
        <v>0.13493302619230441</v>
      </c>
    </row>
    <row r="18" spans="2:11" x14ac:dyDescent="0.3">
      <c r="D18" t="s">
        <v>63</v>
      </c>
      <c r="E18" t="s">
        <v>1</v>
      </c>
      <c r="F18">
        <v>21.756</v>
      </c>
      <c r="H18" t="s">
        <v>6</v>
      </c>
      <c r="I18">
        <v>17.3</v>
      </c>
      <c r="J18" s="5"/>
    </row>
    <row r="19" spans="2:11" x14ac:dyDescent="0.3">
      <c r="E19" t="s">
        <v>2</v>
      </c>
      <c r="F19">
        <v>21.882999999999999</v>
      </c>
      <c r="H19" t="s">
        <v>56</v>
      </c>
      <c r="I19">
        <v>152.77000000000001</v>
      </c>
      <c r="J19" s="3">
        <f>I19-I18</f>
        <v>135.47</v>
      </c>
      <c r="K19">
        <f>J19/J15</f>
        <v>0.28894718880641584</v>
      </c>
    </row>
    <row r="20" spans="2:11" x14ac:dyDescent="0.3">
      <c r="E20" t="s">
        <v>3</v>
      </c>
      <c r="F20">
        <v>22.366</v>
      </c>
      <c r="H20" t="s">
        <v>6</v>
      </c>
      <c r="I20">
        <v>13.25</v>
      </c>
      <c r="J20" s="5"/>
    </row>
    <row r="21" spans="2:11" x14ac:dyDescent="0.3">
      <c r="E21" t="s">
        <v>5</v>
      </c>
      <c r="F21">
        <f>AVERAGE(F18:F20)</f>
        <v>22.001666666666665</v>
      </c>
      <c r="H21" t="s">
        <v>58</v>
      </c>
      <c r="I21">
        <v>281</v>
      </c>
      <c r="J21" s="3">
        <f>I21-I20</f>
        <v>267.75</v>
      </c>
      <c r="K21">
        <f>J21/J15</f>
        <v>0.57109035065267477</v>
      </c>
    </row>
    <row r="22" spans="2:11" x14ac:dyDescent="0.3">
      <c r="E22" t="s">
        <v>7</v>
      </c>
      <c r="F22" s="3">
        <f>(F21/F17)</f>
        <v>1.2154721567472009</v>
      </c>
      <c r="H22" t="s">
        <v>6</v>
      </c>
      <c r="I22">
        <v>9.8800000000000008</v>
      </c>
      <c r="J22" s="5"/>
    </row>
    <row r="23" spans="2:11" x14ac:dyDescent="0.3">
      <c r="H23" t="s">
        <v>57</v>
      </c>
      <c r="I23">
        <v>507.73</v>
      </c>
      <c r="J23" s="3">
        <f>I23-I22</f>
        <v>497.85</v>
      </c>
      <c r="K23">
        <f>J23/J15</f>
        <v>1.0618761197850013</v>
      </c>
    </row>
    <row r="24" spans="2:11" x14ac:dyDescent="0.3">
      <c r="G24" s="8"/>
    </row>
    <row r="25" spans="2:11" x14ac:dyDescent="0.3">
      <c r="B25" s="7">
        <v>4</v>
      </c>
      <c r="C25" s="9"/>
      <c r="D25" t="s">
        <v>62</v>
      </c>
      <c r="E25" t="s">
        <v>1</v>
      </c>
      <c r="F25">
        <v>23.67</v>
      </c>
      <c r="H25" t="s">
        <v>6</v>
      </c>
      <c r="I25">
        <v>75.94</v>
      </c>
      <c r="J25" s="5"/>
    </row>
    <row r="26" spans="2:11" x14ac:dyDescent="0.3">
      <c r="C26" s="9"/>
      <c r="E26" t="s">
        <v>2</v>
      </c>
      <c r="F26">
        <v>24.552</v>
      </c>
      <c r="H26" t="s">
        <v>54</v>
      </c>
      <c r="I26">
        <v>289.91000000000003</v>
      </c>
      <c r="J26" s="3">
        <f>I26-I25</f>
        <v>213.97000000000003</v>
      </c>
      <c r="K26">
        <v>1</v>
      </c>
    </row>
    <row r="27" spans="2:11" x14ac:dyDescent="0.3">
      <c r="C27" s="9"/>
      <c r="E27" t="s">
        <v>3</v>
      </c>
      <c r="F27">
        <v>25.472000000000001</v>
      </c>
      <c r="H27" t="s">
        <v>6</v>
      </c>
      <c r="I27">
        <v>32.4</v>
      </c>
      <c r="J27" s="5"/>
    </row>
    <row r="28" spans="2:11" x14ac:dyDescent="0.3">
      <c r="E28" t="s">
        <v>5</v>
      </c>
      <c r="F28">
        <f>AVERAGE(F25:F27)</f>
        <v>24.564666666666668</v>
      </c>
      <c r="H28" t="s">
        <v>55</v>
      </c>
      <c r="I28">
        <v>58.326000000000001</v>
      </c>
      <c r="J28" s="3">
        <f>I28-I27</f>
        <v>25.926000000000002</v>
      </c>
      <c r="K28">
        <f>J28/J26</f>
        <v>0.1211665186708417</v>
      </c>
    </row>
    <row r="29" spans="2:11" x14ac:dyDescent="0.3">
      <c r="D29" t="s">
        <v>63</v>
      </c>
      <c r="E29" t="s">
        <v>1</v>
      </c>
      <c r="F29">
        <v>23.038</v>
      </c>
      <c r="H29" t="s">
        <v>6</v>
      </c>
      <c r="I29">
        <v>17.829999999999998</v>
      </c>
      <c r="J29" s="5"/>
    </row>
    <row r="30" spans="2:11" x14ac:dyDescent="0.3">
      <c r="E30" t="s">
        <v>2</v>
      </c>
      <c r="F30">
        <v>23.111999999999998</v>
      </c>
      <c r="H30" t="s">
        <v>56</v>
      </c>
      <c r="I30">
        <v>82.093999999999994</v>
      </c>
      <c r="J30" s="3">
        <f>I30-I29</f>
        <v>64.263999999999996</v>
      </c>
      <c r="K30">
        <f>J30/J26</f>
        <v>0.30034116932280219</v>
      </c>
    </row>
    <row r="31" spans="2:11" x14ac:dyDescent="0.3">
      <c r="E31" t="s">
        <v>3</v>
      </c>
      <c r="F31">
        <v>23.195</v>
      </c>
      <c r="H31" t="s">
        <v>6</v>
      </c>
      <c r="I31">
        <v>11.13</v>
      </c>
      <c r="J31" s="5"/>
    </row>
    <row r="32" spans="2:11" x14ac:dyDescent="0.3">
      <c r="E32" t="s">
        <v>5</v>
      </c>
      <c r="F32">
        <f>AVERAGE(F29:F31)</f>
        <v>23.114999999999998</v>
      </c>
      <c r="H32" t="s">
        <v>58</v>
      </c>
      <c r="I32">
        <v>119.47</v>
      </c>
      <c r="J32" s="3">
        <f>I32-I31</f>
        <v>108.34</v>
      </c>
      <c r="K32">
        <f>J32/J26</f>
        <v>0.50633266345749395</v>
      </c>
    </row>
    <row r="33" spans="1:11" x14ac:dyDescent="0.3">
      <c r="E33" t="s">
        <v>7</v>
      </c>
      <c r="F33" s="3">
        <f>(F32/F28)</f>
        <v>0.94098569761445972</v>
      </c>
      <c r="G33" s="11"/>
      <c r="H33" t="s">
        <v>6</v>
      </c>
      <c r="I33">
        <v>6.75</v>
      </c>
      <c r="J33" s="5"/>
    </row>
    <row r="34" spans="1:11" x14ac:dyDescent="0.3">
      <c r="G34" s="11"/>
      <c r="H34" t="s">
        <v>57</v>
      </c>
      <c r="I34">
        <v>169.17</v>
      </c>
      <c r="J34" s="3">
        <f>I34-I33</f>
        <v>162.41999999999999</v>
      </c>
      <c r="K34">
        <f>J34/J26</f>
        <v>0.75907837547319701</v>
      </c>
    </row>
    <row r="36" spans="1:11" x14ac:dyDescent="0.3">
      <c r="B36" s="7">
        <v>6</v>
      </c>
      <c r="D36" t="s">
        <v>62</v>
      </c>
      <c r="E36" t="s">
        <v>1</v>
      </c>
      <c r="F36">
        <v>35.590000000000003</v>
      </c>
      <c r="H36" t="s">
        <v>6</v>
      </c>
      <c r="I36">
        <v>5.96</v>
      </c>
      <c r="J36" s="5"/>
    </row>
    <row r="37" spans="1:11" x14ac:dyDescent="0.3">
      <c r="E37" t="s">
        <v>2</v>
      </c>
      <c r="F37">
        <v>36.210999999999999</v>
      </c>
      <c r="H37" t="s">
        <v>54</v>
      </c>
      <c r="I37">
        <v>147.93</v>
      </c>
      <c r="J37" s="3">
        <f>I37-I36</f>
        <v>141.97</v>
      </c>
      <c r="K37">
        <v>1</v>
      </c>
    </row>
    <row r="38" spans="1:11" x14ac:dyDescent="0.3">
      <c r="E38" t="s">
        <v>3</v>
      </c>
      <c r="F38">
        <v>37.098999999999997</v>
      </c>
      <c r="H38" t="s">
        <v>6</v>
      </c>
      <c r="I38">
        <v>5.46</v>
      </c>
      <c r="J38" s="5"/>
    </row>
    <row r="39" spans="1:11" x14ac:dyDescent="0.3">
      <c r="E39" t="s">
        <v>5</v>
      </c>
      <c r="F39">
        <f>AVERAGE(F36:F38)</f>
        <v>36.300000000000004</v>
      </c>
      <c r="H39" t="s">
        <v>55</v>
      </c>
      <c r="I39">
        <v>40.655999999999999</v>
      </c>
      <c r="J39" s="3">
        <f>I39-I38</f>
        <v>35.195999999999998</v>
      </c>
      <c r="K39">
        <f>J39/J37</f>
        <v>0.24791153060505738</v>
      </c>
    </row>
    <row r="40" spans="1:11" x14ac:dyDescent="0.3">
      <c r="D40" t="s">
        <v>63</v>
      </c>
      <c r="E40" t="s">
        <v>1</v>
      </c>
      <c r="F40">
        <v>35.201000000000001</v>
      </c>
      <c r="H40" t="s">
        <v>6</v>
      </c>
      <c r="I40">
        <v>3.1</v>
      </c>
      <c r="J40" s="5"/>
    </row>
    <row r="41" spans="1:11" x14ac:dyDescent="0.3">
      <c r="E41" t="s">
        <v>2</v>
      </c>
      <c r="F41">
        <v>34.268999999999998</v>
      </c>
      <c r="H41" t="s">
        <v>56</v>
      </c>
      <c r="I41">
        <v>75.525999999999996</v>
      </c>
      <c r="J41" s="3">
        <f>I41-I40</f>
        <v>72.426000000000002</v>
      </c>
      <c r="K41">
        <f>J41/J37</f>
        <v>0.51015003169683737</v>
      </c>
    </row>
    <row r="42" spans="1:11" x14ac:dyDescent="0.3">
      <c r="E42" t="s">
        <v>3</v>
      </c>
      <c r="F42">
        <v>34.725000000000001</v>
      </c>
      <c r="H42" t="s">
        <v>6</v>
      </c>
      <c r="I42">
        <v>2.99</v>
      </c>
      <c r="J42" s="5"/>
    </row>
    <row r="43" spans="1:11" x14ac:dyDescent="0.3">
      <c r="E43" t="s">
        <v>5</v>
      </c>
      <c r="F43">
        <f>AVERAGE(F40:F42)</f>
        <v>34.731666666666662</v>
      </c>
      <c r="H43" t="s">
        <v>58</v>
      </c>
      <c r="I43">
        <v>285.37</v>
      </c>
      <c r="J43" s="3">
        <f>I43-I42</f>
        <v>282.38</v>
      </c>
      <c r="K43">
        <f>J43/J37</f>
        <v>1.9890117630485313</v>
      </c>
    </row>
    <row r="44" spans="1:11" x14ac:dyDescent="0.3">
      <c r="E44" t="s">
        <v>7</v>
      </c>
      <c r="F44" s="3">
        <f>(F43/F39)</f>
        <v>0.95679522497704295</v>
      </c>
      <c r="H44" t="s">
        <v>6</v>
      </c>
      <c r="I44">
        <v>3.39</v>
      </c>
      <c r="J44" s="5"/>
    </row>
    <row r="45" spans="1:11" x14ac:dyDescent="0.3">
      <c r="H45" t="s">
        <v>57</v>
      </c>
      <c r="I45">
        <v>517.11</v>
      </c>
      <c r="J45" s="3">
        <f>I45-I44</f>
        <v>513.72</v>
      </c>
      <c r="K45">
        <f>J45/J37</f>
        <v>3.6185109530182435</v>
      </c>
    </row>
    <row r="47" spans="1:11" x14ac:dyDescent="0.3">
      <c r="B47" s="7">
        <v>7</v>
      </c>
      <c r="C47" s="9"/>
      <c r="D47" t="s">
        <v>62</v>
      </c>
      <c r="E47" t="s">
        <v>1</v>
      </c>
      <c r="F47">
        <v>27.468</v>
      </c>
      <c r="H47" t="s">
        <v>6</v>
      </c>
      <c r="I47">
        <v>8.2100000000000009</v>
      </c>
      <c r="J47" s="5"/>
    </row>
    <row r="48" spans="1:11" x14ac:dyDescent="0.3">
      <c r="A48" s="6"/>
      <c r="E48" t="s">
        <v>2</v>
      </c>
      <c r="F48">
        <v>28.931999999999999</v>
      </c>
      <c r="H48" t="s">
        <v>54</v>
      </c>
      <c r="I48">
        <v>77.715999999999994</v>
      </c>
      <c r="J48" s="3">
        <f>I48-I47</f>
        <v>69.506</v>
      </c>
      <c r="K48">
        <v>1</v>
      </c>
    </row>
    <row r="49" spans="2:12" x14ac:dyDescent="0.3">
      <c r="E49" t="s">
        <v>3</v>
      </c>
      <c r="F49">
        <v>27.657</v>
      </c>
      <c r="H49" t="s">
        <v>6</v>
      </c>
      <c r="I49">
        <v>5.73</v>
      </c>
      <c r="J49" s="11"/>
    </row>
    <row r="50" spans="2:12" x14ac:dyDescent="0.3">
      <c r="E50" t="s">
        <v>5</v>
      </c>
      <c r="F50">
        <f>AVERAGE(F47:F49)</f>
        <v>28.019000000000002</v>
      </c>
      <c r="H50" t="s">
        <v>55</v>
      </c>
      <c r="I50">
        <v>32.369</v>
      </c>
      <c r="J50" s="3">
        <f t="shared" ref="J50:J56" si="0">I50-I49</f>
        <v>26.638999999999999</v>
      </c>
      <c r="K50">
        <f>J50/J48</f>
        <v>0.38326187667251749</v>
      </c>
    </row>
    <row r="51" spans="2:12" x14ac:dyDescent="0.3">
      <c r="D51" t="s">
        <v>63</v>
      </c>
      <c r="E51" t="s">
        <v>1</v>
      </c>
      <c r="F51">
        <v>33.073</v>
      </c>
      <c r="H51" t="s">
        <v>6</v>
      </c>
      <c r="I51">
        <v>5.28</v>
      </c>
      <c r="J51" s="11"/>
    </row>
    <row r="52" spans="2:12" x14ac:dyDescent="0.3">
      <c r="E52" t="s">
        <v>2</v>
      </c>
      <c r="F52">
        <v>33.707000000000001</v>
      </c>
      <c r="H52" t="s">
        <v>56</v>
      </c>
      <c r="I52">
        <v>76.620999999999995</v>
      </c>
      <c r="J52" s="3">
        <f t="shared" si="0"/>
        <v>71.340999999999994</v>
      </c>
      <c r="K52">
        <f>J52/J48</f>
        <v>1.0264005985094811</v>
      </c>
    </row>
    <row r="53" spans="2:12" x14ac:dyDescent="0.3">
      <c r="E53" t="s">
        <v>3</v>
      </c>
      <c r="F53">
        <v>33.514000000000003</v>
      </c>
      <c r="H53" t="s">
        <v>6</v>
      </c>
      <c r="I53">
        <v>6.16</v>
      </c>
      <c r="J53" s="11"/>
    </row>
    <row r="54" spans="2:12" x14ac:dyDescent="0.3">
      <c r="E54" t="s">
        <v>5</v>
      </c>
      <c r="F54">
        <f>AVERAGE(F51:F53)</f>
        <v>33.431333333333335</v>
      </c>
      <c r="H54" t="s">
        <v>58</v>
      </c>
      <c r="I54">
        <v>119.62</v>
      </c>
      <c r="J54" s="3">
        <f t="shared" si="0"/>
        <v>113.46000000000001</v>
      </c>
      <c r="K54">
        <f>J54/J48</f>
        <v>1.6323770609731536</v>
      </c>
    </row>
    <row r="55" spans="2:12" x14ac:dyDescent="0.3">
      <c r="E55" t="s">
        <v>7</v>
      </c>
      <c r="F55" s="3">
        <f>(F54/F50)</f>
        <v>1.1931665417514306</v>
      </c>
      <c r="H55" t="s">
        <v>6</v>
      </c>
      <c r="I55">
        <v>6.32</v>
      </c>
      <c r="J55" s="11"/>
    </row>
    <row r="56" spans="2:12" x14ac:dyDescent="0.3">
      <c r="H56" t="s">
        <v>57</v>
      </c>
      <c r="I56">
        <v>122.91</v>
      </c>
      <c r="J56" s="3">
        <f t="shared" si="0"/>
        <v>116.59</v>
      </c>
      <c r="K56">
        <f>J56/J48</f>
        <v>1.6774091445342849</v>
      </c>
    </row>
    <row r="57" spans="2:12" x14ac:dyDescent="0.3">
      <c r="L57" s="2"/>
    </row>
    <row r="58" spans="2:12" x14ac:dyDescent="0.3">
      <c r="B58" s="7">
        <v>10</v>
      </c>
      <c r="D58" t="s">
        <v>62</v>
      </c>
      <c r="E58" t="s">
        <v>1</v>
      </c>
      <c r="F58">
        <v>23.486000000000001</v>
      </c>
      <c r="H58" t="s">
        <v>6</v>
      </c>
      <c r="I58">
        <v>14.39</v>
      </c>
      <c r="J58" s="5"/>
      <c r="L58" s="4"/>
    </row>
    <row r="59" spans="2:12" x14ac:dyDescent="0.3">
      <c r="E59" t="s">
        <v>2</v>
      </c>
      <c r="F59">
        <v>23.85</v>
      </c>
      <c r="H59" t="s">
        <v>54</v>
      </c>
      <c r="I59">
        <v>150.27000000000001</v>
      </c>
      <c r="J59" s="3">
        <f>I59-I58</f>
        <v>135.88</v>
      </c>
      <c r="K59">
        <v>1</v>
      </c>
    </row>
    <row r="60" spans="2:12" x14ac:dyDescent="0.3">
      <c r="E60" t="s">
        <v>3</v>
      </c>
      <c r="F60">
        <v>24.241</v>
      </c>
      <c r="H60" t="s">
        <v>6</v>
      </c>
      <c r="I60">
        <v>10.99</v>
      </c>
      <c r="J60" s="5"/>
    </row>
    <row r="61" spans="2:12" x14ac:dyDescent="0.3">
      <c r="E61" t="s">
        <v>5</v>
      </c>
      <c r="F61">
        <f>AVERAGE(F58:F60)</f>
        <v>23.858999999999998</v>
      </c>
      <c r="H61" t="s">
        <v>55</v>
      </c>
      <c r="I61">
        <v>61.453000000000003</v>
      </c>
      <c r="J61" s="3">
        <f>I61-I60</f>
        <v>50.463000000000001</v>
      </c>
      <c r="K61">
        <f>J61/J59</f>
        <v>0.37137915808065941</v>
      </c>
    </row>
    <row r="62" spans="2:12" x14ac:dyDescent="0.3">
      <c r="D62" t="s">
        <v>63</v>
      </c>
      <c r="E62" t="s">
        <v>1</v>
      </c>
      <c r="F62">
        <v>26.664000000000001</v>
      </c>
      <c r="H62" t="s">
        <v>6</v>
      </c>
      <c r="I62">
        <v>9.07</v>
      </c>
      <c r="J62" s="5"/>
    </row>
    <row r="63" spans="2:12" x14ac:dyDescent="0.3">
      <c r="E63" t="s">
        <v>2</v>
      </c>
      <c r="F63">
        <v>26.364999999999998</v>
      </c>
      <c r="H63" t="s">
        <v>56</v>
      </c>
      <c r="I63">
        <v>91.475999999999999</v>
      </c>
      <c r="J63" s="3">
        <f>I63-I62</f>
        <v>82.406000000000006</v>
      </c>
      <c r="K63">
        <f>J63/J59</f>
        <v>0.60646158375036807</v>
      </c>
      <c r="L63" s="9"/>
    </row>
    <row r="64" spans="2:12" x14ac:dyDescent="0.3">
      <c r="E64" t="s">
        <v>3</v>
      </c>
      <c r="F64">
        <v>26.568000000000001</v>
      </c>
      <c r="H64" t="s">
        <v>6</v>
      </c>
      <c r="I64">
        <v>6.59</v>
      </c>
      <c r="J64" s="5"/>
    </row>
    <row r="65" spans="1:12" x14ac:dyDescent="0.3">
      <c r="E65" t="s">
        <v>5</v>
      </c>
      <c r="F65">
        <f>AVERAGE(F62:F64)</f>
        <v>26.53233333333333</v>
      </c>
      <c r="H65" t="s">
        <v>58</v>
      </c>
      <c r="I65">
        <v>130.41</v>
      </c>
      <c r="J65" s="3">
        <f>I65-I64</f>
        <v>123.82</v>
      </c>
      <c r="K65">
        <f>J65/J59</f>
        <v>0.91124521636738298</v>
      </c>
    </row>
    <row r="66" spans="1:12" x14ac:dyDescent="0.3">
      <c r="E66" t="s">
        <v>7</v>
      </c>
      <c r="F66" s="3">
        <f>(F65/F61)</f>
        <v>1.1120471659890747</v>
      </c>
      <c r="H66" t="s">
        <v>6</v>
      </c>
      <c r="I66">
        <v>5.64</v>
      </c>
      <c r="J66" s="5"/>
    </row>
    <row r="67" spans="1:12" x14ac:dyDescent="0.3">
      <c r="H67" t="s">
        <v>57</v>
      </c>
      <c r="I67">
        <v>151.05000000000001</v>
      </c>
      <c r="J67" s="3">
        <f>I67-I66</f>
        <v>145.41000000000003</v>
      </c>
      <c r="K67">
        <f>J67/J59</f>
        <v>1.0701354136002357</v>
      </c>
    </row>
    <row r="69" spans="1:12" x14ac:dyDescent="0.3">
      <c r="A69" t="s">
        <v>34</v>
      </c>
      <c r="B69" s="7">
        <v>2</v>
      </c>
      <c r="C69" s="9"/>
      <c r="D69" t="s">
        <v>62</v>
      </c>
      <c r="E69" t="s">
        <v>1</v>
      </c>
      <c r="F69">
        <v>37.871000000000002</v>
      </c>
      <c r="H69" t="s">
        <v>6</v>
      </c>
      <c r="I69">
        <v>13.51</v>
      </c>
      <c r="J69" s="5"/>
    </row>
    <row r="70" spans="1:12" x14ac:dyDescent="0.3">
      <c r="C70" s="9"/>
      <c r="E70" t="s">
        <v>2</v>
      </c>
      <c r="H70" t="s">
        <v>54</v>
      </c>
      <c r="I70">
        <v>618.6</v>
      </c>
      <c r="J70" s="3">
        <f>(I70-I69)</f>
        <v>605.09</v>
      </c>
      <c r="K70">
        <v>1</v>
      </c>
    </row>
    <row r="71" spans="1:12" x14ac:dyDescent="0.3">
      <c r="E71" t="s">
        <v>3</v>
      </c>
      <c r="H71" t="s">
        <v>6</v>
      </c>
      <c r="I71">
        <v>10.67</v>
      </c>
      <c r="J71" s="5"/>
    </row>
    <row r="72" spans="1:12" x14ac:dyDescent="0.3">
      <c r="E72" t="s">
        <v>5</v>
      </c>
      <c r="F72">
        <f>AVERAGE(F69:F71)</f>
        <v>37.871000000000002</v>
      </c>
      <c r="H72" t="s">
        <v>55</v>
      </c>
      <c r="I72">
        <v>63.485999999999997</v>
      </c>
      <c r="J72" s="3">
        <f>I72-I71</f>
        <v>52.815999999999995</v>
      </c>
      <c r="K72">
        <f>J72/J70</f>
        <v>8.7286188831413494E-2</v>
      </c>
    </row>
    <row r="73" spans="1:12" x14ac:dyDescent="0.3">
      <c r="D73" t="s">
        <v>63</v>
      </c>
      <c r="E73" t="s">
        <v>1</v>
      </c>
      <c r="F73">
        <v>34.061999999999998</v>
      </c>
      <c r="H73" t="s">
        <v>6</v>
      </c>
      <c r="I73">
        <v>7.64</v>
      </c>
      <c r="J73" s="5"/>
    </row>
    <row r="74" spans="1:12" x14ac:dyDescent="0.3">
      <c r="E74" t="s">
        <v>2</v>
      </c>
      <c r="F74">
        <v>34.719000000000001</v>
      </c>
      <c r="H74" t="s">
        <v>56</v>
      </c>
      <c r="I74">
        <v>200.15</v>
      </c>
      <c r="J74" s="3">
        <f>I74-I73</f>
        <v>192.51000000000002</v>
      </c>
      <c r="K74">
        <f>J74/J70</f>
        <v>0.318151018856699</v>
      </c>
    </row>
    <row r="75" spans="1:12" x14ac:dyDescent="0.3">
      <c r="E75" t="s">
        <v>3</v>
      </c>
      <c r="F75">
        <v>31.216999999999999</v>
      </c>
      <c r="H75" t="s">
        <v>6</v>
      </c>
      <c r="I75">
        <v>7.19</v>
      </c>
      <c r="J75" s="5"/>
    </row>
    <row r="76" spans="1:12" x14ac:dyDescent="0.3">
      <c r="E76" t="s">
        <v>5</v>
      </c>
      <c r="F76">
        <f>AVERAGE(F73:F75)</f>
        <v>33.332666666666668</v>
      </c>
      <c r="H76" t="s">
        <v>58</v>
      </c>
      <c r="I76">
        <v>577</v>
      </c>
      <c r="J76" s="3">
        <f>I76-I75</f>
        <v>569.80999999999995</v>
      </c>
      <c r="K76">
        <f>J76/J70</f>
        <v>0.94169462394024017</v>
      </c>
    </row>
    <row r="77" spans="1:12" x14ac:dyDescent="0.3">
      <c r="E77" t="s">
        <v>7</v>
      </c>
      <c r="F77" s="3">
        <f>(F76/F72)</f>
        <v>0.88016336158714226</v>
      </c>
      <c r="H77" t="s">
        <v>6</v>
      </c>
      <c r="I77">
        <v>7.85</v>
      </c>
      <c r="J77" s="5"/>
    </row>
    <row r="78" spans="1:12" x14ac:dyDescent="0.3">
      <c r="H78" t="s">
        <v>57</v>
      </c>
      <c r="I78">
        <v>619.38</v>
      </c>
      <c r="J78" s="3">
        <f>I78-I77</f>
        <v>611.53</v>
      </c>
      <c r="K78">
        <f>J78/J70</f>
        <v>1.0106430448363053</v>
      </c>
    </row>
    <row r="79" spans="1:12" x14ac:dyDescent="0.3">
      <c r="L79" s="2"/>
    </row>
    <row r="80" spans="1:12" x14ac:dyDescent="0.3">
      <c r="B80" s="7">
        <v>3</v>
      </c>
      <c r="C80" s="9"/>
      <c r="D80" t="s">
        <v>62</v>
      </c>
      <c r="E80" t="s">
        <v>1</v>
      </c>
      <c r="F80">
        <v>18.228999999999999</v>
      </c>
      <c r="H80" t="s">
        <v>6</v>
      </c>
      <c r="I80">
        <v>112.72</v>
      </c>
      <c r="J80" s="5"/>
    </row>
    <row r="81" spans="2:11" x14ac:dyDescent="0.3">
      <c r="E81" t="s">
        <v>2</v>
      </c>
      <c r="F81">
        <v>18.202000000000002</v>
      </c>
      <c r="G81" t="s">
        <v>38</v>
      </c>
      <c r="H81" t="s">
        <v>54</v>
      </c>
      <c r="I81">
        <v>1357</v>
      </c>
      <c r="J81" s="3">
        <f>I81-I80</f>
        <v>1244.28</v>
      </c>
      <c r="K81">
        <v>1</v>
      </c>
    </row>
    <row r="82" spans="2:11" x14ac:dyDescent="0.3">
      <c r="E82" t="s">
        <v>3</v>
      </c>
      <c r="F82">
        <v>17.812000000000001</v>
      </c>
      <c r="H82" t="s">
        <v>6</v>
      </c>
      <c r="I82">
        <v>173.09</v>
      </c>
      <c r="J82" s="5"/>
    </row>
    <row r="83" spans="2:11" x14ac:dyDescent="0.3">
      <c r="E83" t="s">
        <v>5</v>
      </c>
      <c r="F83">
        <f>AVERAGE(F80:F82)</f>
        <v>18.081</v>
      </c>
      <c r="H83" t="s">
        <v>55</v>
      </c>
      <c r="I83">
        <v>305.7</v>
      </c>
      <c r="J83" s="3">
        <f>I83-I82</f>
        <v>132.60999999999999</v>
      </c>
      <c r="K83">
        <f>J83/J81</f>
        <v>0.10657569035908315</v>
      </c>
    </row>
    <row r="84" spans="2:11" x14ac:dyDescent="0.3">
      <c r="D84" t="s">
        <v>63</v>
      </c>
      <c r="E84" t="s">
        <v>1</v>
      </c>
      <c r="F84">
        <v>16.193000000000001</v>
      </c>
      <c r="H84" t="s">
        <v>6</v>
      </c>
      <c r="I84">
        <v>133.93</v>
      </c>
      <c r="J84" s="5"/>
    </row>
    <row r="85" spans="2:11" x14ac:dyDescent="0.3">
      <c r="E85" t="s">
        <v>2</v>
      </c>
      <c r="F85">
        <v>23.02</v>
      </c>
      <c r="H85" t="s">
        <v>56</v>
      </c>
      <c r="I85">
        <v>345.11</v>
      </c>
      <c r="J85" s="3">
        <f>I85-I84</f>
        <v>211.18</v>
      </c>
      <c r="K85">
        <f>J85/J81</f>
        <v>0.16972064165621886</v>
      </c>
    </row>
    <row r="86" spans="2:11" x14ac:dyDescent="0.3">
      <c r="E86" t="s">
        <v>3</v>
      </c>
      <c r="F86">
        <v>22.984000000000002</v>
      </c>
      <c r="H86" t="s">
        <v>6</v>
      </c>
      <c r="I86">
        <v>112.59</v>
      </c>
      <c r="J86" s="5"/>
    </row>
    <row r="87" spans="2:11" x14ac:dyDescent="0.3">
      <c r="E87" t="s">
        <v>5</v>
      </c>
      <c r="F87">
        <f>AVERAGE(F84:F86)</f>
        <v>20.732333333333333</v>
      </c>
      <c r="H87" t="s">
        <v>58</v>
      </c>
      <c r="I87">
        <v>387.48</v>
      </c>
      <c r="J87" s="3">
        <f>I87-I86</f>
        <v>274.89</v>
      </c>
      <c r="K87">
        <f>J87/J81</f>
        <v>0.22092294338894783</v>
      </c>
    </row>
    <row r="88" spans="2:11" x14ac:dyDescent="0.3">
      <c r="E88" t="s">
        <v>7</v>
      </c>
      <c r="F88" s="3">
        <f>(F87/F83)</f>
        <v>1.1466364323507181</v>
      </c>
      <c r="H88" t="s">
        <v>6</v>
      </c>
      <c r="I88">
        <v>89.43</v>
      </c>
      <c r="J88" s="5"/>
    </row>
    <row r="89" spans="2:11" x14ac:dyDescent="0.3">
      <c r="H89" t="s">
        <v>57</v>
      </c>
      <c r="I89">
        <v>599.52</v>
      </c>
      <c r="J89" s="3">
        <f>I89-I88</f>
        <v>510.09</v>
      </c>
      <c r="K89">
        <f>J89/J81</f>
        <v>0.40994792168965183</v>
      </c>
    </row>
    <row r="91" spans="2:11" x14ac:dyDescent="0.3">
      <c r="B91" s="7">
        <v>6</v>
      </c>
      <c r="D91" t="s">
        <v>62</v>
      </c>
      <c r="E91" t="s">
        <v>1</v>
      </c>
      <c r="F91">
        <v>23.18</v>
      </c>
      <c r="H91" t="s">
        <v>6</v>
      </c>
      <c r="I91">
        <v>5.49</v>
      </c>
      <c r="J91" s="5"/>
    </row>
    <row r="92" spans="2:11" x14ac:dyDescent="0.3">
      <c r="E92" t="s">
        <v>2</v>
      </c>
      <c r="F92">
        <v>24.298999999999999</v>
      </c>
      <c r="H92" t="s">
        <v>54</v>
      </c>
      <c r="I92">
        <v>175.76</v>
      </c>
      <c r="J92" s="3">
        <f>I92-I91</f>
        <v>170.26999999999998</v>
      </c>
      <c r="K92">
        <v>1</v>
      </c>
    </row>
    <row r="93" spans="2:11" x14ac:dyDescent="0.3">
      <c r="E93" t="s">
        <v>3</v>
      </c>
      <c r="F93">
        <v>23.364000000000001</v>
      </c>
      <c r="H93" t="s">
        <v>6</v>
      </c>
      <c r="I93">
        <v>5.96</v>
      </c>
      <c r="J93" s="5"/>
    </row>
    <row r="94" spans="2:11" x14ac:dyDescent="0.3">
      <c r="E94" t="s">
        <v>5</v>
      </c>
      <c r="F94">
        <f>AVERAGE(F91:F93)</f>
        <v>23.614333333333335</v>
      </c>
      <c r="H94" t="s">
        <v>55</v>
      </c>
      <c r="I94">
        <v>49.1</v>
      </c>
      <c r="J94" s="3">
        <f>I94-I93</f>
        <v>43.14</v>
      </c>
      <c r="K94">
        <f>J94/J92</f>
        <v>0.25336230692429673</v>
      </c>
    </row>
    <row r="95" spans="2:11" x14ac:dyDescent="0.3">
      <c r="D95" t="s">
        <v>63</v>
      </c>
      <c r="E95" t="s">
        <v>1</v>
      </c>
      <c r="F95">
        <v>22.161999999999999</v>
      </c>
      <c r="H95" t="s">
        <v>6</v>
      </c>
      <c r="I95">
        <v>5.28</v>
      </c>
      <c r="J95" s="5"/>
    </row>
    <row r="96" spans="2:11" x14ac:dyDescent="0.3">
      <c r="E96" t="s">
        <v>2</v>
      </c>
      <c r="F96">
        <v>21.437999999999999</v>
      </c>
      <c r="H96" t="s">
        <v>56</v>
      </c>
      <c r="I96">
        <v>172.01</v>
      </c>
      <c r="J96" s="3">
        <f>I96-I95</f>
        <v>166.73</v>
      </c>
      <c r="K96">
        <f>J96/J92</f>
        <v>0.97920949080871567</v>
      </c>
    </row>
    <row r="97" spans="2:12" x14ac:dyDescent="0.3">
      <c r="E97" t="s">
        <v>3</v>
      </c>
      <c r="F97">
        <v>22.123000000000001</v>
      </c>
      <c r="H97" t="s">
        <v>6</v>
      </c>
      <c r="I97">
        <v>4.75</v>
      </c>
      <c r="J97" s="5"/>
    </row>
    <row r="98" spans="2:12" x14ac:dyDescent="0.3">
      <c r="E98" t="s">
        <v>5</v>
      </c>
      <c r="F98">
        <f>AVERAGE(F95:F97)</f>
        <v>21.907666666666668</v>
      </c>
      <c r="H98" t="s">
        <v>58</v>
      </c>
      <c r="I98">
        <v>222.51</v>
      </c>
      <c r="J98" s="3">
        <f>I98-I97</f>
        <v>217.76</v>
      </c>
      <c r="K98">
        <f>J98/J92</f>
        <v>1.2789099665237564</v>
      </c>
    </row>
    <row r="99" spans="2:12" x14ac:dyDescent="0.3">
      <c r="E99" t="s">
        <v>7</v>
      </c>
      <c r="F99" s="3">
        <f>(F98/F94)</f>
        <v>0.92772751012802956</v>
      </c>
      <c r="H99" t="s">
        <v>6</v>
      </c>
      <c r="I99">
        <v>4.96</v>
      </c>
      <c r="J99" s="5"/>
    </row>
    <row r="100" spans="2:12" x14ac:dyDescent="0.3">
      <c r="H100" t="s">
        <v>57</v>
      </c>
      <c r="I100">
        <v>242.06</v>
      </c>
      <c r="J100" s="3">
        <f>I100-I99</f>
        <v>237.1</v>
      </c>
      <c r="K100">
        <f>J100/J92</f>
        <v>1.3924942738004347</v>
      </c>
    </row>
    <row r="101" spans="2:12" x14ac:dyDescent="0.3">
      <c r="L101" t="s">
        <v>53</v>
      </c>
    </row>
    <row r="102" spans="2:12" x14ac:dyDescent="0.3">
      <c r="B102" s="7" t="s">
        <v>35</v>
      </c>
      <c r="C102" s="9"/>
      <c r="D102" t="s">
        <v>62</v>
      </c>
      <c r="E102" t="s">
        <v>1</v>
      </c>
      <c r="F102">
        <v>17.760000000000002</v>
      </c>
      <c r="H102" t="s">
        <v>6</v>
      </c>
      <c r="I102">
        <v>15.65</v>
      </c>
      <c r="J102" s="5"/>
      <c r="L102">
        <v>9.7899999999999991</v>
      </c>
    </row>
    <row r="103" spans="2:12" x14ac:dyDescent="0.3">
      <c r="E103" t="s">
        <v>2</v>
      </c>
      <c r="F103">
        <v>20.172000000000001</v>
      </c>
      <c r="H103" t="s">
        <v>54</v>
      </c>
      <c r="I103">
        <v>433.61</v>
      </c>
      <c r="J103" s="3">
        <f>(I103-I102+L103-L102)/2</f>
        <v>432.62</v>
      </c>
      <c r="K103">
        <v>1</v>
      </c>
      <c r="L103">
        <v>457.07</v>
      </c>
    </row>
    <row r="104" spans="2:12" x14ac:dyDescent="0.3">
      <c r="E104" t="s">
        <v>3</v>
      </c>
      <c r="F104">
        <v>18.888999999999999</v>
      </c>
      <c r="H104" t="s">
        <v>6</v>
      </c>
      <c r="I104">
        <v>7.54</v>
      </c>
      <c r="J104" s="5"/>
    </row>
    <row r="105" spans="2:12" x14ac:dyDescent="0.3">
      <c r="E105" t="s">
        <v>5</v>
      </c>
      <c r="F105">
        <f>AVERAGE(F102:F104)</f>
        <v>18.940333333333331</v>
      </c>
      <c r="H105" t="s">
        <v>55</v>
      </c>
      <c r="I105">
        <v>89.131</v>
      </c>
      <c r="J105" s="3">
        <f>I105-I104</f>
        <v>81.590999999999994</v>
      </c>
      <c r="K105">
        <f>J105/J103</f>
        <v>0.18859738338495677</v>
      </c>
    </row>
    <row r="106" spans="2:12" x14ac:dyDescent="0.3">
      <c r="D106" t="s">
        <v>63</v>
      </c>
      <c r="E106" t="s">
        <v>1</v>
      </c>
      <c r="F106">
        <v>19.297000000000001</v>
      </c>
      <c r="H106" t="s">
        <v>6</v>
      </c>
      <c r="I106">
        <v>6.78</v>
      </c>
      <c r="J106" s="5"/>
    </row>
    <row r="107" spans="2:12" x14ac:dyDescent="0.3">
      <c r="E107" t="s">
        <v>2</v>
      </c>
      <c r="F107">
        <v>19.285</v>
      </c>
      <c r="H107" t="s">
        <v>56</v>
      </c>
      <c r="I107">
        <v>178.73</v>
      </c>
      <c r="J107" s="3">
        <f>I107-I106</f>
        <v>171.95</v>
      </c>
      <c r="K107">
        <f>J107/J103</f>
        <v>0.39746197586796722</v>
      </c>
    </row>
    <row r="108" spans="2:12" x14ac:dyDescent="0.3">
      <c r="E108" t="s">
        <v>3</v>
      </c>
      <c r="F108">
        <v>19.738</v>
      </c>
      <c r="H108" t="s">
        <v>6</v>
      </c>
      <c r="I108">
        <v>5.23</v>
      </c>
      <c r="J108" s="5"/>
    </row>
    <row r="109" spans="2:12" x14ac:dyDescent="0.3">
      <c r="E109" t="s">
        <v>5</v>
      </c>
      <c r="F109">
        <f>AVERAGE(F106:F108)</f>
        <v>19.440000000000001</v>
      </c>
      <c r="H109" t="s">
        <v>58</v>
      </c>
      <c r="I109">
        <v>290.38</v>
      </c>
      <c r="J109" s="3">
        <f>I109-I108</f>
        <v>285.14999999999998</v>
      </c>
      <c r="K109">
        <f>J109/J103</f>
        <v>0.65912348019046729</v>
      </c>
    </row>
    <row r="110" spans="2:12" x14ac:dyDescent="0.3">
      <c r="E110" t="s">
        <v>7</v>
      </c>
      <c r="F110" s="3">
        <f>(F109/F105)</f>
        <v>1.0263810914978619</v>
      </c>
      <c r="G110" s="11"/>
      <c r="H110" t="s">
        <v>6</v>
      </c>
      <c r="I110">
        <v>5.3</v>
      </c>
      <c r="J110" s="5"/>
    </row>
    <row r="111" spans="2:12" x14ac:dyDescent="0.3">
      <c r="H111" t="s">
        <v>57</v>
      </c>
      <c r="I111">
        <v>343.86</v>
      </c>
      <c r="J111" s="3">
        <f>I111-I110</f>
        <v>338.56</v>
      </c>
      <c r="K111">
        <f>J111/J103</f>
        <v>0.78258055568397211</v>
      </c>
    </row>
    <row r="113" spans="2:11" x14ac:dyDescent="0.3">
      <c r="B113" s="7" t="s">
        <v>36</v>
      </c>
      <c r="C113" s="9"/>
      <c r="D113" t="s">
        <v>62</v>
      </c>
      <c r="E113" t="s">
        <v>1</v>
      </c>
      <c r="F113">
        <v>18.861000000000001</v>
      </c>
      <c r="H113" t="s">
        <v>6</v>
      </c>
      <c r="I113">
        <v>9.2200000000000006</v>
      </c>
      <c r="J113" s="5"/>
    </row>
    <row r="114" spans="2:11" x14ac:dyDescent="0.3">
      <c r="E114" t="s">
        <v>2</v>
      </c>
      <c r="F114">
        <v>18.937000000000001</v>
      </c>
      <c r="H114" t="s">
        <v>54</v>
      </c>
      <c r="I114">
        <v>112.27</v>
      </c>
      <c r="J114" s="3">
        <f>I114-I113</f>
        <v>103.05</v>
      </c>
      <c r="K114">
        <v>1</v>
      </c>
    </row>
    <row r="115" spans="2:11" x14ac:dyDescent="0.3">
      <c r="E115" t="s">
        <v>3</v>
      </c>
      <c r="F115">
        <v>18.693999999999999</v>
      </c>
      <c r="H115" t="s">
        <v>6</v>
      </c>
      <c r="I115">
        <v>4.25</v>
      </c>
      <c r="J115" s="5"/>
    </row>
    <row r="116" spans="2:11" x14ac:dyDescent="0.3">
      <c r="E116" t="s">
        <v>5</v>
      </c>
      <c r="F116">
        <f>AVERAGE(F113:F115)</f>
        <v>18.830666666666669</v>
      </c>
      <c r="H116" t="s">
        <v>55</v>
      </c>
      <c r="I116">
        <v>44.878</v>
      </c>
      <c r="J116" s="3">
        <f>I116-I115</f>
        <v>40.628</v>
      </c>
      <c r="K116">
        <f>J116/J114</f>
        <v>0.39425521591460455</v>
      </c>
    </row>
    <row r="117" spans="2:11" x14ac:dyDescent="0.3">
      <c r="D117" t="s">
        <v>63</v>
      </c>
      <c r="E117" t="s">
        <v>1</v>
      </c>
      <c r="F117">
        <v>23.204999999999998</v>
      </c>
      <c r="H117" t="s">
        <v>6</v>
      </c>
      <c r="I117">
        <v>4.5999999999999996</v>
      </c>
      <c r="J117" s="5"/>
    </row>
    <row r="118" spans="2:11" x14ac:dyDescent="0.3">
      <c r="E118" t="s">
        <v>2</v>
      </c>
      <c r="F118">
        <v>22.922000000000001</v>
      </c>
      <c r="H118" t="s">
        <v>56</v>
      </c>
      <c r="I118">
        <v>57.543999999999997</v>
      </c>
      <c r="J118" s="3">
        <f>I118-I117</f>
        <v>52.943999999999996</v>
      </c>
      <c r="K118">
        <f>J118/J114</f>
        <v>0.51377001455604077</v>
      </c>
    </row>
    <row r="119" spans="2:11" x14ac:dyDescent="0.3">
      <c r="E119" t="s">
        <v>3</v>
      </c>
      <c r="F119">
        <v>22.629000000000001</v>
      </c>
      <c r="H119" t="s">
        <v>6</v>
      </c>
      <c r="I119">
        <v>2.91</v>
      </c>
      <c r="J119" s="5"/>
    </row>
    <row r="120" spans="2:11" x14ac:dyDescent="0.3">
      <c r="E120" t="s">
        <v>5</v>
      </c>
      <c r="F120">
        <f>AVERAGE(F117:F119)</f>
        <v>22.918666666666667</v>
      </c>
      <c r="H120" t="s">
        <v>58</v>
      </c>
      <c r="I120">
        <v>98.981999999999999</v>
      </c>
      <c r="J120" s="3">
        <f>I120-I119</f>
        <v>96.072000000000003</v>
      </c>
      <c r="K120">
        <f>J120/J114</f>
        <v>0.93228529839883556</v>
      </c>
    </row>
    <row r="121" spans="2:11" x14ac:dyDescent="0.3">
      <c r="E121" t="s">
        <v>7</v>
      </c>
      <c r="F121" s="3">
        <f>(F120/F116)</f>
        <v>1.2170926856900091</v>
      </c>
      <c r="G121" s="11"/>
      <c r="H121" t="s">
        <v>6</v>
      </c>
      <c r="I121">
        <v>2.16</v>
      </c>
      <c r="J121" s="5"/>
    </row>
    <row r="122" spans="2:11" x14ac:dyDescent="0.3">
      <c r="H122" t="s">
        <v>57</v>
      </c>
      <c r="I122">
        <v>260.51</v>
      </c>
      <c r="J122" s="3">
        <f>I122-I121</f>
        <v>258.34999999999997</v>
      </c>
      <c r="K122">
        <f>J122/J114</f>
        <v>2.5070354196991751</v>
      </c>
    </row>
    <row r="124" spans="2:11" x14ac:dyDescent="0.3">
      <c r="B124" s="7" t="s">
        <v>37</v>
      </c>
      <c r="C124" s="9"/>
      <c r="D124" t="s">
        <v>62</v>
      </c>
      <c r="E124" t="s">
        <v>1</v>
      </c>
      <c r="F124">
        <v>23.001000000000001</v>
      </c>
      <c r="H124" t="s">
        <v>6</v>
      </c>
      <c r="I124">
        <v>16.89</v>
      </c>
      <c r="J124" s="5"/>
    </row>
    <row r="125" spans="2:11" x14ac:dyDescent="0.3">
      <c r="E125" t="s">
        <v>2</v>
      </c>
      <c r="F125">
        <v>23.286999999999999</v>
      </c>
      <c r="H125" t="s">
        <v>54</v>
      </c>
      <c r="I125">
        <v>390.77</v>
      </c>
      <c r="J125" s="3">
        <f>I125-I124</f>
        <v>373.88</v>
      </c>
      <c r="K125">
        <v>1</v>
      </c>
    </row>
    <row r="126" spans="2:11" x14ac:dyDescent="0.3">
      <c r="E126" t="s">
        <v>3</v>
      </c>
      <c r="F126">
        <v>23.875</v>
      </c>
      <c r="H126" t="s">
        <v>6</v>
      </c>
      <c r="I126">
        <v>11.88</v>
      </c>
      <c r="J126" s="5"/>
    </row>
    <row r="127" spans="2:11" x14ac:dyDescent="0.3">
      <c r="E127" t="s">
        <v>5</v>
      </c>
      <c r="F127">
        <f>AVERAGE(F124:F126)</f>
        <v>23.387666666666664</v>
      </c>
      <c r="H127" t="s">
        <v>55</v>
      </c>
      <c r="I127">
        <v>70.834999999999994</v>
      </c>
      <c r="J127" s="3">
        <f>I127-I126</f>
        <v>58.954999999999991</v>
      </c>
      <c r="K127">
        <f>J127/J125</f>
        <v>0.15768428372739915</v>
      </c>
    </row>
    <row r="128" spans="2:11" x14ac:dyDescent="0.3">
      <c r="D128" t="s">
        <v>63</v>
      </c>
      <c r="E128" t="s">
        <v>1</v>
      </c>
      <c r="F128">
        <v>20.498999999999999</v>
      </c>
      <c r="H128" t="s">
        <v>6</v>
      </c>
      <c r="I128">
        <v>10.36</v>
      </c>
      <c r="J128" s="5"/>
    </row>
    <row r="129" spans="1:13" x14ac:dyDescent="0.3">
      <c r="E129" t="s">
        <v>2</v>
      </c>
      <c r="F129">
        <v>21.423999999999999</v>
      </c>
      <c r="H129" t="s">
        <v>56</v>
      </c>
      <c r="I129">
        <v>182.01</v>
      </c>
      <c r="J129" s="3">
        <f>I129-I128</f>
        <v>171.64999999999998</v>
      </c>
      <c r="K129">
        <f>J129/J125</f>
        <v>0.45910452551620834</v>
      </c>
    </row>
    <row r="130" spans="1:13" x14ac:dyDescent="0.3">
      <c r="E130" t="s">
        <v>3</v>
      </c>
      <c r="F130">
        <v>22.524000000000001</v>
      </c>
      <c r="H130" t="s">
        <v>6</v>
      </c>
      <c r="I130">
        <v>8.6199999999999992</v>
      </c>
      <c r="J130" s="5"/>
    </row>
    <row r="131" spans="1:13" x14ac:dyDescent="0.3">
      <c r="E131" t="s">
        <v>5</v>
      </c>
      <c r="F131">
        <f>AVERAGE(F128:F130)</f>
        <v>21.482333333333333</v>
      </c>
      <c r="H131" t="s">
        <v>58</v>
      </c>
      <c r="I131">
        <v>399.99</v>
      </c>
      <c r="J131" s="3">
        <f>I131-I130</f>
        <v>391.37</v>
      </c>
      <c r="K131">
        <f>J131/J125</f>
        <v>1.0467797154167113</v>
      </c>
    </row>
    <row r="132" spans="1:13" x14ac:dyDescent="0.3">
      <c r="E132" t="s">
        <v>7</v>
      </c>
      <c r="F132" s="3">
        <f>(F131/F127)</f>
        <v>0.91853255989624172</v>
      </c>
      <c r="G132" s="11"/>
      <c r="H132" t="s">
        <v>6</v>
      </c>
      <c r="I132">
        <v>7.15</v>
      </c>
      <c r="J132" s="5"/>
    </row>
    <row r="133" spans="1:13" x14ac:dyDescent="0.3">
      <c r="H133" t="s">
        <v>57</v>
      </c>
      <c r="I133">
        <v>544.01</v>
      </c>
      <c r="J133" s="3">
        <f>I133-I132</f>
        <v>536.86</v>
      </c>
      <c r="K133">
        <f>J133/J125</f>
        <v>1.4359152669305659</v>
      </c>
    </row>
    <row r="135" spans="1:13" x14ac:dyDescent="0.3">
      <c r="A135" s="23"/>
      <c r="B135" s="24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x14ac:dyDescent="0.3">
      <c r="A136" t="s">
        <v>67</v>
      </c>
    </row>
    <row r="138" spans="1:13" x14ac:dyDescent="0.3">
      <c r="A138" t="s">
        <v>85</v>
      </c>
      <c r="B138" s="7">
        <v>6</v>
      </c>
      <c r="D138" t="s">
        <v>62</v>
      </c>
      <c r="E138" t="s">
        <v>1</v>
      </c>
      <c r="F138">
        <v>31.3</v>
      </c>
      <c r="H138" s="7" t="s">
        <v>6</v>
      </c>
      <c r="I138">
        <v>27.97</v>
      </c>
      <c r="J138" s="11"/>
    </row>
    <row r="139" spans="1:13" x14ac:dyDescent="0.3">
      <c r="E139" t="s">
        <v>2</v>
      </c>
      <c r="F139">
        <v>30.7</v>
      </c>
      <c r="H139" s="7" t="s">
        <v>71</v>
      </c>
      <c r="I139">
        <v>60.201999999999998</v>
      </c>
      <c r="J139" s="3">
        <f>I139-I138</f>
        <v>32.231999999999999</v>
      </c>
      <c r="K139">
        <f>J139/J149</f>
        <v>9.9573679332715478E-2</v>
      </c>
    </row>
    <row r="140" spans="1:13" x14ac:dyDescent="0.3">
      <c r="E140" t="s">
        <v>3</v>
      </c>
      <c r="F140">
        <v>30.4</v>
      </c>
      <c r="H140" s="7" t="s">
        <v>6</v>
      </c>
      <c r="I140">
        <v>24.59</v>
      </c>
      <c r="J140" s="11"/>
    </row>
    <row r="141" spans="1:13" x14ac:dyDescent="0.3">
      <c r="E141" t="s">
        <v>5</v>
      </c>
      <c r="F141">
        <f>AVERAGE(F138:F140)</f>
        <v>30.8</v>
      </c>
      <c r="H141" s="7" t="s">
        <v>70</v>
      </c>
      <c r="I141">
        <v>52.697000000000003</v>
      </c>
      <c r="J141" s="3">
        <f>I141-I140</f>
        <v>28.107000000000003</v>
      </c>
      <c r="K141">
        <f>J141/J149</f>
        <v>8.6830398517145524E-2</v>
      </c>
    </row>
    <row r="142" spans="1:13" x14ac:dyDescent="0.3">
      <c r="D142" t="s">
        <v>63</v>
      </c>
      <c r="E142" t="s">
        <v>1</v>
      </c>
      <c r="F142">
        <v>30.5</v>
      </c>
      <c r="H142" s="7" t="s">
        <v>6</v>
      </c>
      <c r="I142">
        <v>23.4</v>
      </c>
      <c r="J142" s="11"/>
    </row>
    <row r="143" spans="1:13" x14ac:dyDescent="0.3">
      <c r="E143" t="s">
        <v>2</v>
      </c>
      <c r="F143">
        <v>39.5</v>
      </c>
      <c r="H143" s="7" t="s">
        <v>72</v>
      </c>
      <c r="I143">
        <v>92.102000000000004</v>
      </c>
      <c r="J143" s="3">
        <f>I143-I142</f>
        <v>68.701999999999998</v>
      </c>
      <c r="K143">
        <f>J143/J149</f>
        <v>0.2122397281433426</v>
      </c>
    </row>
    <row r="144" spans="1:13" x14ac:dyDescent="0.3">
      <c r="E144" t="s">
        <v>3</v>
      </c>
      <c r="F144">
        <v>38.700000000000003</v>
      </c>
      <c r="H144" s="7" t="s">
        <v>6</v>
      </c>
      <c r="I144">
        <v>35.51</v>
      </c>
      <c r="J144" s="11"/>
    </row>
    <row r="145" spans="2:11" x14ac:dyDescent="0.3">
      <c r="E145" t="s">
        <v>5</v>
      </c>
      <c r="F145">
        <f>AVERAGE(F142:F144)</f>
        <v>36.233333333333334</v>
      </c>
      <c r="H145" s="7" t="s">
        <v>73</v>
      </c>
      <c r="I145">
        <v>339.79</v>
      </c>
      <c r="J145" s="3">
        <f>I145-I144</f>
        <v>304.28000000000003</v>
      </c>
      <c r="K145">
        <f>J145/J149</f>
        <v>0.94000617856039559</v>
      </c>
    </row>
    <row r="146" spans="2:11" x14ac:dyDescent="0.3">
      <c r="E146" t="s">
        <v>7</v>
      </c>
      <c r="F146" s="3">
        <f>(F145/F141)</f>
        <v>1.1764069264069263</v>
      </c>
      <c r="H146" s="7" t="s">
        <v>6</v>
      </c>
      <c r="I146">
        <v>37.25</v>
      </c>
      <c r="J146" s="11"/>
    </row>
    <row r="147" spans="2:11" x14ac:dyDescent="0.3">
      <c r="H147" s="7" t="s">
        <v>74</v>
      </c>
      <c r="I147">
        <v>305.39</v>
      </c>
      <c r="J147" s="3">
        <f>I147-I146</f>
        <v>268.14</v>
      </c>
      <c r="K147">
        <f>J147/J149</f>
        <v>0.82835959221501387</v>
      </c>
    </row>
    <row r="148" spans="2:11" x14ac:dyDescent="0.3">
      <c r="E148" t="s">
        <v>80</v>
      </c>
      <c r="F148" s="25">
        <v>2.3660000000000001</v>
      </c>
      <c r="H148" s="7" t="s">
        <v>6</v>
      </c>
      <c r="I148">
        <v>30.01</v>
      </c>
    </row>
    <row r="149" spans="2:11" x14ac:dyDescent="0.3">
      <c r="H149" s="7" t="s">
        <v>75</v>
      </c>
      <c r="I149">
        <v>353.71</v>
      </c>
      <c r="J149" s="3">
        <f>I149-I148</f>
        <v>323.7</v>
      </c>
      <c r="K149">
        <f>J149/J149</f>
        <v>1</v>
      </c>
    </row>
    <row r="151" spans="2:11" x14ac:dyDescent="0.3">
      <c r="B151" s="7">
        <v>9</v>
      </c>
      <c r="D151" t="s">
        <v>62</v>
      </c>
      <c r="E151" t="s">
        <v>1</v>
      </c>
      <c r="F151">
        <v>30.6</v>
      </c>
      <c r="H151" s="7" t="s">
        <v>6</v>
      </c>
      <c r="I151">
        <v>108.46</v>
      </c>
      <c r="J151" s="11"/>
    </row>
    <row r="152" spans="2:11" x14ac:dyDescent="0.3">
      <c r="E152" t="s">
        <v>2</v>
      </c>
      <c r="F152">
        <v>26.2</v>
      </c>
      <c r="H152" s="7" t="s">
        <v>71</v>
      </c>
      <c r="I152">
        <v>154.81</v>
      </c>
      <c r="J152" s="3">
        <f>I152-I151</f>
        <v>46.350000000000009</v>
      </c>
      <c r="K152">
        <f>J152/J162</f>
        <v>6.6150969786061914E-2</v>
      </c>
    </row>
    <row r="153" spans="2:11" x14ac:dyDescent="0.3">
      <c r="E153" t="s">
        <v>3</v>
      </c>
      <c r="F153">
        <v>25.8</v>
      </c>
      <c r="H153" s="7" t="s">
        <v>6</v>
      </c>
      <c r="I153">
        <v>113.33</v>
      </c>
      <c r="J153" s="11"/>
    </row>
    <row r="154" spans="2:11" x14ac:dyDescent="0.3">
      <c r="E154" t="s">
        <v>5</v>
      </c>
      <c r="F154">
        <f>AVERAGE(F151:F153)</f>
        <v>27.533333333333331</v>
      </c>
      <c r="H154" s="7" t="s">
        <v>70</v>
      </c>
      <c r="I154">
        <v>171.54</v>
      </c>
      <c r="J154" s="3">
        <f>I154-I153</f>
        <v>58.209999999999994</v>
      </c>
      <c r="K154">
        <f>J154/J162</f>
        <v>8.3077625701114627E-2</v>
      </c>
    </row>
    <row r="155" spans="2:11" x14ac:dyDescent="0.3">
      <c r="D155" t="s">
        <v>63</v>
      </c>
      <c r="E155" t="s">
        <v>1</v>
      </c>
      <c r="F155">
        <v>38.5</v>
      </c>
      <c r="H155" s="7" t="s">
        <v>6</v>
      </c>
      <c r="I155">
        <v>120.57</v>
      </c>
      <c r="J155" s="11"/>
    </row>
    <row r="156" spans="2:11" x14ac:dyDescent="0.3">
      <c r="E156" t="s">
        <v>2</v>
      </c>
      <c r="F156">
        <v>34.700000000000003</v>
      </c>
      <c r="H156" s="7" t="s">
        <v>72</v>
      </c>
      <c r="I156">
        <v>293.51</v>
      </c>
      <c r="J156" s="3">
        <f>I156-I155</f>
        <v>172.94</v>
      </c>
      <c r="K156">
        <f>J156/J162</f>
        <v>0.24682089999571835</v>
      </c>
    </row>
    <row r="157" spans="2:11" x14ac:dyDescent="0.3">
      <c r="E157" t="s">
        <v>3</v>
      </c>
      <c r="F157">
        <v>26.7</v>
      </c>
      <c r="H157" s="7" t="s">
        <v>6</v>
      </c>
      <c r="I157">
        <v>114.51</v>
      </c>
      <c r="J157" s="11"/>
    </row>
    <row r="158" spans="2:11" x14ac:dyDescent="0.3">
      <c r="E158" t="s">
        <v>5</v>
      </c>
      <c r="F158">
        <f>AVERAGE(F155:F157)</f>
        <v>33.300000000000004</v>
      </c>
      <c r="H158" s="7" t="s">
        <v>73</v>
      </c>
      <c r="I158">
        <v>769.49</v>
      </c>
      <c r="J158" s="3">
        <f>I158-I157</f>
        <v>654.98</v>
      </c>
      <c r="K158">
        <f>J158/J162</f>
        <v>0.93479098577076225</v>
      </c>
    </row>
    <row r="159" spans="2:11" x14ac:dyDescent="0.3">
      <c r="E159" t="s">
        <v>7</v>
      </c>
      <c r="F159" s="3">
        <f>(F158/F154)</f>
        <v>1.209443099273608</v>
      </c>
      <c r="H159" s="7" t="s">
        <v>6</v>
      </c>
      <c r="I159">
        <v>105.01</v>
      </c>
      <c r="J159" s="11"/>
    </row>
    <row r="160" spans="2:11" x14ac:dyDescent="0.3">
      <c r="H160" s="7" t="s">
        <v>74</v>
      </c>
      <c r="I160">
        <v>633.91999999999996</v>
      </c>
      <c r="J160" s="3">
        <f>I160-I159</f>
        <v>528.91</v>
      </c>
      <c r="K160">
        <f>J160/J162</f>
        <v>0.75486320236345195</v>
      </c>
    </row>
    <row r="161" spans="1:15" x14ac:dyDescent="0.3">
      <c r="E161" t="s">
        <v>80</v>
      </c>
      <c r="F161" s="25">
        <v>4.1900000000000004</v>
      </c>
      <c r="H161" s="7" t="s">
        <v>6</v>
      </c>
      <c r="I161">
        <v>96.66</v>
      </c>
    </row>
    <row r="162" spans="1:15" x14ac:dyDescent="0.3">
      <c r="H162" s="7" t="s">
        <v>75</v>
      </c>
      <c r="I162">
        <v>797.33</v>
      </c>
      <c r="J162" s="3">
        <f>I162-I161</f>
        <v>700.67000000000007</v>
      </c>
      <c r="K162">
        <f>J162/J162</f>
        <v>1</v>
      </c>
    </row>
    <row r="164" spans="1:15" x14ac:dyDescent="0.3">
      <c r="B164" s="7">
        <v>11</v>
      </c>
      <c r="D164" t="s">
        <v>62</v>
      </c>
      <c r="E164" t="s">
        <v>1</v>
      </c>
      <c r="H164" s="7" t="s">
        <v>6</v>
      </c>
      <c r="I164">
        <v>235.78</v>
      </c>
      <c r="J164" s="11"/>
    </row>
    <row r="165" spans="1:15" x14ac:dyDescent="0.3">
      <c r="E165" t="s">
        <v>2</v>
      </c>
      <c r="H165" s="7" t="s">
        <v>71</v>
      </c>
      <c r="I165">
        <v>299.60000000000002</v>
      </c>
      <c r="J165" s="3">
        <f>I165-I164</f>
        <v>63.820000000000022</v>
      </c>
      <c r="K165">
        <f>J165/J171</f>
        <v>7.3343676377636072E-2</v>
      </c>
    </row>
    <row r="166" spans="1:15" x14ac:dyDescent="0.3">
      <c r="E166" t="s">
        <v>3</v>
      </c>
      <c r="H166" s="7" t="s">
        <v>6</v>
      </c>
      <c r="I166">
        <v>230.8</v>
      </c>
      <c r="J166" s="11"/>
      <c r="N166" s="11"/>
      <c r="O166" s="11"/>
    </row>
    <row r="167" spans="1:15" x14ac:dyDescent="0.3">
      <c r="A167" s="11"/>
      <c r="B167" s="14"/>
      <c r="C167" s="11"/>
      <c r="E167" t="s">
        <v>5</v>
      </c>
      <c r="F167" t="e">
        <f>AVERAGE(F164:F166)</f>
        <v>#DIV/0!</v>
      </c>
      <c r="H167" s="7" t="s">
        <v>70</v>
      </c>
      <c r="I167">
        <v>321.81</v>
      </c>
      <c r="J167" s="3">
        <f>I167-I166</f>
        <v>91.009999999999991</v>
      </c>
      <c r="K167">
        <f>J167/J171</f>
        <v>0.1045911624432569</v>
      </c>
      <c r="L167" s="11"/>
      <c r="M167" s="11"/>
      <c r="N167" s="11"/>
      <c r="O167" s="11"/>
    </row>
    <row r="168" spans="1:15" x14ac:dyDescent="0.3">
      <c r="A168" s="11"/>
      <c r="B168" s="14"/>
      <c r="C168" s="11"/>
      <c r="D168" t="s">
        <v>63</v>
      </c>
      <c r="E168" t="s">
        <v>1</v>
      </c>
      <c r="H168" s="7" t="s">
        <v>6</v>
      </c>
      <c r="I168">
        <v>231.29</v>
      </c>
      <c r="J168" s="11"/>
      <c r="K168" s="11"/>
      <c r="L168" s="11"/>
      <c r="M168" s="11"/>
      <c r="N168" s="11"/>
      <c r="O168" s="11"/>
    </row>
    <row r="169" spans="1:15" x14ac:dyDescent="0.3">
      <c r="A169" s="11"/>
      <c r="B169" s="14"/>
      <c r="C169" s="13"/>
      <c r="E169" t="s">
        <v>2</v>
      </c>
      <c r="H169" s="7" t="s">
        <v>72</v>
      </c>
      <c r="I169">
        <v>348.55</v>
      </c>
      <c r="J169" s="3">
        <f>I169-I168</f>
        <v>117.26000000000002</v>
      </c>
      <c r="K169">
        <f>J169/J171</f>
        <v>0.13475837499281734</v>
      </c>
      <c r="L169" s="11"/>
      <c r="M169" s="11"/>
      <c r="N169" s="11"/>
      <c r="O169" s="11"/>
    </row>
    <row r="170" spans="1:15" x14ac:dyDescent="0.3">
      <c r="A170" s="11"/>
      <c r="B170" s="14"/>
      <c r="C170" s="15"/>
      <c r="E170" t="s">
        <v>3</v>
      </c>
      <c r="H170" s="7" t="s">
        <v>6</v>
      </c>
      <c r="I170">
        <v>212.35</v>
      </c>
      <c r="J170" s="11"/>
      <c r="K170" s="11"/>
      <c r="L170" s="11"/>
      <c r="M170" s="11"/>
      <c r="N170" s="11"/>
      <c r="O170" s="11"/>
    </row>
    <row r="171" spans="1:15" x14ac:dyDescent="0.3">
      <c r="A171" s="11"/>
      <c r="B171" s="14"/>
      <c r="C171" s="11"/>
      <c r="E171" t="s">
        <v>5</v>
      </c>
      <c r="F171" t="e">
        <f>AVERAGE(F168:F170)</f>
        <v>#DIV/0!</v>
      </c>
      <c r="H171" s="7" t="s">
        <v>73</v>
      </c>
      <c r="I171">
        <v>1082.5</v>
      </c>
      <c r="J171" s="3">
        <f>I171-I170</f>
        <v>870.15</v>
      </c>
      <c r="K171">
        <f>J171/J171</f>
        <v>1</v>
      </c>
      <c r="L171" s="11"/>
      <c r="M171" s="11"/>
      <c r="N171" s="11"/>
      <c r="O171" s="11"/>
    </row>
    <row r="172" spans="1:15" x14ac:dyDescent="0.3">
      <c r="A172" s="11"/>
      <c r="B172" s="14"/>
      <c r="C172" s="11"/>
      <c r="E172" t="s">
        <v>7</v>
      </c>
      <c r="F172" s="3" t="e">
        <f>(F171/F167)</f>
        <v>#DIV/0!</v>
      </c>
      <c r="H172" s="7" t="s">
        <v>6</v>
      </c>
      <c r="I172">
        <v>136.41999999999999</v>
      </c>
      <c r="J172" s="11"/>
      <c r="K172" s="11"/>
      <c r="L172" s="11"/>
      <c r="M172" s="11"/>
      <c r="N172" s="11"/>
      <c r="O172" s="11"/>
    </row>
    <row r="173" spans="1:15" x14ac:dyDescent="0.3">
      <c r="A173" s="11"/>
      <c r="B173" s="14"/>
      <c r="C173" s="11"/>
      <c r="H173" s="7" t="s">
        <v>74</v>
      </c>
      <c r="I173">
        <v>950.1</v>
      </c>
      <c r="J173" s="3">
        <f>I173-I172</f>
        <v>813.68000000000006</v>
      </c>
      <c r="K173">
        <f>J173/J171</f>
        <v>0.93510314313624099</v>
      </c>
      <c r="L173" s="11"/>
      <c r="M173" s="11"/>
      <c r="N173" s="11"/>
      <c r="O173" s="11"/>
    </row>
    <row r="174" spans="1:15" x14ac:dyDescent="0.3">
      <c r="A174" s="11"/>
      <c r="B174" s="14"/>
      <c r="C174" s="11"/>
      <c r="E174" t="s">
        <v>80</v>
      </c>
      <c r="F174" s="25">
        <v>2.282</v>
      </c>
      <c r="H174" s="7" t="s">
        <v>6</v>
      </c>
      <c r="I174">
        <v>158.79</v>
      </c>
      <c r="K174" s="11"/>
      <c r="L174" s="11"/>
      <c r="M174" s="11"/>
      <c r="N174" s="11"/>
      <c r="O174" s="11"/>
    </row>
    <row r="175" spans="1:15" x14ac:dyDescent="0.3">
      <c r="A175" s="11"/>
      <c r="B175" s="14"/>
      <c r="C175" s="11"/>
      <c r="H175" s="7" t="s">
        <v>75</v>
      </c>
      <c r="I175">
        <v>913.51</v>
      </c>
      <c r="J175" s="3">
        <f>I175-I174</f>
        <v>754.72</v>
      </c>
      <c r="K175">
        <f>J175/J171</f>
        <v>0.86734471068206631</v>
      </c>
      <c r="L175" s="11"/>
      <c r="M175" s="11"/>
      <c r="N175" s="11"/>
      <c r="O175" s="11"/>
    </row>
    <row r="176" spans="1:15" x14ac:dyDescent="0.3">
      <c r="A176" s="11"/>
      <c r="B176" s="14"/>
      <c r="C176" s="11"/>
      <c r="D176" s="11"/>
      <c r="E176" s="11"/>
      <c r="F176" s="11"/>
      <c r="G176" s="11"/>
      <c r="H176" s="14"/>
      <c r="I176" s="11"/>
      <c r="J176" s="11"/>
      <c r="K176" s="11"/>
      <c r="L176" s="11"/>
      <c r="M176" s="11"/>
      <c r="N176" s="11"/>
      <c r="O176" s="11"/>
    </row>
    <row r="177" spans="1:15" x14ac:dyDescent="0.3">
      <c r="A177" s="11"/>
      <c r="B177" s="14">
        <v>14</v>
      </c>
      <c r="C177" s="11"/>
      <c r="D177" t="s">
        <v>62</v>
      </c>
      <c r="E177" t="s">
        <v>1</v>
      </c>
      <c r="F177">
        <v>25</v>
      </c>
      <c r="H177" s="7" t="s">
        <v>6</v>
      </c>
      <c r="I177" s="11">
        <v>41.46</v>
      </c>
      <c r="J177" s="11"/>
      <c r="K177" s="11"/>
      <c r="L177" s="11"/>
      <c r="M177" s="11"/>
      <c r="N177" s="11"/>
      <c r="O177" s="11"/>
    </row>
    <row r="178" spans="1:15" x14ac:dyDescent="0.3">
      <c r="A178" s="11"/>
      <c r="B178" s="14"/>
      <c r="C178" s="11"/>
      <c r="E178" t="s">
        <v>2</v>
      </c>
      <c r="F178">
        <v>26.1</v>
      </c>
      <c r="H178" s="7" t="s">
        <v>71</v>
      </c>
      <c r="I178" s="11">
        <v>78.81</v>
      </c>
      <c r="J178" s="3">
        <f>I178-I177</f>
        <v>37.35</v>
      </c>
      <c r="K178">
        <f>J178/J188</f>
        <v>6.4723517077650894E-2</v>
      </c>
      <c r="L178" s="11"/>
      <c r="M178" s="11"/>
      <c r="N178" s="11"/>
      <c r="O178" s="11"/>
    </row>
    <row r="179" spans="1:15" x14ac:dyDescent="0.3">
      <c r="A179" s="11"/>
      <c r="B179" s="14"/>
      <c r="C179" s="11"/>
      <c r="E179" t="s">
        <v>3</v>
      </c>
      <c r="F179">
        <v>26.2</v>
      </c>
      <c r="H179" s="7" t="s">
        <v>6</v>
      </c>
      <c r="I179" s="11">
        <v>38.58</v>
      </c>
      <c r="J179" s="11"/>
      <c r="L179" s="11"/>
      <c r="M179" s="11"/>
      <c r="N179" s="11"/>
      <c r="O179" s="11"/>
    </row>
    <row r="180" spans="1:15" x14ac:dyDescent="0.3">
      <c r="A180" s="11"/>
      <c r="B180" s="14"/>
      <c r="C180" s="11"/>
      <c r="E180" t="s">
        <v>5</v>
      </c>
      <c r="F180">
        <f>AVERAGE(F177:F179)</f>
        <v>25.766666666666666</v>
      </c>
      <c r="H180" s="7" t="s">
        <v>70</v>
      </c>
      <c r="I180" s="11">
        <v>93.21</v>
      </c>
      <c r="J180" s="3">
        <f>I180-I179</f>
        <v>54.629999999999995</v>
      </c>
      <c r="K180">
        <f>J180/J188</f>
        <v>9.4667891243696595E-2</v>
      </c>
      <c r="L180" s="11"/>
      <c r="M180" s="11"/>
      <c r="N180" s="11"/>
      <c r="O180" s="11"/>
    </row>
    <row r="181" spans="1:15" x14ac:dyDescent="0.3">
      <c r="A181" s="11"/>
      <c r="B181" s="14"/>
      <c r="C181" s="11"/>
      <c r="D181" t="s">
        <v>63</v>
      </c>
      <c r="E181" t="s">
        <v>1</v>
      </c>
      <c r="F181">
        <v>31.5</v>
      </c>
      <c r="H181" s="7" t="s">
        <v>6</v>
      </c>
      <c r="I181" s="11">
        <v>57.89</v>
      </c>
      <c r="J181" s="11"/>
      <c r="L181" s="11"/>
      <c r="M181" s="11"/>
      <c r="N181" s="11"/>
      <c r="O181" s="11"/>
    </row>
    <row r="182" spans="1:15" x14ac:dyDescent="0.3">
      <c r="A182" s="11"/>
      <c r="B182" s="14"/>
      <c r="C182" s="11"/>
      <c r="E182" t="s">
        <v>2</v>
      </c>
      <c r="F182">
        <v>28.9</v>
      </c>
      <c r="H182" s="7" t="s">
        <v>72</v>
      </c>
      <c r="I182" s="11">
        <v>112.12</v>
      </c>
      <c r="J182" s="3">
        <f>I182-I181</f>
        <v>54.230000000000004</v>
      </c>
      <c r="K182">
        <f>J182/J188</f>
        <v>9.3974734434297394E-2</v>
      </c>
      <c r="L182" s="11"/>
      <c r="M182" s="11"/>
      <c r="N182" s="11"/>
      <c r="O182" s="11"/>
    </row>
    <row r="183" spans="1:15" x14ac:dyDescent="0.3">
      <c r="A183" s="11"/>
      <c r="B183" s="14"/>
      <c r="C183" s="11"/>
      <c r="E183" t="s">
        <v>3</v>
      </c>
      <c r="F183">
        <v>25.8</v>
      </c>
      <c r="H183" s="7" t="s">
        <v>6</v>
      </c>
      <c r="I183" s="11">
        <v>40.369999999999997</v>
      </c>
      <c r="J183" s="11"/>
      <c r="L183" s="11"/>
      <c r="M183" s="11"/>
      <c r="N183" s="11"/>
      <c r="O183" s="11"/>
    </row>
    <row r="184" spans="1:15" x14ac:dyDescent="0.3">
      <c r="A184" s="11"/>
      <c r="B184" s="14"/>
      <c r="C184" s="11"/>
      <c r="E184" t="s">
        <v>5</v>
      </c>
      <c r="F184">
        <f>AVERAGE(F181:F183)</f>
        <v>28.733333333333334</v>
      </c>
      <c r="H184" s="7" t="s">
        <v>73</v>
      </c>
      <c r="I184" s="11">
        <v>369.81</v>
      </c>
      <c r="J184" s="3">
        <f>I184-I183</f>
        <v>329.44</v>
      </c>
      <c r="K184">
        <f>J184/J188</f>
        <v>0.57088394822118627</v>
      </c>
      <c r="L184" s="11"/>
      <c r="M184" s="11"/>
      <c r="N184" s="11"/>
      <c r="O184" s="11"/>
    </row>
    <row r="185" spans="1:15" x14ac:dyDescent="0.3">
      <c r="A185" s="11"/>
      <c r="B185" s="14"/>
      <c r="C185" s="11"/>
      <c r="E185" t="s">
        <v>7</v>
      </c>
      <c r="F185" s="3">
        <f>(F184/F180)</f>
        <v>1.1151358344113842</v>
      </c>
      <c r="H185" s="7" t="s">
        <v>6</v>
      </c>
      <c r="I185" s="11">
        <v>51.61</v>
      </c>
      <c r="J185" s="11"/>
      <c r="L185" s="11"/>
      <c r="M185" s="11"/>
      <c r="N185" s="11"/>
      <c r="O185" s="11"/>
    </row>
    <row r="186" spans="1:15" x14ac:dyDescent="0.3">
      <c r="A186" s="11"/>
      <c r="B186" s="14"/>
      <c r="C186" s="11"/>
      <c r="H186" s="7" t="s">
        <v>74</v>
      </c>
      <c r="I186" s="11">
        <v>565.12</v>
      </c>
      <c r="J186" s="3">
        <f>I186-I185</f>
        <v>513.51</v>
      </c>
      <c r="K186">
        <f>J186/J188</f>
        <v>0.88985738298646599</v>
      </c>
      <c r="L186" s="11"/>
      <c r="M186" s="11"/>
      <c r="N186" s="11"/>
      <c r="O186" s="11"/>
    </row>
    <row r="187" spans="1:15" x14ac:dyDescent="0.3">
      <c r="A187" s="11"/>
      <c r="B187" s="14"/>
      <c r="C187" s="11"/>
      <c r="E187" t="s">
        <v>80</v>
      </c>
      <c r="F187" s="25">
        <v>2.4209999999999998</v>
      </c>
      <c r="H187" s="7" t="s">
        <v>6</v>
      </c>
      <c r="I187" s="11">
        <v>54.51</v>
      </c>
      <c r="L187" s="11"/>
      <c r="M187" s="11"/>
      <c r="N187" s="11"/>
      <c r="O187" s="11"/>
    </row>
    <row r="188" spans="1:15" x14ac:dyDescent="0.3">
      <c r="A188" s="11"/>
      <c r="B188" s="14"/>
      <c r="C188" s="11"/>
      <c r="H188" s="7" t="s">
        <v>75</v>
      </c>
      <c r="I188" s="11">
        <v>631.58000000000004</v>
      </c>
      <c r="J188" s="3">
        <f>I188-I187</f>
        <v>577.07000000000005</v>
      </c>
      <c r="K188">
        <f>J188/J188</f>
        <v>1</v>
      </c>
      <c r="L188" s="11"/>
      <c r="M188" s="11"/>
      <c r="N188" s="11"/>
      <c r="O188" s="11"/>
    </row>
    <row r="189" spans="1:15" x14ac:dyDescent="0.3">
      <c r="A189" s="11"/>
      <c r="B189" s="14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1:15" x14ac:dyDescent="0.3">
      <c r="A190" s="11"/>
      <c r="B190" s="14">
        <v>16</v>
      </c>
      <c r="C190" s="11"/>
      <c r="D190" t="s">
        <v>62</v>
      </c>
      <c r="E190" t="s">
        <v>1</v>
      </c>
      <c r="F190">
        <v>26.7</v>
      </c>
      <c r="H190" s="7" t="s">
        <v>6</v>
      </c>
      <c r="I190" s="11">
        <v>43.42</v>
      </c>
      <c r="J190" s="11"/>
      <c r="K190" s="11"/>
      <c r="L190" s="11"/>
      <c r="M190" s="11"/>
      <c r="N190" s="11"/>
      <c r="O190" s="11"/>
    </row>
    <row r="191" spans="1:15" x14ac:dyDescent="0.3">
      <c r="A191" s="11"/>
      <c r="B191" s="14"/>
      <c r="C191" s="11"/>
      <c r="E191" t="s">
        <v>2</v>
      </c>
      <c r="F191">
        <v>28.5</v>
      </c>
      <c r="H191" s="7" t="s">
        <v>71</v>
      </c>
      <c r="I191" s="11">
        <v>86.316000000000003</v>
      </c>
      <c r="J191" s="3">
        <f>I191-I190</f>
        <v>42.896000000000001</v>
      </c>
      <c r="K191">
        <f>J191/J197</f>
        <v>8.0798643812394058E-2</v>
      </c>
      <c r="L191" s="11"/>
      <c r="M191" s="11"/>
      <c r="N191" s="11"/>
      <c r="O191" s="11"/>
    </row>
    <row r="192" spans="1:15" x14ac:dyDescent="0.3">
      <c r="A192" s="11"/>
      <c r="B192" s="14"/>
      <c r="C192" s="11"/>
      <c r="E192" t="s">
        <v>3</v>
      </c>
      <c r="F192">
        <v>29.4</v>
      </c>
      <c r="H192" s="7" t="s">
        <v>6</v>
      </c>
      <c r="I192" s="11">
        <v>31.88</v>
      </c>
      <c r="J192" s="11"/>
      <c r="L192" s="11"/>
      <c r="M192" s="11"/>
      <c r="N192" s="11"/>
      <c r="O192" s="11"/>
    </row>
    <row r="193" spans="1:15" x14ac:dyDescent="0.3">
      <c r="A193" s="11"/>
      <c r="B193" s="14"/>
      <c r="C193" s="11"/>
      <c r="E193" t="s">
        <v>5</v>
      </c>
      <c r="F193">
        <f>AVERAGE(F190:F192)</f>
        <v>28.2</v>
      </c>
      <c r="H193" s="7" t="s">
        <v>70</v>
      </c>
      <c r="I193" s="11">
        <v>96.010999999999996</v>
      </c>
      <c r="J193" s="3">
        <f>I193-I192</f>
        <v>64.131</v>
      </c>
      <c r="K193">
        <f>J193/J197</f>
        <v>0.1207967602184969</v>
      </c>
      <c r="L193" s="11"/>
      <c r="M193" s="11"/>
      <c r="N193" s="11"/>
      <c r="O193" s="11"/>
    </row>
    <row r="194" spans="1:15" x14ac:dyDescent="0.3">
      <c r="A194" s="11"/>
      <c r="B194" s="14"/>
      <c r="C194" s="11"/>
      <c r="D194" t="s">
        <v>63</v>
      </c>
      <c r="E194" t="s">
        <v>1</v>
      </c>
      <c r="F194">
        <v>26.6</v>
      </c>
      <c r="H194" s="7" t="s">
        <v>6</v>
      </c>
      <c r="I194" s="11">
        <v>39.630000000000003</v>
      </c>
      <c r="J194" s="11"/>
      <c r="K194" s="11"/>
      <c r="L194" s="11"/>
      <c r="M194" s="11"/>
      <c r="N194" s="11"/>
      <c r="O194" s="11"/>
    </row>
    <row r="195" spans="1:15" x14ac:dyDescent="0.3">
      <c r="A195" s="11"/>
      <c r="B195" s="14"/>
      <c r="C195" s="11"/>
      <c r="E195" t="s">
        <v>2</v>
      </c>
      <c r="F195">
        <v>39.299999999999997</v>
      </c>
      <c r="H195" s="7" t="s">
        <v>72</v>
      </c>
      <c r="I195" s="11">
        <v>79.123000000000005</v>
      </c>
      <c r="J195" s="3">
        <f>I195-I194</f>
        <v>39.493000000000002</v>
      </c>
      <c r="K195">
        <f>J195/J197</f>
        <v>7.4388773780372952E-2</v>
      </c>
      <c r="L195" s="11"/>
      <c r="M195" s="11"/>
      <c r="N195" s="11"/>
      <c r="O195" s="11"/>
    </row>
    <row r="196" spans="1:15" x14ac:dyDescent="0.3">
      <c r="A196" s="11"/>
      <c r="B196" s="14"/>
      <c r="C196" s="11"/>
      <c r="E196" t="s">
        <v>3</v>
      </c>
      <c r="F196">
        <v>35.5</v>
      </c>
      <c r="H196" s="7" t="s">
        <v>6</v>
      </c>
      <c r="I196" s="11">
        <v>31.87</v>
      </c>
      <c r="J196" s="11"/>
      <c r="K196" s="11"/>
      <c r="L196" s="11"/>
      <c r="M196" s="11"/>
      <c r="N196" s="11"/>
      <c r="O196" s="11"/>
    </row>
    <row r="197" spans="1:15" x14ac:dyDescent="0.3">
      <c r="A197" s="11"/>
      <c r="B197" s="14"/>
      <c r="C197" s="11"/>
      <c r="E197" t="s">
        <v>5</v>
      </c>
      <c r="F197">
        <f>AVERAGE(F194:F196)</f>
        <v>33.800000000000004</v>
      </c>
      <c r="H197" s="7" t="s">
        <v>73</v>
      </c>
      <c r="I197" s="11">
        <v>562.77</v>
      </c>
      <c r="J197" s="3">
        <f>I197-I196</f>
        <v>530.9</v>
      </c>
      <c r="K197">
        <f>J197/J197</f>
        <v>1</v>
      </c>
      <c r="L197" s="11"/>
      <c r="M197" s="11"/>
      <c r="N197" s="11"/>
      <c r="O197" s="11"/>
    </row>
    <row r="198" spans="1:15" x14ac:dyDescent="0.3">
      <c r="A198" s="11"/>
      <c r="B198" s="14"/>
      <c r="C198" s="11"/>
      <c r="E198" t="s">
        <v>7</v>
      </c>
      <c r="F198" s="3">
        <f>(F197/F193)</f>
        <v>1.1985815602836882</v>
      </c>
      <c r="H198" s="7" t="s">
        <v>6</v>
      </c>
      <c r="I198" s="11">
        <v>41.94</v>
      </c>
      <c r="J198" s="11"/>
      <c r="K198" s="11"/>
      <c r="L198" s="11"/>
      <c r="M198" s="11"/>
      <c r="N198" s="11"/>
      <c r="O198" s="11"/>
    </row>
    <row r="199" spans="1:15" x14ac:dyDescent="0.3">
      <c r="A199" s="11"/>
      <c r="B199" s="14"/>
      <c r="C199" s="11"/>
      <c r="H199" s="7" t="s">
        <v>74</v>
      </c>
      <c r="I199" s="11">
        <v>435.33</v>
      </c>
      <c r="J199" s="3">
        <f>I199-I198</f>
        <v>393.39</v>
      </c>
      <c r="K199">
        <f>J199/J197</f>
        <v>0.74098700320210964</v>
      </c>
      <c r="L199" s="11"/>
      <c r="M199" s="11"/>
      <c r="N199" s="11"/>
      <c r="O199" s="11"/>
    </row>
    <row r="200" spans="1:15" x14ac:dyDescent="0.3">
      <c r="A200" s="11"/>
      <c r="B200" s="14"/>
      <c r="C200" s="11"/>
      <c r="E200" t="s">
        <v>80</v>
      </c>
      <c r="F200" s="25">
        <v>3.129</v>
      </c>
      <c r="H200" s="7" t="s">
        <v>6</v>
      </c>
      <c r="I200" s="11">
        <v>65.77</v>
      </c>
      <c r="K200" s="11"/>
      <c r="L200" s="11"/>
      <c r="M200" s="11"/>
      <c r="N200" s="11"/>
      <c r="O200" s="11"/>
    </row>
    <row r="201" spans="1:15" x14ac:dyDescent="0.3">
      <c r="A201" s="11"/>
      <c r="B201" s="14"/>
      <c r="C201" s="11"/>
      <c r="H201" s="7" t="s">
        <v>75</v>
      </c>
      <c r="I201" s="11">
        <v>524.92999999999995</v>
      </c>
      <c r="J201" s="3">
        <f>I201-I200</f>
        <v>459.15999999999997</v>
      </c>
      <c r="K201">
        <f>J201/J197</f>
        <v>0.86487097381804479</v>
      </c>
      <c r="L201" s="11"/>
      <c r="M201" s="11"/>
      <c r="N201" s="11"/>
      <c r="O201" s="11"/>
    </row>
    <row r="202" spans="1:15" x14ac:dyDescent="0.3">
      <c r="A202" s="11"/>
      <c r="B202" s="14"/>
      <c r="C202" s="11"/>
      <c r="D202" s="11"/>
      <c r="E202" s="11"/>
      <c r="F202" s="11"/>
      <c r="G202" s="11"/>
      <c r="H202" s="14"/>
      <c r="I202" s="11"/>
      <c r="J202" s="11"/>
      <c r="K202" s="11"/>
      <c r="L202" s="11"/>
      <c r="M202" s="11"/>
      <c r="N202" s="11"/>
      <c r="O202" s="11"/>
    </row>
    <row r="203" spans="1:15" x14ac:dyDescent="0.3">
      <c r="A203" s="11"/>
      <c r="B203" s="14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1:15" x14ac:dyDescent="0.3">
      <c r="A204" s="11"/>
      <c r="B204" s="14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1:15" x14ac:dyDescent="0.3">
      <c r="A205" s="11"/>
      <c r="B205" s="14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1:15" x14ac:dyDescent="0.3">
      <c r="A206" s="11"/>
      <c r="B206" s="14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1:15" x14ac:dyDescent="0.3">
      <c r="A207" s="11"/>
      <c r="B207" s="14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1:15" x14ac:dyDescent="0.3">
      <c r="A208" s="11"/>
      <c r="B208" s="14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1:15" x14ac:dyDescent="0.3">
      <c r="A209" s="11"/>
      <c r="B209" s="14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1:15" x14ac:dyDescent="0.3">
      <c r="A210" s="11"/>
      <c r="B210" s="14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1:15" x14ac:dyDescent="0.3">
      <c r="A211" s="11"/>
      <c r="B211" s="14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1:15" x14ac:dyDescent="0.3">
      <c r="A212" s="11"/>
      <c r="B212" s="14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1:15" x14ac:dyDescent="0.3">
      <c r="A213" s="11"/>
      <c r="B213" s="14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1:15" x14ac:dyDescent="0.3">
      <c r="A214" s="11"/>
      <c r="B214" s="14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1:15" x14ac:dyDescent="0.3">
      <c r="A215" s="11"/>
      <c r="B215" s="14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1:15" x14ac:dyDescent="0.3">
      <c r="A216" s="11"/>
      <c r="B216" s="14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1:15" x14ac:dyDescent="0.3">
      <c r="A217" s="11"/>
      <c r="B217" s="14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1:15" x14ac:dyDescent="0.3">
      <c r="A218" s="11"/>
      <c r="B218" s="14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1:15" x14ac:dyDescent="0.3">
      <c r="A219" s="11"/>
      <c r="B219" s="14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1:15" x14ac:dyDescent="0.3">
      <c r="A220" s="11"/>
      <c r="B220" s="14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1:15" x14ac:dyDescent="0.3">
      <c r="A221" s="11"/>
      <c r="B221" s="14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1:15" x14ac:dyDescent="0.3">
      <c r="A222" s="11"/>
      <c r="B222" s="14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1:15" x14ac:dyDescent="0.3">
      <c r="A223" s="11"/>
      <c r="B223" s="14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1:15" x14ac:dyDescent="0.3">
      <c r="A224" s="11"/>
      <c r="B224" s="14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1:15" x14ac:dyDescent="0.3">
      <c r="A225" s="11"/>
      <c r="B225" s="14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1:15" x14ac:dyDescent="0.3">
      <c r="A226" s="11"/>
      <c r="B226" s="14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1:15" x14ac:dyDescent="0.3">
      <c r="A227" s="11"/>
      <c r="B227" s="14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56"/>
  <sheetViews>
    <sheetView topLeftCell="G1" zoomScale="70" zoomScaleNormal="70" workbookViewId="0">
      <selection activeCell="G1" sqref="G1"/>
    </sheetView>
  </sheetViews>
  <sheetFormatPr baseColWidth="10" defaultColWidth="11.44140625" defaultRowHeight="14.4" x14ac:dyDescent="0.3"/>
  <sheetData>
    <row r="1" spans="1:39" x14ac:dyDescent="0.3">
      <c r="D1" s="11"/>
      <c r="I1" s="11"/>
      <c r="N1" s="11"/>
      <c r="S1" s="11"/>
      <c r="X1" s="11"/>
      <c r="AC1" s="11"/>
      <c r="AH1" s="11"/>
      <c r="AM1" s="11"/>
    </row>
    <row r="2" spans="1:39" x14ac:dyDescent="0.3">
      <c r="A2" s="39"/>
      <c r="B2" s="8" t="s">
        <v>102</v>
      </c>
      <c r="C2" s="8"/>
      <c r="D2" s="40"/>
      <c r="E2" s="8"/>
      <c r="F2" s="8"/>
      <c r="G2" s="8" t="s">
        <v>103</v>
      </c>
      <c r="H2" s="8"/>
      <c r="I2" s="40"/>
      <c r="J2" s="8"/>
      <c r="K2" s="8"/>
      <c r="L2" s="8" t="s">
        <v>104</v>
      </c>
      <c r="M2" s="8"/>
      <c r="N2" s="40"/>
      <c r="O2" s="8"/>
      <c r="P2" s="8"/>
      <c r="Q2" s="8" t="s">
        <v>105</v>
      </c>
      <c r="R2" s="8"/>
      <c r="S2" s="40"/>
      <c r="T2" s="8"/>
      <c r="U2" s="8"/>
      <c r="V2" s="8" t="s">
        <v>106</v>
      </c>
      <c r="W2" s="8"/>
      <c r="X2" s="40"/>
      <c r="Y2" s="8"/>
      <c r="Z2" s="8"/>
      <c r="AA2" s="8" t="s">
        <v>107</v>
      </c>
      <c r="AB2" s="8"/>
      <c r="AC2" s="40"/>
      <c r="AD2" s="8"/>
      <c r="AE2" s="8"/>
      <c r="AF2" s="8" t="s">
        <v>108</v>
      </c>
      <c r="AG2" s="8"/>
      <c r="AH2" s="40"/>
      <c r="AI2" s="8"/>
      <c r="AJ2" s="8"/>
      <c r="AK2" s="8" t="s">
        <v>109</v>
      </c>
      <c r="AL2" s="8"/>
      <c r="AM2" s="40"/>
    </row>
    <row r="3" spans="1:39" x14ac:dyDescent="0.3">
      <c r="A3" s="8"/>
      <c r="B3" s="41" t="s">
        <v>110</v>
      </c>
      <c r="C3" s="41"/>
      <c r="D3" s="42"/>
      <c r="E3" s="41"/>
      <c r="F3" s="41"/>
      <c r="G3" s="41" t="s">
        <v>87</v>
      </c>
      <c r="H3" s="41"/>
      <c r="I3" s="42"/>
      <c r="J3" s="41"/>
      <c r="K3" s="41"/>
      <c r="L3" s="41" t="s">
        <v>88</v>
      </c>
      <c r="M3" s="41"/>
      <c r="N3" s="42"/>
      <c r="O3" s="41"/>
      <c r="P3" s="41"/>
      <c r="Q3" s="41" t="s">
        <v>89</v>
      </c>
      <c r="R3" s="41"/>
      <c r="S3" s="42"/>
      <c r="T3" s="41"/>
      <c r="U3" s="41"/>
      <c r="V3" s="41" t="s">
        <v>90</v>
      </c>
      <c r="W3" s="41"/>
      <c r="X3" s="42"/>
      <c r="Y3" s="41"/>
      <c r="Z3" s="41"/>
      <c r="AA3" s="41" t="s">
        <v>91</v>
      </c>
      <c r="AB3" s="41"/>
      <c r="AC3" s="42"/>
      <c r="AD3" s="41"/>
      <c r="AE3" s="41"/>
      <c r="AF3" s="41" t="s">
        <v>92</v>
      </c>
      <c r="AG3" s="8"/>
      <c r="AH3" s="40"/>
      <c r="AI3" s="8"/>
      <c r="AJ3" s="1"/>
      <c r="AK3" s="41" t="s">
        <v>111</v>
      </c>
      <c r="AM3" s="11"/>
    </row>
    <row r="4" spans="1:39" x14ac:dyDescent="0.3">
      <c r="D4" s="11"/>
      <c r="I4" s="11"/>
      <c r="N4" s="11"/>
      <c r="S4" s="11"/>
      <c r="X4" s="11"/>
      <c r="AC4" s="11"/>
      <c r="AH4" s="11"/>
      <c r="AM4" s="11"/>
    </row>
    <row r="5" spans="1:39" x14ac:dyDescent="0.3">
      <c r="A5" s="43" t="s">
        <v>112</v>
      </c>
      <c r="B5" s="43" t="s">
        <v>113</v>
      </c>
      <c r="C5" s="43" t="s">
        <v>114</v>
      </c>
      <c r="D5" s="44" t="s">
        <v>115</v>
      </c>
      <c r="E5" s="19"/>
      <c r="F5" s="43" t="s">
        <v>112</v>
      </c>
      <c r="G5" s="43" t="s">
        <v>113</v>
      </c>
      <c r="H5" s="43" t="s">
        <v>114</v>
      </c>
      <c r="I5" s="44" t="s">
        <v>115</v>
      </c>
      <c r="J5" s="19"/>
      <c r="K5" s="43" t="s">
        <v>112</v>
      </c>
      <c r="L5" s="43" t="s">
        <v>113</v>
      </c>
      <c r="M5" s="43" t="s">
        <v>114</v>
      </c>
      <c r="N5" s="44" t="s">
        <v>115</v>
      </c>
      <c r="O5" s="19"/>
      <c r="P5" s="43" t="s">
        <v>112</v>
      </c>
      <c r="Q5" s="43" t="s">
        <v>113</v>
      </c>
      <c r="R5" s="43" t="s">
        <v>114</v>
      </c>
      <c r="S5" s="44" t="s">
        <v>115</v>
      </c>
      <c r="T5" s="19"/>
      <c r="U5" s="43" t="s">
        <v>112</v>
      </c>
      <c r="V5" s="43" t="s">
        <v>113</v>
      </c>
      <c r="W5" s="43" t="s">
        <v>114</v>
      </c>
      <c r="X5" s="44" t="s">
        <v>115</v>
      </c>
      <c r="Y5" s="19"/>
      <c r="Z5" s="43" t="s">
        <v>112</v>
      </c>
      <c r="AA5" s="43" t="s">
        <v>113</v>
      </c>
      <c r="AB5" s="43" t="s">
        <v>114</v>
      </c>
      <c r="AC5" s="44" t="s">
        <v>115</v>
      </c>
      <c r="AD5" s="19"/>
      <c r="AE5" s="43" t="s">
        <v>112</v>
      </c>
      <c r="AF5" s="43" t="s">
        <v>113</v>
      </c>
      <c r="AG5" s="43" t="s">
        <v>114</v>
      </c>
      <c r="AH5" s="44" t="s">
        <v>115</v>
      </c>
      <c r="AI5" s="19"/>
      <c r="AJ5" s="45" t="s">
        <v>112</v>
      </c>
      <c r="AK5" s="45" t="s">
        <v>113</v>
      </c>
      <c r="AL5" s="45" t="s">
        <v>114</v>
      </c>
      <c r="AM5" s="46" t="s">
        <v>115</v>
      </c>
    </row>
    <row r="6" spans="1:39" x14ac:dyDescent="0.3">
      <c r="A6" s="47">
        <v>1</v>
      </c>
      <c r="B6" s="47">
        <v>22</v>
      </c>
      <c r="C6" s="47">
        <v>26333.026000000002</v>
      </c>
      <c r="D6" s="48">
        <f>C6/B6</f>
        <v>1196.9557272727272</v>
      </c>
      <c r="E6" s="4"/>
      <c r="F6" s="49">
        <v>1</v>
      </c>
      <c r="G6" s="49">
        <v>37</v>
      </c>
      <c r="H6" s="49">
        <v>6609.4089999999997</v>
      </c>
      <c r="I6" s="50">
        <f>H6/G6</f>
        <v>178.63267567567567</v>
      </c>
      <c r="J6" s="51"/>
      <c r="K6" s="47">
        <v>1</v>
      </c>
      <c r="L6" s="47">
        <v>17</v>
      </c>
      <c r="M6" s="47">
        <v>5305.6379999999999</v>
      </c>
      <c r="N6" s="48">
        <f>M6/L6</f>
        <v>312.09635294117646</v>
      </c>
      <c r="O6" s="51"/>
      <c r="P6" s="47">
        <v>1</v>
      </c>
      <c r="Q6" s="47">
        <v>22</v>
      </c>
      <c r="R6" s="47">
        <v>3168.8</v>
      </c>
      <c r="S6" s="48">
        <f>R6/Q6</f>
        <v>144.03636363636363</v>
      </c>
      <c r="T6" s="51"/>
      <c r="U6" s="49">
        <v>1</v>
      </c>
      <c r="V6" s="49">
        <v>29</v>
      </c>
      <c r="W6" s="49">
        <v>10983.008</v>
      </c>
      <c r="X6" s="50">
        <f>W6/V6</f>
        <v>378.72441379310345</v>
      </c>
      <c r="Y6" s="51"/>
      <c r="Z6" s="49">
        <v>1</v>
      </c>
      <c r="AA6" s="49">
        <v>23</v>
      </c>
      <c r="AB6" s="49">
        <v>4427.2579999999998</v>
      </c>
      <c r="AC6" s="50">
        <f>AB6/AA6</f>
        <v>192.48947826086956</v>
      </c>
      <c r="AD6" s="51"/>
      <c r="AE6" s="49">
        <v>1</v>
      </c>
      <c r="AF6" s="49">
        <v>21</v>
      </c>
      <c r="AG6" s="49">
        <v>3979.6860000000001</v>
      </c>
      <c r="AH6" s="50">
        <f>AG6/AF6</f>
        <v>189.50885714285715</v>
      </c>
      <c r="AI6" s="52"/>
      <c r="AJ6" s="53">
        <v>1</v>
      </c>
      <c r="AK6" s="53">
        <v>30</v>
      </c>
      <c r="AL6" s="53">
        <v>1260.8</v>
      </c>
      <c r="AM6" s="54">
        <f>AL6/AK6</f>
        <v>42.026666666666664</v>
      </c>
    </row>
    <row r="7" spans="1:39" x14ac:dyDescent="0.3">
      <c r="A7" s="47">
        <v>2</v>
      </c>
      <c r="B7" s="47">
        <v>20</v>
      </c>
      <c r="C7" s="47">
        <v>9070.8349999999991</v>
      </c>
      <c r="D7" s="48">
        <f t="shared" ref="D7:D20" si="0">C7/B7</f>
        <v>453.54174999999998</v>
      </c>
      <c r="E7" s="4"/>
      <c r="F7" s="49">
        <v>2</v>
      </c>
      <c r="G7" s="49">
        <v>34</v>
      </c>
      <c r="H7" s="49">
        <v>6181.6750000000002</v>
      </c>
      <c r="I7" s="50">
        <f t="shared" ref="I7:I11" si="1">H7/G7</f>
        <v>181.81397058823529</v>
      </c>
      <c r="J7" s="51"/>
      <c r="K7" s="47">
        <v>2</v>
      </c>
      <c r="L7" s="47">
        <v>31</v>
      </c>
      <c r="M7" s="47">
        <v>8318.1470000000008</v>
      </c>
      <c r="N7" s="48">
        <f t="shared" ref="N7:N30" si="2">M7/L7</f>
        <v>268.32732258064522</v>
      </c>
      <c r="O7" s="51"/>
      <c r="P7" s="47">
        <v>2</v>
      </c>
      <c r="Q7" s="47">
        <v>38</v>
      </c>
      <c r="R7" s="47">
        <v>6864.5259999999998</v>
      </c>
      <c r="S7" s="48">
        <f t="shared" ref="S7:S30" si="3">R7/Q7</f>
        <v>180.64542105263158</v>
      </c>
      <c r="T7" s="51"/>
      <c r="U7" s="49">
        <v>2</v>
      </c>
      <c r="V7" s="49">
        <v>30</v>
      </c>
      <c r="W7" s="49">
        <v>5355.0510000000004</v>
      </c>
      <c r="X7" s="50">
        <f t="shared" ref="X7:X33" si="4">W7/V7</f>
        <v>178.5017</v>
      </c>
      <c r="Y7" s="51"/>
      <c r="Z7" s="49">
        <v>2</v>
      </c>
      <c r="AA7" s="49">
        <v>33</v>
      </c>
      <c r="AB7" s="49">
        <v>4977.7550000000001</v>
      </c>
      <c r="AC7" s="50">
        <f t="shared" ref="AC7:AC26" si="5">AB7/AA7</f>
        <v>150.84106060606061</v>
      </c>
      <c r="AD7" s="51"/>
      <c r="AE7" s="49">
        <v>2</v>
      </c>
      <c r="AF7" s="49">
        <v>26</v>
      </c>
      <c r="AG7" s="49">
        <v>4806.1639999999998</v>
      </c>
      <c r="AH7" s="50">
        <f t="shared" ref="AH7:AH18" si="6">AG7/AF7</f>
        <v>184.85246153846154</v>
      </c>
      <c r="AI7" s="52"/>
      <c r="AJ7" s="53">
        <v>2</v>
      </c>
      <c r="AK7" s="53">
        <v>35</v>
      </c>
      <c r="AL7" s="53">
        <v>3940.1550000000002</v>
      </c>
      <c r="AM7" s="54">
        <f t="shared" ref="AM7:AM16" si="7">AL7/AK7</f>
        <v>112.57585714285715</v>
      </c>
    </row>
    <row r="8" spans="1:39" x14ac:dyDescent="0.3">
      <c r="A8" s="47">
        <v>3</v>
      </c>
      <c r="B8" s="47">
        <v>20</v>
      </c>
      <c r="C8" s="47">
        <v>13014.797</v>
      </c>
      <c r="D8" s="48">
        <f t="shared" si="0"/>
        <v>650.73985000000005</v>
      </c>
      <c r="E8" s="4"/>
      <c r="F8" s="49">
        <v>3</v>
      </c>
      <c r="G8" s="49">
        <v>28</v>
      </c>
      <c r="H8" s="49">
        <v>5664.8519999999999</v>
      </c>
      <c r="I8" s="50">
        <f t="shared" si="1"/>
        <v>202.31614285714286</v>
      </c>
      <c r="J8" s="51"/>
      <c r="K8" s="47">
        <v>4</v>
      </c>
      <c r="L8" s="47">
        <v>30</v>
      </c>
      <c r="M8" s="47">
        <v>11415.865</v>
      </c>
      <c r="N8" s="48">
        <f t="shared" si="2"/>
        <v>380.52883333333335</v>
      </c>
      <c r="O8" s="51"/>
      <c r="P8" s="47">
        <v>3</v>
      </c>
      <c r="Q8" s="47">
        <v>44</v>
      </c>
      <c r="R8" s="47">
        <v>14011.914000000001</v>
      </c>
      <c r="S8" s="48">
        <f t="shared" si="3"/>
        <v>318.45259090909093</v>
      </c>
      <c r="T8" s="51"/>
      <c r="U8" s="49">
        <v>3</v>
      </c>
      <c r="V8" s="49">
        <v>54</v>
      </c>
      <c r="W8" s="49">
        <v>32209.365000000002</v>
      </c>
      <c r="X8" s="50">
        <f t="shared" si="4"/>
        <v>596.46972222222223</v>
      </c>
      <c r="Y8" s="51"/>
      <c r="Z8" s="49">
        <v>3</v>
      </c>
      <c r="AA8" s="49">
        <v>20</v>
      </c>
      <c r="AB8" s="49">
        <v>734.60599999999999</v>
      </c>
      <c r="AC8" s="50">
        <f t="shared" si="5"/>
        <v>36.7303</v>
      </c>
      <c r="AD8" s="51"/>
      <c r="AE8" s="49">
        <v>3</v>
      </c>
      <c r="AF8" s="49">
        <v>35</v>
      </c>
      <c r="AG8" s="49">
        <v>9858.6610000000001</v>
      </c>
      <c r="AH8" s="50">
        <f t="shared" si="6"/>
        <v>281.67602857142856</v>
      </c>
      <c r="AI8" s="52"/>
      <c r="AJ8" s="53">
        <v>3</v>
      </c>
      <c r="AK8" s="53">
        <v>32</v>
      </c>
      <c r="AL8" s="53">
        <v>1700.9780000000001</v>
      </c>
      <c r="AM8" s="54">
        <f t="shared" si="7"/>
        <v>53.155562500000002</v>
      </c>
    </row>
    <row r="9" spans="1:39" x14ac:dyDescent="0.3">
      <c r="A9" s="47">
        <v>4</v>
      </c>
      <c r="B9" s="47">
        <v>27</v>
      </c>
      <c r="C9" s="47">
        <v>27530.284</v>
      </c>
      <c r="D9" s="48">
        <f t="shared" si="0"/>
        <v>1019.6401481481481</v>
      </c>
      <c r="E9" s="4"/>
      <c r="F9" s="49">
        <v>4</v>
      </c>
      <c r="G9" s="49">
        <v>25</v>
      </c>
      <c r="H9" s="49">
        <v>6710.5039999999999</v>
      </c>
      <c r="I9" s="50">
        <f t="shared" si="1"/>
        <v>268.42016000000001</v>
      </c>
      <c r="J9" s="51"/>
      <c r="K9" s="47">
        <v>5</v>
      </c>
      <c r="L9" s="47">
        <v>45</v>
      </c>
      <c r="M9" s="47">
        <v>20186.634999999998</v>
      </c>
      <c r="N9" s="48">
        <f t="shared" si="2"/>
        <v>448.59188888888883</v>
      </c>
      <c r="O9" s="51"/>
      <c r="P9" s="47">
        <v>4</v>
      </c>
      <c r="Q9" s="47">
        <v>33</v>
      </c>
      <c r="R9" s="47">
        <v>6700.2550000000001</v>
      </c>
      <c r="S9" s="48">
        <f t="shared" si="3"/>
        <v>203.0380303030303</v>
      </c>
      <c r="T9" s="51"/>
      <c r="U9" s="49">
        <v>4</v>
      </c>
      <c r="V9" s="49">
        <v>34</v>
      </c>
      <c r="W9" s="49">
        <v>40979.622000000003</v>
      </c>
      <c r="X9" s="50">
        <f t="shared" si="4"/>
        <v>1205.2830000000001</v>
      </c>
      <c r="Y9" s="51"/>
      <c r="Z9" s="49">
        <v>4</v>
      </c>
      <c r="AA9" s="49">
        <v>28</v>
      </c>
      <c r="AB9" s="49">
        <v>1787.5060000000001</v>
      </c>
      <c r="AC9" s="50">
        <f t="shared" si="5"/>
        <v>63.839500000000001</v>
      </c>
      <c r="AD9" s="51"/>
      <c r="AE9" s="49">
        <v>4</v>
      </c>
      <c r="AF9" s="49">
        <v>20</v>
      </c>
      <c r="AG9" s="49">
        <v>4065.9940000000001</v>
      </c>
      <c r="AH9" s="50">
        <f t="shared" si="6"/>
        <v>203.2997</v>
      </c>
      <c r="AI9" s="52"/>
      <c r="AJ9" s="53">
        <v>4</v>
      </c>
      <c r="AK9" s="53">
        <v>23</v>
      </c>
      <c r="AL9" s="53">
        <v>546.91</v>
      </c>
      <c r="AM9" s="54">
        <f t="shared" si="7"/>
        <v>23.778695652173912</v>
      </c>
    </row>
    <row r="10" spans="1:39" x14ac:dyDescent="0.3">
      <c r="A10" s="47">
        <v>5</v>
      </c>
      <c r="B10" s="47">
        <v>23</v>
      </c>
      <c r="C10" s="47">
        <v>20842.692999999999</v>
      </c>
      <c r="D10" s="48">
        <f t="shared" si="0"/>
        <v>906.20404347826081</v>
      </c>
      <c r="E10" s="4"/>
      <c r="F10" s="49">
        <v>5</v>
      </c>
      <c r="G10" s="49">
        <v>35</v>
      </c>
      <c r="H10" s="49">
        <v>9476.68</v>
      </c>
      <c r="I10" s="50">
        <f t="shared" si="1"/>
        <v>270.76228571428572</v>
      </c>
      <c r="J10" s="51"/>
      <c r="K10" s="47">
        <v>6</v>
      </c>
      <c r="L10" s="47">
        <v>40</v>
      </c>
      <c r="M10" s="47">
        <v>15141.385</v>
      </c>
      <c r="N10" s="48">
        <f t="shared" si="2"/>
        <v>378.53462500000001</v>
      </c>
      <c r="O10" s="51"/>
      <c r="P10" s="49">
        <v>6</v>
      </c>
      <c r="Q10" s="49">
        <v>22</v>
      </c>
      <c r="R10" s="49">
        <v>6282.6970000000001</v>
      </c>
      <c r="S10" s="50">
        <f t="shared" si="3"/>
        <v>285.57713636363638</v>
      </c>
      <c r="T10" s="51"/>
      <c r="U10" s="49">
        <v>5</v>
      </c>
      <c r="V10" s="49">
        <v>41</v>
      </c>
      <c r="W10" s="49">
        <v>38027.506999999998</v>
      </c>
      <c r="X10" s="50">
        <f t="shared" si="4"/>
        <v>927.50017073170727</v>
      </c>
      <c r="Y10" s="51"/>
      <c r="Z10" s="49">
        <v>5</v>
      </c>
      <c r="AA10" s="49">
        <v>39</v>
      </c>
      <c r="AB10" s="49">
        <v>4380.7</v>
      </c>
      <c r="AC10" s="50">
        <f t="shared" si="5"/>
        <v>112.32564102564102</v>
      </c>
      <c r="AD10" s="51"/>
      <c r="AE10" s="49">
        <v>5</v>
      </c>
      <c r="AF10" s="49">
        <v>24</v>
      </c>
      <c r="AG10" s="49">
        <v>3818.3429999999998</v>
      </c>
      <c r="AH10" s="50">
        <f t="shared" si="6"/>
        <v>159.09762499999999</v>
      </c>
      <c r="AI10" s="52"/>
      <c r="AJ10" s="53">
        <v>5</v>
      </c>
      <c r="AK10" s="53">
        <v>32</v>
      </c>
      <c r="AL10" s="53">
        <v>868.27800000000002</v>
      </c>
      <c r="AM10" s="54">
        <f t="shared" si="7"/>
        <v>27.133687500000001</v>
      </c>
    </row>
    <row r="11" spans="1:39" x14ac:dyDescent="0.3">
      <c r="A11" s="47">
        <v>6</v>
      </c>
      <c r="B11" s="47">
        <v>24</v>
      </c>
      <c r="C11" s="47">
        <v>12092.200999999999</v>
      </c>
      <c r="D11" s="48">
        <f t="shared" si="0"/>
        <v>503.84170833333332</v>
      </c>
      <c r="E11" s="4"/>
      <c r="F11" s="49">
        <v>6</v>
      </c>
      <c r="G11" s="49">
        <v>29</v>
      </c>
      <c r="H11" s="49">
        <v>2856.2170000000001</v>
      </c>
      <c r="I11" s="50">
        <f t="shared" si="1"/>
        <v>98.490241379310348</v>
      </c>
      <c r="J11" s="51"/>
      <c r="K11" s="49">
        <v>7</v>
      </c>
      <c r="L11" s="49">
        <v>16</v>
      </c>
      <c r="M11" s="49">
        <v>3668.3470000000002</v>
      </c>
      <c r="N11" s="48">
        <f t="shared" si="2"/>
        <v>229.27168750000001</v>
      </c>
      <c r="O11" s="51"/>
      <c r="P11" s="49">
        <v>7</v>
      </c>
      <c r="Q11" s="49">
        <v>46</v>
      </c>
      <c r="R11" s="49">
        <v>9436.6370000000006</v>
      </c>
      <c r="S11" s="50">
        <f t="shared" si="3"/>
        <v>205.14428260869568</v>
      </c>
      <c r="T11" s="51"/>
      <c r="U11" s="49">
        <v>6</v>
      </c>
      <c r="V11" s="49">
        <v>28</v>
      </c>
      <c r="W11" s="49">
        <v>6808.232</v>
      </c>
      <c r="X11" s="50">
        <f t="shared" si="4"/>
        <v>243.15114285714284</v>
      </c>
      <c r="Y11" s="51"/>
      <c r="Z11" s="49">
        <v>6</v>
      </c>
      <c r="AA11" s="49">
        <v>37</v>
      </c>
      <c r="AB11" s="49">
        <v>4104.5730000000003</v>
      </c>
      <c r="AC11" s="50">
        <f t="shared" si="5"/>
        <v>110.93440540540541</v>
      </c>
      <c r="AD11" s="51"/>
      <c r="AE11" s="49">
        <v>6</v>
      </c>
      <c r="AF11" s="49">
        <v>37</v>
      </c>
      <c r="AG11" s="49">
        <v>4441.24</v>
      </c>
      <c r="AH11" s="50">
        <f t="shared" si="6"/>
        <v>120.03351351351351</v>
      </c>
      <c r="AI11" s="52"/>
      <c r="AJ11" s="53">
        <v>6</v>
      </c>
      <c r="AK11" s="53">
        <v>40</v>
      </c>
      <c r="AL11" s="53">
        <v>2757.0250000000001</v>
      </c>
      <c r="AM11" s="54">
        <f t="shared" si="7"/>
        <v>68.925624999999997</v>
      </c>
    </row>
    <row r="12" spans="1:39" x14ac:dyDescent="0.3">
      <c r="A12" s="47">
        <v>7</v>
      </c>
      <c r="B12" s="47">
        <v>17</v>
      </c>
      <c r="C12" s="47">
        <v>9763.9339999999993</v>
      </c>
      <c r="D12" s="48">
        <f t="shared" si="0"/>
        <v>574.34905882352939</v>
      </c>
      <c r="E12" s="4"/>
      <c r="F12" s="49">
        <v>7</v>
      </c>
      <c r="G12" s="49">
        <v>44</v>
      </c>
      <c r="H12" s="49">
        <v>6530.4210000000003</v>
      </c>
      <c r="I12" s="50">
        <f>H12/G12</f>
        <v>148.4186590909091</v>
      </c>
      <c r="J12" s="51"/>
      <c r="K12" s="49">
        <v>8</v>
      </c>
      <c r="L12" s="49">
        <v>35</v>
      </c>
      <c r="M12" s="49">
        <v>10097.013999999999</v>
      </c>
      <c r="N12" s="50">
        <f t="shared" si="2"/>
        <v>288.48611428571428</v>
      </c>
      <c r="O12" s="51"/>
      <c r="P12" s="49">
        <v>8</v>
      </c>
      <c r="Q12" s="49">
        <v>26</v>
      </c>
      <c r="R12" s="49">
        <v>5250.2219999999998</v>
      </c>
      <c r="S12" s="50">
        <f t="shared" si="3"/>
        <v>201.93161538461538</v>
      </c>
      <c r="T12" s="51"/>
      <c r="U12" s="49">
        <v>7</v>
      </c>
      <c r="V12" s="49">
        <v>57</v>
      </c>
      <c r="W12" s="49">
        <v>25272.366000000002</v>
      </c>
      <c r="X12" s="50">
        <f t="shared" si="4"/>
        <v>443.37484210526321</v>
      </c>
      <c r="Y12" s="51"/>
      <c r="Z12" s="49">
        <v>7</v>
      </c>
      <c r="AA12" s="49">
        <v>36</v>
      </c>
      <c r="AB12" s="49">
        <v>2199.5740000000001</v>
      </c>
      <c r="AC12" s="50">
        <f t="shared" si="5"/>
        <v>61.099277777777779</v>
      </c>
      <c r="AD12" s="51"/>
      <c r="AE12" s="49">
        <v>7</v>
      </c>
      <c r="AF12" s="49">
        <v>28</v>
      </c>
      <c r="AG12" s="49">
        <v>4864.1419999999998</v>
      </c>
      <c r="AH12" s="50">
        <f t="shared" si="6"/>
        <v>173.71935714285715</v>
      </c>
      <c r="AI12" s="52"/>
      <c r="AJ12" s="53">
        <v>7</v>
      </c>
      <c r="AK12" s="53">
        <v>50</v>
      </c>
      <c r="AL12" s="53">
        <v>896.90099999999995</v>
      </c>
      <c r="AM12" s="54">
        <f t="shared" si="7"/>
        <v>17.938019999999998</v>
      </c>
    </row>
    <row r="13" spans="1:39" x14ac:dyDescent="0.3">
      <c r="A13" s="47">
        <v>8</v>
      </c>
      <c r="B13" s="47">
        <v>23</v>
      </c>
      <c r="C13" s="47">
        <v>4138.5389999999998</v>
      </c>
      <c r="D13" s="48">
        <f t="shared" si="0"/>
        <v>179.93647826086956</v>
      </c>
      <c r="E13" s="4"/>
      <c r="F13" s="49">
        <v>8</v>
      </c>
      <c r="G13" s="49">
        <v>34</v>
      </c>
      <c r="H13" s="49">
        <v>8332.4210000000003</v>
      </c>
      <c r="I13" s="50">
        <f>H13/G13</f>
        <v>245.07120588235296</v>
      </c>
      <c r="J13" s="51"/>
      <c r="K13" s="49">
        <v>9</v>
      </c>
      <c r="L13" s="49">
        <v>21</v>
      </c>
      <c r="M13" s="49">
        <v>8059.1490000000003</v>
      </c>
      <c r="N13" s="50">
        <f t="shared" si="2"/>
        <v>383.76900000000001</v>
      </c>
      <c r="O13" s="51"/>
      <c r="P13" s="49">
        <v>9</v>
      </c>
      <c r="Q13" s="49">
        <v>35</v>
      </c>
      <c r="R13" s="49">
        <v>7758.9380000000001</v>
      </c>
      <c r="S13" s="50">
        <f t="shared" si="3"/>
        <v>221.68394285714285</v>
      </c>
      <c r="T13" s="51"/>
      <c r="U13" s="49">
        <v>8</v>
      </c>
      <c r="V13" s="49">
        <v>65</v>
      </c>
      <c r="W13" s="49">
        <v>49979.228999999999</v>
      </c>
      <c r="X13" s="50">
        <f t="shared" si="4"/>
        <v>768.91121538461539</v>
      </c>
      <c r="Y13" s="51"/>
      <c r="Z13" s="49">
        <v>8</v>
      </c>
      <c r="AA13" s="49">
        <v>33</v>
      </c>
      <c r="AB13" s="49">
        <v>4093.0790000000002</v>
      </c>
      <c r="AC13" s="50">
        <f t="shared" si="5"/>
        <v>124.03269696969697</v>
      </c>
      <c r="AD13" s="51"/>
      <c r="AE13" s="49">
        <v>8</v>
      </c>
      <c r="AF13" s="49">
        <v>28</v>
      </c>
      <c r="AG13" s="49">
        <v>17704.858</v>
      </c>
      <c r="AH13" s="50">
        <f t="shared" si="6"/>
        <v>632.3163571428571</v>
      </c>
      <c r="AI13" s="52"/>
      <c r="AJ13" s="53">
        <v>8</v>
      </c>
      <c r="AK13" s="53">
        <v>35</v>
      </c>
      <c r="AL13" s="53">
        <v>501.89</v>
      </c>
      <c r="AM13" s="54">
        <f t="shared" si="7"/>
        <v>14.339714285714285</v>
      </c>
    </row>
    <row r="14" spans="1:39" x14ac:dyDescent="0.3">
      <c r="A14" s="47">
        <v>9</v>
      </c>
      <c r="B14" s="47">
        <v>16</v>
      </c>
      <c r="C14" s="47">
        <v>13773.194</v>
      </c>
      <c r="D14" s="48">
        <f t="shared" si="0"/>
        <v>860.82462499999997</v>
      </c>
      <c r="E14" s="4"/>
      <c r="F14" s="49">
        <v>9</v>
      </c>
      <c r="G14" s="49">
        <v>19</v>
      </c>
      <c r="H14" s="49">
        <v>4834.4210000000003</v>
      </c>
      <c r="I14" s="50">
        <f>H14/G14</f>
        <v>254.4432105263158</v>
      </c>
      <c r="J14" s="51"/>
      <c r="K14" s="49">
        <v>10</v>
      </c>
      <c r="L14" s="49">
        <v>19</v>
      </c>
      <c r="M14" s="49">
        <v>5655.5110000000004</v>
      </c>
      <c r="N14" s="50">
        <f t="shared" si="2"/>
        <v>297.65847368421055</v>
      </c>
      <c r="O14" s="51"/>
      <c r="P14" s="49">
        <v>10</v>
      </c>
      <c r="Q14" s="49">
        <v>25</v>
      </c>
      <c r="R14" s="49">
        <v>6005.1790000000001</v>
      </c>
      <c r="S14" s="50">
        <f t="shared" si="3"/>
        <v>240.20716000000002</v>
      </c>
      <c r="T14" s="51"/>
      <c r="U14" s="49">
        <v>9</v>
      </c>
      <c r="V14" s="49">
        <v>48</v>
      </c>
      <c r="W14" s="49">
        <v>31522.121999999999</v>
      </c>
      <c r="X14" s="50">
        <f t="shared" si="4"/>
        <v>656.71087499999999</v>
      </c>
      <c r="Y14" s="51"/>
      <c r="Z14" s="49">
        <v>9</v>
      </c>
      <c r="AA14" s="49">
        <v>31</v>
      </c>
      <c r="AB14" s="49">
        <v>6695.8630000000003</v>
      </c>
      <c r="AC14" s="50">
        <f t="shared" si="5"/>
        <v>215.99558064516131</v>
      </c>
      <c r="AD14" s="51"/>
      <c r="AE14" s="49">
        <v>9</v>
      </c>
      <c r="AF14" s="49">
        <v>24</v>
      </c>
      <c r="AG14" s="49">
        <v>4261.2299999999996</v>
      </c>
      <c r="AH14" s="50">
        <f t="shared" si="6"/>
        <v>177.55124999999998</v>
      </c>
      <c r="AI14" s="52"/>
      <c r="AJ14" s="53">
        <v>9</v>
      </c>
      <c r="AK14" s="53">
        <v>28</v>
      </c>
      <c r="AL14" s="53">
        <v>2061.8760000000002</v>
      </c>
      <c r="AM14" s="54">
        <f t="shared" si="7"/>
        <v>73.638428571428577</v>
      </c>
    </row>
    <row r="15" spans="1:39" x14ac:dyDescent="0.3">
      <c r="A15" s="47">
        <v>10</v>
      </c>
      <c r="B15" s="47">
        <v>16</v>
      </c>
      <c r="C15" s="47">
        <v>15854.25</v>
      </c>
      <c r="D15" s="48">
        <f t="shared" si="0"/>
        <v>990.890625</v>
      </c>
      <c r="E15" s="4"/>
      <c r="F15" s="49">
        <v>11</v>
      </c>
      <c r="G15" s="49">
        <v>17</v>
      </c>
      <c r="H15" s="49">
        <v>5801.598</v>
      </c>
      <c r="I15" s="50">
        <f t="shared" ref="I15:I17" si="8">H15/G15</f>
        <v>341.2704705882353</v>
      </c>
      <c r="J15" s="51"/>
      <c r="K15" s="49">
        <v>11</v>
      </c>
      <c r="L15" s="49">
        <v>13</v>
      </c>
      <c r="M15" s="49">
        <v>3428.53</v>
      </c>
      <c r="N15" s="50">
        <f t="shared" si="2"/>
        <v>263.73307692307696</v>
      </c>
      <c r="O15" s="51"/>
      <c r="P15" s="49">
        <v>11</v>
      </c>
      <c r="Q15" s="49">
        <v>24</v>
      </c>
      <c r="R15" s="49">
        <v>7612.2359999999999</v>
      </c>
      <c r="S15" s="50">
        <f t="shared" si="3"/>
        <v>317.17649999999998</v>
      </c>
      <c r="T15" s="51"/>
      <c r="U15" s="49">
        <v>10</v>
      </c>
      <c r="V15" s="49">
        <v>55</v>
      </c>
      <c r="W15" s="49">
        <v>43229.78</v>
      </c>
      <c r="X15" s="50">
        <f t="shared" si="4"/>
        <v>785.99599999999998</v>
      </c>
      <c r="Y15" s="51"/>
      <c r="Z15" s="49">
        <v>10</v>
      </c>
      <c r="AA15" s="49">
        <v>22</v>
      </c>
      <c r="AB15" s="49">
        <v>11574.939</v>
      </c>
      <c r="AC15" s="50">
        <f t="shared" si="5"/>
        <v>526.13359090909091</v>
      </c>
      <c r="AD15" s="51"/>
      <c r="AE15" s="49">
        <v>10</v>
      </c>
      <c r="AF15" s="49">
        <v>25</v>
      </c>
      <c r="AG15" s="49">
        <v>6818.4070000000002</v>
      </c>
      <c r="AH15" s="50">
        <f t="shared" si="6"/>
        <v>272.73628000000002</v>
      </c>
      <c r="AI15" s="52"/>
      <c r="AJ15" s="53">
        <v>10</v>
      </c>
      <c r="AK15" s="53">
        <v>26</v>
      </c>
      <c r="AL15" s="53">
        <v>1722.5740000000001</v>
      </c>
      <c r="AM15" s="54">
        <f t="shared" si="7"/>
        <v>66.25284615384615</v>
      </c>
    </row>
    <row r="16" spans="1:39" x14ac:dyDescent="0.3">
      <c r="A16" s="47">
        <v>11</v>
      </c>
      <c r="B16" s="47">
        <v>20</v>
      </c>
      <c r="C16" s="47">
        <v>14272.156000000001</v>
      </c>
      <c r="D16" s="48">
        <f t="shared" si="0"/>
        <v>713.6078</v>
      </c>
      <c r="E16" s="4"/>
      <c r="F16" s="49">
        <v>12</v>
      </c>
      <c r="G16" s="49">
        <v>31</v>
      </c>
      <c r="H16" s="49">
        <v>6588.9110000000001</v>
      </c>
      <c r="I16" s="50">
        <f t="shared" si="8"/>
        <v>212.54551612903225</v>
      </c>
      <c r="J16" s="51"/>
      <c r="K16" s="49">
        <v>12</v>
      </c>
      <c r="L16" s="49">
        <v>25</v>
      </c>
      <c r="M16" s="49">
        <v>12537.357</v>
      </c>
      <c r="N16" s="50">
        <f t="shared" si="2"/>
        <v>501.49428</v>
      </c>
      <c r="O16" s="51"/>
      <c r="P16" s="49">
        <v>13</v>
      </c>
      <c r="Q16" s="49">
        <v>39</v>
      </c>
      <c r="R16" s="49">
        <v>6008.5469999999996</v>
      </c>
      <c r="S16" s="50">
        <f t="shared" si="3"/>
        <v>154.06530769230767</v>
      </c>
      <c r="T16" s="51"/>
      <c r="U16" s="49">
        <v>11</v>
      </c>
      <c r="V16" s="49">
        <v>27</v>
      </c>
      <c r="W16" s="49">
        <v>16214.343000000001</v>
      </c>
      <c r="X16" s="50">
        <f t="shared" si="4"/>
        <v>600.53122222222225</v>
      </c>
      <c r="Y16" s="51"/>
      <c r="Z16" s="49">
        <v>11</v>
      </c>
      <c r="AA16" s="49">
        <v>27</v>
      </c>
      <c r="AB16" s="49">
        <v>8376.6370000000006</v>
      </c>
      <c r="AC16" s="50">
        <f t="shared" si="5"/>
        <v>310.24581481481482</v>
      </c>
      <c r="AD16" s="51"/>
      <c r="AE16" s="49">
        <v>11</v>
      </c>
      <c r="AF16" s="49">
        <v>21</v>
      </c>
      <c r="AG16" s="49">
        <v>6251.951</v>
      </c>
      <c r="AH16" s="50">
        <f t="shared" si="6"/>
        <v>297.71195238095237</v>
      </c>
      <c r="AI16" s="52"/>
      <c r="AJ16" s="53">
        <v>11</v>
      </c>
      <c r="AK16" s="53">
        <v>39</v>
      </c>
      <c r="AL16" s="53">
        <v>2190.4960000000001</v>
      </c>
      <c r="AM16" s="54">
        <f t="shared" si="7"/>
        <v>56.166564102564102</v>
      </c>
    </row>
    <row r="17" spans="1:39" x14ac:dyDescent="0.3">
      <c r="A17" s="47">
        <v>12</v>
      </c>
      <c r="B17" s="47">
        <v>10</v>
      </c>
      <c r="C17" s="47">
        <v>6247.5590000000002</v>
      </c>
      <c r="D17" s="48">
        <f t="shared" si="0"/>
        <v>624.7559</v>
      </c>
      <c r="E17" s="4"/>
      <c r="F17" s="49">
        <v>13</v>
      </c>
      <c r="G17" s="49">
        <v>22</v>
      </c>
      <c r="H17" s="49">
        <v>6192.5829999999996</v>
      </c>
      <c r="I17" s="50">
        <f t="shared" si="8"/>
        <v>281.48104545454544</v>
      </c>
      <c r="J17" s="4"/>
      <c r="K17" s="49">
        <v>13</v>
      </c>
      <c r="L17" s="49">
        <v>5</v>
      </c>
      <c r="M17" s="49">
        <v>2077.5419999999999</v>
      </c>
      <c r="N17" s="50">
        <f t="shared" si="2"/>
        <v>415.50839999999999</v>
      </c>
      <c r="O17" s="6"/>
      <c r="P17" s="49">
        <v>14</v>
      </c>
      <c r="Q17" s="49">
        <v>28</v>
      </c>
      <c r="R17" s="49">
        <v>5965.7950000000001</v>
      </c>
      <c r="S17" s="50">
        <f t="shared" si="3"/>
        <v>213.06410714285715</v>
      </c>
      <c r="T17" s="4"/>
      <c r="U17" s="49">
        <v>12</v>
      </c>
      <c r="V17" s="49">
        <v>68</v>
      </c>
      <c r="W17" s="49">
        <v>59305.034</v>
      </c>
      <c r="X17" s="50">
        <f t="shared" si="4"/>
        <v>872.13285294117645</v>
      </c>
      <c r="Y17" s="4"/>
      <c r="Z17" s="49">
        <v>12</v>
      </c>
      <c r="AA17" s="49">
        <v>19</v>
      </c>
      <c r="AB17" s="49">
        <v>6284.6009999999997</v>
      </c>
      <c r="AC17" s="50">
        <f t="shared" si="5"/>
        <v>330.76847368421051</v>
      </c>
      <c r="AD17" s="4"/>
      <c r="AE17" s="49">
        <v>12</v>
      </c>
      <c r="AF17" s="49">
        <v>30</v>
      </c>
      <c r="AG17" s="49">
        <v>8547.6419999999998</v>
      </c>
      <c r="AH17" s="50">
        <f t="shared" si="6"/>
        <v>284.92140000000001</v>
      </c>
      <c r="AI17" s="52"/>
      <c r="AJ17" s="53">
        <v>13</v>
      </c>
      <c r="AK17" s="53">
        <v>36</v>
      </c>
      <c r="AL17" s="53">
        <v>1419.2139999999999</v>
      </c>
      <c r="AM17" s="54">
        <f>AL17/AK17</f>
        <v>39.422611111111109</v>
      </c>
    </row>
    <row r="18" spans="1:39" x14ac:dyDescent="0.3">
      <c r="A18" s="47">
        <v>13</v>
      </c>
      <c r="B18" s="47">
        <v>6</v>
      </c>
      <c r="C18" s="47">
        <v>1839.335</v>
      </c>
      <c r="D18" s="48">
        <f t="shared" si="0"/>
        <v>306.55583333333334</v>
      </c>
      <c r="E18" s="4"/>
      <c r="F18">
        <v>1</v>
      </c>
      <c r="G18">
        <v>35</v>
      </c>
      <c r="H18">
        <v>7317.442</v>
      </c>
      <c r="I18" s="46">
        <f>H18/G18</f>
        <v>209.06977142857144</v>
      </c>
      <c r="J18" s="4"/>
      <c r="K18">
        <v>1</v>
      </c>
      <c r="L18">
        <v>19</v>
      </c>
      <c r="M18">
        <v>9847.0210000000006</v>
      </c>
      <c r="N18" s="46">
        <f t="shared" si="2"/>
        <v>518.26426315789479</v>
      </c>
      <c r="O18" s="4"/>
      <c r="P18">
        <v>1</v>
      </c>
      <c r="Q18">
        <v>58</v>
      </c>
      <c r="R18">
        <v>11277.07</v>
      </c>
      <c r="S18" s="46">
        <f t="shared" si="3"/>
        <v>194.43224137931034</v>
      </c>
      <c r="T18" s="4"/>
      <c r="U18" s="49">
        <v>13</v>
      </c>
      <c r="V18" s="49">
        <v>31</v>
      </c>
      <c r="W18" s="49">
        <v>36104.28</v>
      </c>
      <c r="X18" s="50">
        <f t="shared" si="4"/>
        <v>1164.654193548387</v>
      </c>
      <c r="Y18" s="4"/>
      <c r="Z18" s="49">
        <v>13</v>
      </c>
      <c r="AA18" s="49">
        <v>23</v>
      </c>
      <c r="AB18" s="49">
        <v>4879.2950000000001</v>
      </c>
      <c r="AC18" s="50">
        <f t="shared" si="5"/>
        <v>212.14326086956521</v>
      </c>
      <c r="AD18" s="4"/>
      <c r="AE18" s="49">
        <v>13</v>
      </c>
      <c r="AF18" s="49">
        <v>33</v>
      </c>
      <c r="AG18" s="49">
        <v>8289.9629999999997</v>
      </c>
      <c r="AH18" s="50">
        <f t="shared" si="6"/>
        <v>251.21099999999998</v>
      </c>
      <c r="AI18" s="52"/>
      <c r="AJ18" s="53">
        <v>14</v>
      </c>
      <c r="AK18" s="53">
        <v>32</v>
      </c>
      <c r="AL18" s="53">
        <v>2853.7280000000001</v>
      </c>
      <c r="AM18" s="54">
        <f>AL18/AK18</f>
        <v>89.179000000000002</v>
      </c>
    </row>
    <row r="19" spans="1:39" x14ac:dyDescent="0.3">
      <c r="A19" s="47">
        <v>14</v>
      </c>
      <c r="B19" s="53">
        <v>25</v>
      </c>
      <c r="C19" s="53">
        <v>20579.888999999999</v>
      </c>
      <c r="D19" s="54">
        <f t="shared" si="0"/>
        <v>823.19556</v>
      </c>
      <c r="F19">
        <v>2</v>
      </c>
      <c r="G19">
        <v>47</v>
      </c>
      <c r="H19">
        <v>7530.54</v>
      </c>
      <c r="I19" s="46">
        <f t="shared" ref="I19:I30" si="9">H19/G19</f>
        <v>160.22425531914894</v>
      </c>
      <c r="K19">
        <v>2</v>
      </c>
      <c r="L19">
        <v>27</v>
      </c>
      <c r="M19">
        <v>35490.461000000003</v>
      </c>
      <c r="N19" s="46">
        <f t="shared" si="2"/>
        <v>1314.4615185185187</v>
      </c>
      <c r="P19">
        <v>2</v>
      </c>
      <c r="Q19">
        <v>44</v>
      </c>
      <c r="R19">
        <v>18788.43</v>
      </c>
      <c r="S19" s="46">
        <f t="shared" si="3"/>
        <v>427.00977272727272</v>
      </c>
      <c r="U19">
        <v>1</v>
      </c>
      <c r="V19">
        <v>60</v>
      </c>
      <c r="W19">
        <v>37645.014000000003</v>
      </c>
      <c r="X19" s="46">
        <f t="shared" si="4"/>
        <v>627.41690000000006</v>
      </c>
      <c r="Z19">
        <v>1</v>
      </c>
      <c r="AA19">
        <v>37</v>
      </c>
      <c r="AB19">
        <v>3384.0210000000002</v>
      </c>
      <c r="AC19" s="46">
        <f t="shared" si="5"/>
        <v>91.460027027027039</v>
      </c>
      <c r="AE19">
        <v>1</v>
      </c>
      <c r="AF19">
        <v>28</v>
      </c>
      <c r="AG19">
        <v>6501.2129999999997</v>
      </c>
      <c r="AH19" s="46">
        <f>AG19/AF19</f>
        <v>232.18617857142857</v>
      </c>
      <c r="AI19" s="52"/>
      <c r="AJ19" s="53">
        <v>15</v>
      </c>
      <c r="AK19" s="53">
        <v>37</v>
      </c>
      <c r="AL19" s="53">
        <v>2658.1260000000002</v>
      </c>
      <c r="AM19" s="54">
        <f>AL19/AK19</f>
        <v>71.841243243243255</v>
      </c>
    </row>
    <row r="20" spans="1:39" x14ac:dyDescent="0.3">
      <c r="A20" s="53">
        <v>15</v>
      </c>
      <c r="B20" s="53">
        <v>12</v>
      </c>
      <c r="C20" s="53">
        <v>2117.2919999999999</v>
      </c>
      <c r="D20" s="54">
        <f t="shared" si="0"/>
        <v>176.441</v>
      </c>
      <c r="F20">
        <v>3</v>
      </c>
      <c r="G20">
        <v>51</v>
      </c>
      <c r="H20">
        <v>8902.7569999999996</v>
      </c>
      <c r="I20" s="46">
        <f t="shared" si="9"/>
        <v>174.56386274509802</v>
      </c>
      <c r="K20">
        <v>3</v>
      </c>
      <c r="L20">
        <v>38</v>
      </c>
      <c r="M20">
        <v>21340.776000000002</v>
      </c>
      <c r="N20" s="46">
        <f t="shared" si="2"/>
        <v>561.59936842105265</v>
      </c>
      <c r="P20">
        <v>3</v>
      </c>
      <c r="Q20">
        <v>71</v>
      </c>
      <c r="R20">
        <v>16599.617999999999</v>
      </c>
      <c r="S20" s="46">
        <f t="shared" si="3"/>
        <v>233.7974366197183</v>
      </c>
      <c r="U20">
        <v>2</v>
      </c>
      <c r="V20">
        <v>35</v>
      </c>
      <c r="W20">
        <v>10750.949000000001</v>
      </c>
      <c r="X20" s="46">
        <f t="shared" si="4"/>
        <v>307.16997142857144</v>
      </c>
      <c r="Z20">
        <v>2</v>
      </c>
      <c r="AA20">
        <v>35</v>
      </c>
      <c r="AB20">
        <v>4643.5770000000002</v>
      </c>
      <c r="AC20" s="46">
        <f t="shared" si="5"/>
        <v>132.67362857142857</v>
      </c>
      <c r="AE20">
        <v>2</v>
      </c>
      <c r="AF20">
        <v>25</v>
      </c>
      <c r="AG20">
        <v>5501.826</v>
      </c>
      <c r="AH20" s="46">
        <f>AG20/AF20</f>
        <v>220.07303999999999</v>
      </c>
      <c r="AI20" s="52"/>
      <c r="AJ20" s="53">
        <v>17</v>
      </c>
      <c r="AK20" s="53">
        <v>28</v>
      </c>
      <c r="AL20" s="53">
        <v>3090.6179999999999</v>
      </c>
      <c r="AM20" s="54">
        <f>AL20/AK20</f>
        <v>110.37921428571428</v>
      </c>
    </row>
    <row r="21" spans="1:39" x14ac:dyDescent="0.3">
      <c r="A21">
        <v>1</v>
      </c>
      <c r="B21">
        <v>44</v>
      </c>
      <c r="C21">
        <v>30286.942999999999</v>
      </c>
      <c r="D21" s="46">
        <f>C21/B21</f>
        <v>688.33961363636365</v>
      </c>
      <c r="F21">
        <v>4</v>
      </c>
      <c r="G21">
        <v>40</v>
      </c>
      <c r="H21">
        <v>6063.5230000000001</v>
      </c>
      <c r="I21" s="46">
        <f t="shared" si="9"/>
        <v>151.588075</v>
      </c>
      <c r="K21">
        <v>4</v>
      </c>
      <c r="L21">
        <v>36</v>
      </c>
      <c r="M21">
        <v>7860.8379999999997</v>
      </c>
      <c r="N21" s="46">
        <f t="shared" si="2"/>
        <v>218.35661111111111</v>
      </c>
      <c r="P21">
        <v>4</v>
      </c>
      <c r="Q21">
        <v>47</v>
      </c>
      <c r="R21">
        <v>7860.8379999999997</v>
      </c>
      <c r="S21" s="46">
        <f t="shared" si="3"/>
        <v>167.25187234042554</v>
      </c>
      <c r="U21">
        <v>3</v>
      </c>
      <c r="V21">
        <v>36</v>
      </c>
      <c r="W21">
        <v>36045.131000000001</v>
      </c>
      <c r="X21" s="46">
        <f t="shared" si="4"/>
        <v>1001.2536388888889</v>
      </c>
      <c r="Z21">
        <v>3</v>
      </c>
      <c r="AA21">
        <v>39</v>
      </c>
      <c r="AB21">
        <v>12270.893</v>
      </c>
      <c r="AC21" s="46">
        <f t="shared" si="5"/>
        <v>314.63828205128203</v>
      </c>
      <c r="AE21">
        <v>3</v>
      </c>
      <c r="AF21">
        <v>51</v>
      </c>
      <c r="AG21">
        <v>9111.17</v>
      </c>
      <c r="AH21" s="46">
        <f>AG21/AF21</f>
        <v>178.65039215686275</v>
      </c>
      <c r="AJ21" s="53">
        <v>20</v>
      </c>
      <c r="AK21" s="53">
        <v>39</v>
      </c>
      <c r="AL21" s="53">
        <v>1663.058</v>
      </c>
      <c r="AM21" s="54">
        <f>AL21/AK21</f>
        <v>42.64251282051282</v>
      </c>
    </row>
    <row r="22" spans="1:39" x14ac:dyDescent="0.3">
      <c r="A22">
        <v>3</v>
      </c>
      <c r="B22">
        <v>42</v>
      </c>
      <c r="C22">
        <v>26565.669000000002</v>
      </c>
      <c r="D22" s="46">
        <f>C22/B22</f>
        <v>632.51592857142862</v>
      </c>
      <c r="F22">
        <v>5</v>
      </c>
      <c r="G22">
        <v>54</v>
      </c>
      <c r="H22">
        <v>9863.5650000000005</v>
      </c>
      <c r="I22" s="46">
        <f t="shared" si="9"/>
        <v>182.65861111111113</v>
      </c>
      <c r="K22">
        <v>5</v>
      </c>
      <c r="L22">
        <v>32</v>
      </c>
      <c r="M22">
        <v>9609.6190000000006</v>
      </c>
      <c r="N22" s="46">
        <f t="shared" si="2"/>
        <v>300.30059375000002</v>
      </c>
      <c r="P22">
        <v>5</v>
      </c>
      <c r="Q22">
        <v>55</v>
      </c>
      <c r="R22">
        <v>9609.6190000000006</v>
      </c>
      <c r="S22" s="46">
        <f t="shared" si="3"/>
        <v>174.72034545454545</v>
      </c>
      <c r="U22">
        <v>4</v>
      </c>
      <c r="V22">
        <v>33</v>
      </c>
      <c r="W22">
        <v>24090.187999999998</v>
      </c>
      <c r="X22" s="46">
        <f t="shared" si="4"/>
        <v>730.00569696969694</v>
      </c>
      <c r="Z22">
        <v>4</v>
      </c>
      <c r="AA22">
        <v>70</v>
      </c>
      <c r="AB22">
        <v>11641.334999999999</v>
      </c>
      <c r="AC22" s="46">
        <f t="shared" si="5"/>
        <v>166.30478571428571</v>
      </c>
      <c r="AE22">
        <v>4</v>
      </c>
      <c r="AF22">
        <v>31</v>
      </c>
      <c r="AG22">
        <v>6552.2359999999999</v>
      </c>
      <c r="AH22" s="46">
        <f t="shared" ref="AH22:AH33" si="10">AG22/AF22</f>
        <v>211.36245161290321</v>
      </c>
      <c r="AJ22">
        <v>1</v>
      </c>
      <c r="AK22">
        <v>22</v>
      </c>
      <c r="AL22">
        <v>766.30399999999997</v>
      </c>
      <c r="AM22" s="46">
        <v>34.832000000000001</v>
      </c>
    </row>
    <row r="23" spans="1:39" x14ac:dyDescent="0.3">
      <c r="A23">
        <v>4</v>
      </c>
      <c r="B23">
        <v>34</v>
      </c>
      <c r="C23">
        <v>13487.258</v>
      </c>
      <c r="D23" s="46">
        <f t="shared" ref="D23:D37" si="11">C23/B23</f>
        <v>396.68405882352943</v>
      </c>
      <c r="F23">
        <v>6</v>
      </c>
      <c r="G23">
        <v>40</v>
      </c>
      <c r="H23">
        <v>8692.5139999999992</v>
      </c>
      <c r="I23" s="46">
        <f t="shared" si="9"/>
        <v>217.31284999999997</v>
      </c>
      <c r="K23">
        <v>6</v>
      </c>
      <c r="L23">
        <v>43</v>
      </c>
      <c r="M23">
        <v>7919.9880000000003</v>
      </c>
      <c r="N23" s="46">
        <f t="shared" si="2"/>
        <v>184.18576744186046</v>
      </c>
      <c r="P23">
        <v>6</v>
      </c>
      <c r="Q23">
        <v>73</v>
      </c>
      <c r="R23">
        <v>20042.203000000001</v>
      </c>
      <c r="S23" s="46">
        <f t="shared" si="3"/>
        <v>274.55072602739727</v>
      </c>
      <c r="U23">
        <v>5</v>
      </c>
      <c r="V23">
        <v>26</v>
      </c>
      <c r="W23">
        <v>12918.313</v>
      </c>
      <c r="X23" s="46">
        <f t="shared" si="4"/>
        <v>496.85819230769232</v>
      </c>
      <c r="Z23">
        <v>5</v>
      </c>
      <c r="AA23">
        <v>49</v>
      </c>
      <c r="AB23">
        <v>19492.071</v>
      </c>
      <c r="AC23" s="46">
        <f t="shared" si="5"/>
        <v>397.79736734693876</v>
      </c>
      <c r="AE23">
        <v>5</v>
      </c>
      <c r="AF23">
        <v>38</v>
      </c>
      <c r="AG23">
        <v>3930.5659999999998</v>
      </c>
      <c r="AH23" s="46">
        <f t="shared" si="10"/>
        <v>103.43594736842105</v>
      </c>
      <c r="AJ23" s="53">
        <v>2</v>
      </c>
      <c r="AK23">
        <v>15</v>
      </c>
      <c r="AL23">
        <v>917.54399999999998</v>
      </c>
      <c r="AM23" s="54">
        <v>61.169599999999996</v>
      </c>
    </row>
    <row r="24" spans="1:39" x14ac:dyDescent="0.3">
      <c r="A24">
        <v>5</v>
      </c>
      <c r="B24">
        <v>37</v>
      </c>
      <c r="C24">
        <v>51853.482000000004</v>
      </c>
      <c r="D24" s="46">
        <f t="shared" si="11"/>
        <v>1401.4454594594595</v>
      </c>
      <c r="F24">
        <v>7</v>
      </c>
      <c r="G24">
        <v>33</v>
      </c>
      <c r="H24">
        <v>5736.7389999999996</v>
      </c>
      <c r="I24" s="46">
        <f t="shared" si="9"/>
        <v>173.84057575757575</v>
      </c>
      <c r="K24">
        <v>7</v>
      </c>
      <c r="L24">
        <v>15</v>
      </c>
      <c r="M24">
        <v>5213.0339999999997</v>
      </c>
      <c r="N24" s="46">
        <f t="shared" si="2"/>
        <v>347.53559999999999</v>
      </c>
      <c r="P24">
        <v>7</v>
      </c>
      <c r="Q24">
        <v>37</v>
      </c>
      <c r="R24">
        <v>34423.726000000002</v>
      </c>
      <c r="S24" s="46">
        <f t="shared" si="3"/>
        <v>930.37097297297305</v>
      </c>
      <c r="U24">
        <v>6</v>
      </c>
      <c r="V24">
        <v>57</v>
      </c>
      <c r="W24">
        <v>34275.048000000003</v>
      </c>
      <c r="X24" s="46">
        <f t="shared" si="4"/>
        <v>601.31663157894741</v>
      </c>
      <c r="Z24">
        <v>6</v>
      </c>
      <c r="AA24">
        <v>28</v>
      </c>
      <c r="AB24">
        <v>9124.64</v>
      </c>
      <c r="AC24" s="46">
        <f t="shared" si="5"/>
        <v>325.88</v>
      </c>
      <c r="AE24">
        <v>6</v>
      </c>
      <c r="AF24">
        <v>50</v>
      </c>
      <c r="AG24">
        <v>8048.7539999999999</v>
      </c>
      <c r="AH24" s="46">
        <f t="shared" si="10"/>
        <v>160.97507999999999</v>
      </c>
      <c r="AJ24">
        <v>3</v>
      </c>
      <c r="AK24">
        <v>21</v>
      </c>
      <c r="AL24">
        <v>614.25800000000004</v>
      </c>
      <c r="AM24" s="46">
        <v>29.250380952380954</v>
      </c>
    </row>
    <row r="25" spans="1:39" x14ac:dyDescent="0.3">
      <c r="A25">
        <v>6</v>
      </c>
      <c r="B25">
        <v>36</v>
      </c>
      <c r="C25">
        <v>55829.506999999998</v>
      </c>
      <c r="D25" s="46">
        <f t="shared" si="11"/>
        <v>1550.8196388888889</v>
      </c>
      <c r="F25" s="7">
        <v>8</v>
      </c>
      <c r="G25" s="7">
        <v>52</v>
      </c>
      <c r="H25" s="7">
        <v>10517.135</v>
      </c>
      <c r="I25" s="55">
        <f t="shared" si="9"/>
        <v>202.25259615384616</v>
      </c>
      <c r="K25">
        <v>8</v>
      </c>
      <c r="L25" s="7">
        <v>14</v>
      </c>
      <c r="M25">
        <v>10102.65</v>
      </c>
      <c r="N25" s="46">
        <f t="shared" si="2"/>
        <v>721.61785714285713</v>
      </c>
      <c r="P25">
        <v>8</v>
      </c>
      <c r="Q25">
        <v>56</v>
      </c>
      <c r="R25">
        <v>16072.107</v>
      </c>
      <c r="S25" s="46">
        <f t="shared" si="3"/>
        <v>287.00191071428571</v>
      </c>
      <c r="U25">
        <v>7</v>
      </c>
      <c r="V25">
        <v>24</v>
      </c>
      <c r="W25">
        <v>25085.695</v>
      </c>
      <c r="X25" s="46">
        <f t="shared" si="4"/>
        <v>1045.2372916666666</v>
      </c>
      <c r="Z25">
        <v>7</v>
      </c>
      <c r="AA25">
        <v>53</v>
      </c>
      <c r="AB25">
        <v>9720.5239999999994</v>
      </c>
      <c r="AC25" s="46">
        <f t="shared" si="5"/>
        <v>183.40611320754715</v>
      </c>
      <c r="AE25">
        <v>7</v>
      </c>
      <c r="AF25">
        <v>35</v>
      </c>
      <c r="AG25">
        <v>2163.5569999999998</v>
      </c>
      <c r="AH25" s="46">
        <f t="shared" si="10"/>
        <v>61.815914285714278</v>
      </c>
      <c r="AJ25">
        <v>4</v>
      </c>
      <c r="AK25">
        <v>12</v>
      </c>
      <c r="AL25">
        <v>933.43</v>
      </c>
      <c r="AM25" s="46">
        <v>77.785833333333329</v>
      </c>
    </row>
    <row r="26" spans="1:39" x14ac:dyDescent="0.3">
      <c r="A26">
        <v>7</v>
      </c>
      <c r="B26">
        <v>32</v>
      </c>
      <c r="C26">
        <v>15988.727000000001</v>
      </c>
      <c r="D26" s="46">
        <f t="shared" si="11"/>
        <v>499.64771875000002</v>
      </c>
      <c r="F26">
        <v>9</v>
      </c>
      <c r="G26">
        <v>35</v>
      </c>
      <c r="H26">
        <v>9590.366</v>
      </c>
      <c r="I26" s="46">
        <f t="shared" si="9"/>
        <v>274.01045714285715</v>
      </c>
      <c r="K26">
        <v>9</v>
      </c>
      <c r="L26">
        <v>36</v>
      </c>
      <c r="M26">
        <v>10796.995000000001</v>
      </c>
      <c r="N26" s="46">
        <f t="shared" si="2"/>
        <v>299.91652777777779</v>
      </c>
      <c r="P26">
        <v>9</v>
      </c>
      <c r="Q26">
        <v>60</v>
      </c>
      <c r="R26">
        <v>15889.315000000001</v>
      </c>
      <c r="S26" s="46">
        <f t="shared" si="3"/>
        <v>264.82191666666665</v>
      </c>
      <c r="U26" s="4">
        <v>8</v>
      </c>
      <c r="V26" s="4">
        <v>56</v>
      </c>
      <c r="W26">
        <v>14273.326999999999</v>
      </c>
      <c r="X26" s="46">
        <f t="shared" si="4"/>
        <v>254.88083928571427</v>
      </c>
      <c r="Z26">
        <v>8</v>
      </c>
      <c r="AA26">
        <v>40</v>
      </c>
      <c r="AB26">
        <v>8188.9409999999998</v>
      </c>
      <c r="AC26" s="46">
        <f t="shared" si="5"/>
        <v>204.723525</v>
      </c>
      <c r="AE26">
        <v>8</v>
      </c>
      <c r="AF26">
        <v>33</v>
      </c>
      <c r="AG26">
        <v>5167.6469999999999</v>
      </c>
      <c r="AH26" s="46">
        <f t="shared" si="10"/>
        <v>156.59536363636363</v>
      </c>
      <c r="AJ26">
        <v>5</v>
      </c>
      <c r="AK26">
        <v>28</v>
      </c>
      <c r="AL26">
        <v>846.46299999999997</v>
      </c>
      <c r="AM26" s="46">
        <v>30.230821428571428</v>
      </c>
    </row>
    <row r="27" spans="1:39" x14ac:dyDescent="0.3">
      <c r="A27">
        <v>8</v>
      </c>
      <c r="B27">
        <v>38</v>
      </c>
      <c r="C27">
        <v>33728.722999999998</v>
      </c>
      <c r="D27" s="46">
        <f t="shared" si="11"/>
        <v>887.5979736842105</v>
      </c>
      <c r="F27" s="7">
        <v>10</v>
      </c>
      <c r="G27">
        <v>30</v>
      </c>
      <c r="H27">
        <v>8904.9529999999995</v>
      </c>
      <c r="I27" s="46">
        <f t="shared" si="9"/>
        <v>296.83176666666662</v>
      </c>
      <c r="K27">
        <v>10</v>
      </c>
      <c r="L27">
        <v>29</v>
      </c>
      <c r="M27">
        <v>6628.0029999999997</v>
      </c>
      <c r="N27" s="46">
        <f t="shared" si="2"/>
        <v>228.55182758620688</v>
      </c>
      <c r="P27">
        <v>10</v>
      </c>
      <c r="Q27">
        <v>68</v>
      </c>
      <c r="R27">
        <v>20924.682000000001</v>
      </c>
      <c r="S27" s="46">
        <f t="shared" si="3"/>
        <v>307.71591176470588</v>
      </c>
      <c r="U27" s="4">
        <v>9</v>
      </c>
      <c r="V27" s="4">
        <v>51</v>
      </c>
      <c r="W27">
        <v>23632.440999999999</v>
      </c>
      <c r="X27" s="46">
        <f t="shared" si="4"/>
        <v>463.38119607843134</v>
      </c>
      <c r="Z27">
        <v>9</v>
      </c>
      <c r="AA27">
        <v>19</v>
      </c>
      <c r="AB27">
        <v>4260.7910000000002</v>
      </c>
      <c r="AC27" s="46">
        <f>AB27/AA27</f>
        <v>224.25215789473685</v>
      </c>
      <c r="AE27">
        <v>9</v>
      </c>
      <c r="AF27">
        <v>28</v>
      </c>
      <c r="AG27">
        <v>3300.6410000000001</v>
      </c>
      <c r="AH27" s="46">
        <f t="shared" si="10"/>
        <v>117.88003571428571</v>
      </c>
      <c r="AJ27">
        <v>6</v>
      </c>
      <c r="AK27">
        <v>16</v>
      </c>
      <c r="AL27">
        <v>1178.518</v>
      </c>
      <c r="AM27" s="46">
        <v>73.657375000000002</v>
      </c>
    </row>
    <row r="28" spans="1:39" x14ac:dyDescent="0.3">
      <c r="A28">
        <v>9</v>
      </c>
      <c r="B28">
        <v>27</v>
      </c>
      <c r="C28">
        <v>21907.743999999999</v>
      </c>
      <c r="D28" s="46">
        <f t="shared" si="11"/>
        <v>811.39792592592585</v>
      </c>
      <c r="F28">
        <v>11</v>
      </c>
      <c r="G28">
        <v>36</v>
      </c>
      <c r="H28">
        <v>9771.9130000000005</v>
      </c>
      <c r="I28" s="46">
        <f t="shared" si="9"/>
        <v>271.44202777777781</v>
      </c>
      <c r="K28">
        <v>11</v>
      </c>
      <c r="L28">
        <v>30</v>
      </c>
      <c r="M28">
        <v>5270.28</v>
      </c>
      <c r="N28" s="46">
        <f t="shared" si="2"/>
        <v>175.67599999999999</v>
      </c>
      <c r="P28">
        <v>11</v>
      </c>
      <c r="Q28">
        <v>45</v>
      </c>
      <c r="R28">
        <v>15246.873</v>
      </c>
      <c r="S28" s="46">
        <f t="shared" si="3"/>
        <v>338.81939999999997</v>
      </c>
      <c r="U28" s="4">
        <v>10</v>
      </c>
      <c r="V28" s="4">
        <v>45</v>
      </c>
      <c r="W28">
        <v>31211.368999999999</v>
      </c>
      <c r="X28" s="46">
        <f t="shared" si="4"/>
        <v>693.58597777777777</v>
      </c>
      <c r="Z28">
        <v>10</v>
      </c>
      <c r="AA28">
        <v>40</v>
      </c>
      <c r="AB28">
        <v>7479.6629999999996</v>
      </c>
      <c r="AC28" s="46">
        <f>AB28/AA28</f>
        <v>186.99157499999998</v>
      </c>
      <c r="AE28">
        <v>10</v>
      </c>
      <c r="AF28">
        <v>49</v>
      </c>
      <c r="AG28">
        <v>5398.8270000000002</v>
      </c>
      <c r="AH28" s="46">
        <f t="shared" si="10"/>
        <v>110.18014285714287</v>
      </c>
      <c r="AJ28">
        <v>7</v>
      </c>
      <c r="AK28">
        <v>31</v>
      </c>
      <c r="AL28">
        <v>1012.124</v>
      </c>
      <c r="AM28" s="46">
        <v>32.649161290322581</v>
      </c>
    </row>
    <row r="29" spans="1:39" x14ac:dyDescent="0.3">
      <c r="A29">
        <v>10</v>
      </c>
      <c r="B29">
        <v>43</v>
      </c>
      <c r="C29">
        <v>22942.489000000001</v>
      </c>
      <c r="D29" s="46">
        <f t="shared" si="11"/>
        <v>533.54625581395351</v>
      </c>
      <c r="F29" s="7">
        <v>12</v>
      </c>
      <c r="G29">
        <v>27</v>
      </c>
      <c r="H29">
        <v>8709.1309999999994</v>
      </c>
      <c r="I29" s="46">
        <f t="shared" si="9"/>
        <v>322.56040740740741</v>
      </c>
      <c r="K29">
        <v>12</v>
      </c>
      <c r="L29">
        <v>37</v>
      </c>
      <c r="M29">
        <v>8144.3590000000004</v>
      </c>
      <c r="N29" s="46">
        <f t="shared" si="2"/>
        <v>220.11781081081082</v>
      </c>
      <c r="P29">
        <v>12</v>
      </c>
      <c r="Q29">
        <v>55</v>
      </c>
      <c r="R29">
        <v>16242.819</v>
      </c>
      <c r="S29" s="46">
        <f t="shared" si="3"/>
        <v>295.32398181818184</v>
      </c>
      <c r="U29" s="4">
        <v>11</v>
      </c>
      <c r="V29" s="4">
        <v>56</v>
      </c>
      <c r="W29">
        <v>28755.141</v>
      </c>
      <c r="X29" s="46">
        <f t="shared" si="4"/>
        <v>513.48466071428572</v>
      </c>
      <c r="Z29">
        <v>11</v>
      </c>
      <c r="AA29">
        <v>53</v>
      </c>
      <c r="AB29">
        <v>7585.0039999999999</v>
      </c>
      <c r="AC29" s="46">
        <f>AB29/AA29</f>
        <v>143.11328301886792</v>
      </c>
      <c r="AE29">
        <v>11</v>
      </c>
      <c r="AF29">
        <v>41</v>
      </c>
      <c r="AG29">
        <v>4789.0339999999997</v>
      </c>
      <c r="AH29" s="46">
        <f t="shared" si="10"/>
        <v>116.80570731707316</v>
      </c>
      <c r="AJ29">
        <v>8</v>
      </c>
      <c r="AK29">
        <v>10</v>
      </c>
      <c r="AL29">
        <v>795.952</v>
      </c>
      <c r="AM29" s="46">
        <v>79.595200000000006</v>
      </c>
    </row>
    <row r="30" spans="1:39" x14ac:dyDescent="0.3">
      <c r="A30">
        <v>11</v>
      </c>
      <c r="B30">
        <v>45</v>
      </c>
      <c r="C30">
        <v>35148.449999999997</v>
      </c>
      <c r="D30" s="46">
        <f t="shared" si="11"/>
        <v>781.0766666666666</v>
      </c>
      <c r="F30">
        <v>13</v>
      </c>
      <c r="G30">
        <v>43</v>
      </c>
      <c r="H30">
        <v>15084.286</v>
      </c>
      <c r="I30" s="46">
        <f t="shared" si="9"/>
        <v>350.79734883720931</v>
      </c>
      <c r="K30">
        <v>13</v>
      </c>
      <c r="L30">
        <v>59</v>
      </c>
      <c r="M30">
        <v>12634.425999999999</v>
      </c>
      <c r="N30" s="46">
        <f t="shared" si="2"/>
        <v>214.14281355932204</v>
      </c>
      <c r="P30">
        <v>13</v>
      </c>
      <c r="Q30">
        <v>65</v>
      </c>
      <c r="R30">
        <v>24199.262999999999</v>
      </c>
      <c r="S30" s="46">
        <f t="shared" si="3"/>
        <v>372.29635384615381</v>
      </c>
      <c r="U30" s="4">
        <v>12</v>
      </c>
      <c r="V30" s="4">
        <v>65</v>
      </c>
      <c r="W30">
        <v>59698.728000000003</v>
      </c>
      <c r="X30" s="46">
        <f t="shared" si="4"/>
        <v>918.44196923076925</v>
      </c>
      <c r="Z30">
        <v>12</v>
      </c>
      <c r="AA30">
        <v>51</v>
      </c>
      <c r="AB30">
        <v>11183.642</v>
      </c>
      <c r="AC30" s="46">
        <f>AB30/AA30</f>
        <v>219.28709803921569</v>
      </c>
      <c r="AE30">
        <v>12</v>
      </c>
      <c r="AF30">
        <v>52</v>
      </c>
      <c r="AG30">
        <v>6097.8559999999998</v>
      </c>
      <c r="AH30" s="46">
        <f t="shared" si="10"/>
        <v>117.26646153846153</v>
      </c>
      <c r="AJ30">
        <v>9</v>
      </c>
      <c r="AK30">
        <v>2</v>
      </c>
      <c r="AL30">
        <v>538.93100000000004</v>
      </c>
      <c r="AM30" s="46">
        <v>269.46550000000002</v>
      </c>
    </row>
    <row r="31" spans="1:39" x14ac:dyDescent="0.3">
      <c r="A31">
        <v>12</v>
      </c>
      <c r="B31">
        <v>32</v>
      </c>
      <c r="C31">
        <v>13222.550999999999</v>
      </c>
      <c r="D31" s="46">
        <f t="shared" si="11"/>
        <v>413.20471874999998</v>
      </c>
      <c r="F31">
        <v>1</v>
      </c>
      <c r="G31">
        <v>27</v>
      </c>
      <c r="H31">
        <v>4626.74</v>
      </c>
      <c r="I31" s="46">
        <v>171.36074074074074</v>
      </c>
      <c r="K31">
        <v>1</v>
      </c>
      <c r="L31">
        <v>26</v>
      </c>
      <c r="M31">
        <v>9481.3649999999998</v>
      </c>
      <c r="N31" s="46">
        <v>364.66788461538459</v>
      </c>
      <c r="P31">
        <v>1</v>
      </c>
      <c r="Q31">
        <v>81</v>
      </c>
      <c r="R31">
        <v>23684.05</v>
      </c>
      <c r="S31" s="46">
        <v>292.39567901234568</v>
      </c>
      <c r="U31" s="4">
        <v>13</v>
      </c>
      <c r="V31" s="4">
        <v>32</v>
      </c>
      <c r="W31">
        <v>21264.57</v>
      </c>
      <c r="X31" s="46">
        <f t="shared" si="4"/>
        <v>664.51781249999999</v>
      </c>
      <c r="Z31">
        <v>13</v>
      </c>
      <c r="AA31">
        <v>43</v>
      </c>
      <c r="AB31">
        <v>7155.9530000000004</v>
      </c>
      <c r="AC31" s="46">
        <f>AB31/AA31</f>
        <v>166.41751162790698</v>
      </c>
      <c r="AE31">
        <v>13</v>
      </c>
      <c r="AF31">
        <v>22</v>
      </c>
      <c r="AG31">
        <v>2895.748</v>
      </c>
      <c r="AH31" s="46">
        <f t="shared" si="10"/>
        <v>131.62490909090909</v>
      </c>
      <c r="AJ31">
        <v>10</v>
      </c>
      <c r="AK31">
        <v>27</v>
      </c>
      <c r="AL31">
        <v>1633.191</v>
      </c>
      <c r="AM31" s="46">
        <v>60.488555555555557</v>
      </c>
    </row>
    <row r="32" spans="1:39" x14ac:dyDescent="0.3">
      <c r="A32">
        <v>13</v>
      </c>
      <c r="B32">
        <v>34</v>
      </c>
      <c r="C32">
        <v>8679.1180000000004</v>
      </c>
      <c r="D32" s="46">
        <f t="shared" si="11"/>
        <v>255.26817647058826</v>
      </c>
      <c r="F32">
        <v>3</v>
      </c>
      <c r="G32">
        <v>36</v>
      </c>
      <c r="H32">
        <v>6702.8180000000002</v>
      </c>
      <c r="I32" s="46">
        <v>186.18938888888889</v>
      </c>
      <c r="K32">
        <v>2</v>
      </c>
      <c r="L32">
        <v>16</v>
      </c>
      <c r="M32">
        <v>3743.3820000000001</v>
      </c>
      <c r="N32" s="46">
        <v>233.961375</v>
      </c>
      <c r="P32">
        <v>2</v>
      </c>
      <c r="Q32">
        <v>50</v>
      </c>
      <c r="R32">
        <v>22670.535</v>
      </c>
      <c r="S32" s="46">
        <v>453.41070000000002</v>
      </c>
      <c r="U32" s="4">
        <v>14</v>
      </c>
      <c r="V32" s="4">
        <v>34</v>
      </c>
      <c r="W32">
        <v>21995.442999999999</v>
      </c>
      <c r="X32" s="46">
        <f t="shared" si="4"/>
        <v>646.92479411764702</v>
      </c>
      <c r="Z32">
        <v>1</v>
      </c>
      <c r="AA32">
        <v>32</v>
      </c>
      <c r="AB32">
        <v>14193.094999999999</v>
      </c>
      <c r="AC32" s="46">
        <v>443.53421874999998</v>
      </c>
      <c r="AE32">
        <v>14</v>
      </c>
      <c r="AF32">
        <v>50</v>
      </c>
      <c r="AG32">
        <v>5117.1360000000004</v>
      </c>
      <c r="AH32" s="46">
        <f t="shared" si="10"/>
        <v>102.34272000000001</v>
      </c>
      <c r="AJ32">
        <v>11</v>
      </c>
      <c r="AK32">
        <v>22</v>
      </c>
      <c r="AL32">
        <v>1375.877</v>
      </c>
      <c r="AM32" s="46">
        <v>62.539863636363634</v>
      </c>
    </row>
    <row r="33" spans="1:39" x14ac:dyDescent="0.3">
      <c r="A33">
        <v>14</v>
      </c>
      <c r="B33">
        <v>24</v>
      </c>
      <c r="C33">
        <v>11993.668</v>
      </c>
      <c r="D33" s="46">
        <f t="shared" si="11"/>
        <v>499.73616666666663</v>
      </c>
      <c r="F33">
        <v>4</v>
      </c>
      <c r="G33">
        <v>20</v>
      </c>
      <c r="H33">
        <v>2528.8470000000002</v>
      </c>
      <c r="I33" s="46">
        <v>126.44235</v>
      </c>
      <c r="K33">
        <v>3</v>
      </c>
      <c r="L33">
        <v>31</v>
      </c>
      <c r="M33">
        <v>13691.206</v>
      </c>
      <c r="N33" s="46">
        <v>441.65180645161291</v>
      </c>
      <c r="P33">
        <v>3</v>
      </c>
      <c r="Q33">
        <v>57</v>
      </c>
      <c r="R33">
        <v>15736.683999999999</v>
      </c>
      <c r="S33" s="46">
        <v>276.08217543859649</v>
      </c>
      <c r="U33" s="4">
        <v>15</v>
      </c>
      <c r="V33" s="4">
        <v>46</v>
      </c>
      <c r="W33">
        <v>29908.623</v>
      </c>
      <c r="X33" s="46">
        <f t="shared" si="4"/>
        <v>650.18745652173914</v>
      </c>
      <c r="Z33">
        <v>2</v>
      </c>
      <c r="AA33">
        <v>48</v>
      </c>
      <c r="AB33">
        <v>10424.969999999999</v>
      </c>
      <c r="AC33" s="46">
        <v>217.18687499999999</v>
      </c>
      <c r="AE33">
        <v>15</v>
      </c>
      <c r="AF33">
        <v>20</v>
      </c>
      <c r="AG33">
        <v>14581.736999999999</v>
      </c>
      <c r="AH33" s="46">
        <f t="shared" si="10"/>
        <v>729.08684999999991</v>
      </c>
      <c r="AJ33">
        <v>12</v>
      </c>
      <c r="AK33">
        <v>22</v>
      </c>
      <c r="AL33">
        <v>625.16600000000005</v>
      </c>
      <c r="AM33" s="46">
        <v>28.416636363636368</v>
      </c>
    </row>
    <row r="34" spans="1:39" x14ac:dyDescent="0.3">
      <c r="A34">
        <v>15</v>
      </c>
      <c r="B34">
        <v>42</v>
      </c>
      <c r="C34">
        <v>6968.33</v>
      </c>
      <c r="D34" s="46">
        <f t="shared" si="11"/>
        <v>165.91261904761905</v>
      </c>
      <c r="F34">
        <v>5</v>
      </c>
      <c r="G34">
        <v>48</v>
      </c>
      <c r="H34">
        <v>9960.7810000000009</v>
      </c>
      <c r="I34" s="46">
        <v>207.51627083333335</v>
      </c>
      <c r="K34">
        <v>4</v>
      </c>
      <c r="L34">
        <v>31</v>
      </c>
      <c r="M34">
        <v>8358.3359999999993</v>
      </c>
      <c r="N34" s="46">
        <v>269.62374193548385</v>
      </c>
      <c r="P34">
        <v>4</v>
      </c>
      <c r="Q34">
        <v>49</v>
      </c>
      <c r="R34">
        <v>22235.041000000001</v>
      </c>
      <c r="S34" s="46">
        <v>453.77634693877553</v>
      </c>
      <c r="U34" s="4">
        <v>1</v>
      </c>
      <c r="V34" s="4">
        <v>36</v>
      </c>
      <c r="W34">
        <v>27454.005000000001</v>
      </c>
      <c r="X34" s="46">
        <v>762.61125000000004</v>
      </c>
      <c r="Z34">
        <v>3</v>
      </c>
      <c r="AA34">
        <v>54</v>
      </c>
      <c r="AB34">
        <v>8213.6839999999993</v>
      </c>
      <c r="AC34" s="46">
        <v>152.10525925925924</v>
      </c>
      <c r="AE34">
        <v>2</v>
      </c>
      <c r="AF34">
        <v>51</v>
      </c>
      <c r="AG34">
        <v>8162.5140000000001</v>
      </c>
      <c r="AH34" s="46">
        <v>160.04929411764707</v>
      </c>
      <c r="AJ34">
        <v>13</v>
      </c>
      <c r="AK34">
        <v>22</v>
      </c>
      <c r="AL34">
        <v>1129.471</v>
      </c>
      <c r="AM34" s="46">
        <v>51.339590909090909</v>
      </c>
    </row>
    <row r="35" spans="1:39" x14ac:dyDescent="0.3">
      <c r="A35">
        <v>16</v>
      </c>
      <c r="B35">
        <v>25</v>
      </c>
      <c r="C35">
        <v>3887.1550000000002</v>
      </c>
      <c r="D35" s="46">
        <f t="shared" si="11"/>
        <v>155.4862</v>
      </c>
      <c r="F35">
        <v>7</v>
      </c>
      <c r="G35">
        <v>50</v>
      </c>
      <c r="H35">
        <v>12685.962</v>
      </c>
      <c r="I35" s="46">
        <v>253.71923999999999</v>
      </c>
      <c r="K35">
        <v>5</v>
      </c>
      <c r="L35">
        <v>15</v>
      </c>
      <c r="M35">
        <v>14808.232</v>
      </c>
      <c r="N35" s="46">
        <v>987.21546666666666</v>
      </c>
      <c r="P35">
        <v>5</v>
      </c>
      <c r="Q35">
        <v>74</v>
      </c>
      <c r="R35">
        <v>43117.338000000003</v>
      </c>
      <c r="S35" s="46">
        <v>582.66672972972981</v>
      </c>
      <c r="U35" s="4">
        <v>2</v>
      </c>
      <c r="V35" s="4">
        <v>50</v>
      </c>
      <c r="W35">
        <v>32362.289000000001</v>
      </c>
      <c r="X35" s="46">
        <v>647.24577999999997</v>
      </c>
      <c r="Z35">
        <v>4</v>
      </c>
      <c r="AA35">
        <v>38</v>
      </c>
      <c r="AB35">
        <v>10474.09</v>
      </c>
      <c r="AC35" s="46">
        <v>275.63394736842105</v>
      </c>
      <c r="AE35">
        <v>3</v>
      </c>
      <c r="AF35">
        <v>80</v>
      </c>
      <c r="AG35">
        <v>12326.308999999999</v>
      </c>
      <c r="AH35" s="46">
        <v>154.07886249999999</v>
      </c>
      <c r="AJ35">
        <v>14</v>
      </c>
      <c r="AK35">
        <v>13</v>
      </c>
      <c r="AL35">
        <v>1220.098</v>
      </c>
      <c r="AM35" s="46">
        <v>93.853692307692299</v>
      </c>
    </row>
    <row r="36" spans="1:39" x14ac:dyDescent="0.3">
      <c r="A36">
        <v>17</v>
      </c>
      <c r="B36">
        <v>33</v>
      </c>
      <c r="C36">
        <v>21376.206999999999</v>
      </c>
      <c r="D36" s="46">
        <f t="shared" si="11"/>
        <v>647.76384848484849</v>
      </c>
      <c r="F36">
        <v>8</v>
      </c>
      <c r="G36">
        <v>55</v>
      </c>
      <c r="H36">
        <v>7877.1629999999996</v>
      </c>
      <c r="I36" s="46">
        <v>143.22114545454545</v>
      </c>
      <c r="K36">
        <v>6</v>
      </c>
      <c r="L36">
        <v>23</v>
      </c>
      <c r="M36">
        <v>14220.254000000001</v>
      </c>
      <c r="N36" s="46">
        <v>618.27191304347832</v>
      </c>
      <c r="P36">
        <v>6</v>
      </c>
      <c r="Q36">
        <v>43</v>
      </c>
      <c r="R36">
        <v>22494.330999999998</v>
      </c>
      <c r="S36" s="46">
        <v>523.12397674418605</v>
      </c>
      <c r="U36" s="4">
        <v>3</v>
      </c>
      <c r="V36" s="4">
        <v>54</v>
      </c>
      <c r="W36">
        <v>77538.721000000005</v>
      </c>
      <c r="X36" s="46">
        <v>1435.9022407407408</v>
      </c>
      <c r="Z36">
        <v>5</v>
      </c>
      <c r="AA36">
        <v>32</v>
      </c>
      <c r="AB36">
        <v>8922.3760000000002</v>
      </c>
      <c r="AC36" s="46">
        <v>278.82425000000001</v>
      </c>
      <c r="AE36">
        <v>4</v>
      </c>
      <c r="AF36">
        <v>64</v>
      </c>
      <c r="AG36">
        <v>14189.069</v>
      </c>
      <c r="AH36" s="46">
        <v>221.70420312499999</v>
      </c>
      <c r="AJ36">
        <v>16</v>
      </c>
      <c r="AK36">
        <v>26</v>
      </c>
      <c r="AL36">
        <v>1197.625</v>
      </c>
      <c r="AM36" s="46">
        <v>46.0625</v>
      </c>
    </row>
    <row r="37" spans="1:39" x14ac:dyDescent="0.3">
      <c r="A37">
        <v>18</v>
      </c>
      <c r="B37">
        <v>37</v>
      </c>
      <c r="C37">
        <v>9270.0239999999994</v>
      </c>
      <c r="D37" s="46">
        <f t="shared" si="11"/>
        <v>250.54118918918917</v>
      </c>
      <c r="F37">
        <v>9</v>
      </c>
      <c r="G37">
        <v>53</v>
      </c>
      <c r="H37">
        <v>7367.0010000000002</v>
      </c>
      <c r="I37" s="46">
        <v>139.00001886792452</v>
      </c>
      <c r="K37">
        <v>7</v>
      </c>
      <c r="L37">
        <v>13</v>
      </c>
      <c r="M37">
        <v>5019.335</v>
      </c>
      <c r="N37" s="46">
        <v>386.10269230769234</v>
      </c>
      <c r="P37">
        <v>7</v>
      </c>
      <c r="Q37">
        <v>79</v>
      </c>
      <c r="R37">
        <v>26646.925999999999</v>
      </c>
      <c r="S37" s="46">
        <v>337.30286075949368</v>
      </c>
      <c r="U37" s="4">
        <v>4</v>
      </c>
      <c r="V37" s="4">
        <v>57</v>
      </c>
      <c r="W37">
        <v>33936.550000000003</v>
      </c>
      <c r="X37" s="46">
        <v>595.37807017543867</v>
      </c>
      <c r="Z37">
        <v>6</v>
      </c>
      <c r="AA37">
        <v>24</v>
      </c>
      <c r="AB37">
        <v>5451.6809999999996</v>
      </c>
      <c r="AC37" s="46">
        <v>227.15337499999998</v>
      </c>
      <c r="AE37">
        <v>5</v>
      </c>
      <c r="AF37">
        <v>55</v>
      </c>
      <c r="AG37">
        <v>12556.464</v>
      </c>
      <c r="AH37" s="46">
        <v>228.29934545454546</v>
      </c>
      <c r="AJ37">
        <v>17</v>
      </c>
      <c r="AK37">
        <v>16</v>
      </c>
      <c r="AL37">
        <v>1075.373</v>
      </c>
      <c r="AM37" s="46">
        <v>67.210812500000003</v>
      </c>
    </row>
    <row r="38" spans="1:39" x14ac:dyDescent="0.3">
      <c r="A38">
        <v>1</v>
      </c>
      <c r="B38">
        <v>29</v>
      </c>
      <c r="C38">
        <v>25577.409</v>
      </c>
      <c r="D38" s="46">
        <v>881.97962068965512</v>
      </c>
      <c r="F38">
        <v>10</v>
      </c>
      <c r="G38">
        <v>31</v>
      </c>
      <c r="H38">
        <v>13906.793</v>
      </c>
      <c r="I38" s="46">
        <v>448.60622580645162</v>
      </c>
      <c r="K38">
        <v>8</v>
      </c>
      <c r="L38">
        <v>25</v>
      </c>
      <c r="M38">
        <v>24665.721000000001</v>
      </c>
      <c r="N38" s="46">
        <v>986.62884000000008</v>
      </c>
      <c r="P38">
        <v>8</v>
      </c>
      <c r="Q38">
        <v>44</v>
      </c>
      <c r="R38">
        <v>22820.677</v>
      </c>
      <c r="S38" s="46">
        <v>518.65174999999999</v>
      </c>
      <c r="U38" s="4">
        <v>7</v>
      </c>
      <c r="V38" s="4">
        <v>27</v>
      </c>
      <c r="W38">
        <v>20062.773000000001</v>
      </c>
      <c r="X38" s="46">
        <v>743.06566666666674</v>
      </c>
      <c r="Z38">
        <v>7</v>
      </c>
      <c r="AA38">
        <v>15</v>
      </c>
      <c r="AB38">
        <v>5796.5469999999996</v>
      </c>
      <c r="AC38" s="46">
        <v>386.43646666666666</v>
      </c>
      <c r="AE38">
        <v>6</v>
      </c>
      <c r="AF38">
        <v>49</v>
      </c>
      <c r="AG38">
        <v>4852.5749999999998</v>
      </c>
      <c r="AH38" s="46">
        <v>99.032142857142858</v>
      </c>
      <c r="AJ38">
        <v>18</v>
      </c>
      <c r="AK38">
        <v>15</v>
      </c>
      <c r="AL38">
        <v>3890.23</v>
      </c>
      <c r="AM38" s="46">
        <v>259.34866666666665</v>
      </c>
    </row>
    <row r="39" spans="1:39" x14ac:dyDescent="0.3">
      <c r="A39">
        <v>2</v>
      </c>
      <c r="B39">
        <v>14</v>
      </c>
      <c r="C39">
        <v>23628.268</v>
      </c>
      <c r="D39" s="46">
        <v>1687.7334285714285</v>
      </c>
      <c r="F39">
        <v>11</v>
      </c>
      <c r="G39">
        <v>34</v>
      </c>
      <c r="H39">
        <v>7732.7309999999998</v>
      </c>
      <c r="I39" s="46">
        <v>227.43326470588235</v>
      </c>
      <c r="K39">
        <v>9</v>
      </c>
      <c r="L39">
        <v>38</v>
      </c>
      <c r="M39">
        <v>8360.7520000000004</v>
      </c>
      <c r="N39" s="46">
        <v>220.01978947368423</v>
      </c>
      <c r="P39">
        <v>9</v>
      </c>
      <c r="Q39">
        <v>44</v>
      </c>
      <c r="R39">
        <v>15104.782999999999</v>
      </c>
      <c r="S39" s="46">
        <v>343.29052272727273</v>
      </c>
      <c r="U39">
        <v>8</v>
      </c>
      <c r="V39">
        <v>61</v>
      </c>
      <c r="W39">
        <v>73340.885999999999</v>
      </c>
      <c r="X39" s="46">
        <v>1202.309606557377</v>
      </c>
      <c r="Z39">
        <v>8</v>
      </c>
      <c r="AA39">
        <v>27</v>
      </c>
      <c r="AB39">
        <v>6024.3590000000004</v>
      </c>
      <c r="AC39" s="46">
        <v>223.12440740740743</v>
      </c>
      <c r="AE39">
        <v>7</v>
      </c>
      <c r="AF39">
        <v>70</v>
      </c>
      <c r="AG39">
        <v>9026.3989999999994</v>
      </c>
      <c r="AH39" s="46">
        <v>128.94855714285714</v>
      </c>
      <c r="AJ39">
        <v>19</v>
      </c>
      <c r="AK39">
        <v>15</v>
      </c>
      <c r="AL39">
        <v>654.08199999999999</v>
      </c>
      <c r="AM39" s="46">
        <v>43.605466666666665</v>
      </c>
    </row>
    <row r="40" spans="1:39" x14ac:dyDescent="0.3">
      <c r="A40">
        <v>3</v>
      </c>
      <c r="B40">
        <v>33</v>
      </c>
      <c r="C40">
        <v>14270.398999999999</v>
      </c>
      <c r="D40" s="46">
        <v>432.43633333333332</v>
      </c>
      <c r="F40">
        <v>12</v>
      </c>
      <c r="G40">
        <v>53</v>
      </c>
      <c r="H40">
        <v>13254.321</v>
      </c>
      <c r="I40" s="46">
        <v>250.08152830188678</v>
      </c>
      <c r="K40">
        <v>10</v>
      </c>
      <c r="L40">
        <v>22</v>
      </c>
      <c r="M40">
        <v>33573.822</v>
      </c>
      <c r="N40" s="46">
        <v>1526.0828181818181</v>
      </c>
      <c r="P40">
        <v>10</v>
      </c>
      <c r="Q40">
        <v>44</v>
      </c>
      <c r="R40">
        <v>33048.434000000001</v>
      </c>
      <c r="S40" s="46">
        <v>751.10077272727278</v>
      </c>
      <c r="U40">
        <v>9</v>
      </c>
      <c r="V40">
        <v>47</v>
      </c>
      <c r="W40">
        <v>27173.559000000001</v>
      </c>
      <c r="X40" s="46">
        <v>578.16082978723409</v>
      </c>
      <c r="Z40">
        <v>9</v>
      </c>
      <c r="AA40">
        <v>14</v>
      </c>
      <c r="AB40">
        <v>2214.654</v>
      </c>
      <c r="AC40" s="46">
        <v>158.18957142857144</v>
      </c>
      <c r="AE40">
        <v>8</v>
      </c>
      <c r="AF40">
        <v>62</v>
      </c>
      <c r="AG40">
        <v>12784.422</v>
      </c>
      <c r="AH40" s="46">
        <v>206.20035483870967</v>
      </c>
      <c r="AJ40">
        <v>20</v>
      </c>
      <c r="AK40">
        <v>17</v>
      </c>
      <c r="AL40">
        <v>1091.1849999999999</v>
      </c>
      <c r="AM40" s="46">
        <v>64.187352941176471</v>
      </c>
    </row>
    <row r="41" spans="1:39" x14ac:dyDescent="0.3">
      <c r="A41">
        <v>4</v>
      </c>
      <c r="B41">
        <v>27</v>
      </c>
      <c r="C41">
        <v>31756.887999999999</v>
      </c>
      <c r="D41" s="46">
        <v>1176.181037037037</v>
      </c>
      <c r="I41" s="46"/>
      <c r="K41">
        <v>11</v>
      </c>
      <c r="L41">
        <v>34</v>
      </c>
      <c r="M41">
        <v>7975.55</v>
      </c>
      <c r="N41" s="46">
        <v>234.57500000000002</v>
      </c>
      <c r="P41">
        <v>11</v>
      </c>
      <c r="Q41">
        <v>27</v>
      </c>
      <c r="R41">
        <v>7026.3810000000003</v>
      </c>
      <c r="S41" s="46">
        <v>260.23633333333333</v>
      </c>
      <c r="U41">
        <v>10</v>
      </c>
      <c r="V41">
        <v>50</v>
      </c>
      <c r="W41">
        <v>37497.360000000001</v>
      </c>
      <c r="X41" s="46">
        <v>749.94720000000007</v>
      </c>
      <c r="Z41">
        <v>10</v>
      </c>
      <c r="AA41">
        <v>16</v>
      </c>
      <c r="AB41">
        <v>4385.165</v>
      </c>
      <c r="AC41" s="46">
        <v>274.0728125</v>
      </c>
      <c r="AE41">
        <v>9</v>
      </c>
      <c r="AF41">
        <v>47</v>
      </c>
      <c r="AG41">
        <v>9204.0669999999991</v>
      </c>
      <c r="AH41" s="46">
        <v>195.83121276595742</v>
      </c>
      <c r="AM41" s="46"/>
    </row>
    <row r="42" spans="1:39" x14ac:dyDescent="0.3">
      <c r="A42">
        <v>5</v>
      </c>
      <c r="B42">
        <v>19</v>
      </c>
      <c r="C42">
        <v>14067.623</v>
      </c>
      <c r="D42" s="46">
        <v>740.40121052631582</v>
      </c>
      <c r="I42" s="46"/>
      <c r="K42">
        <v>12</v>
      </c>
      <c r="L42">
        <v>23</v>
      </c>
      <c r="M42">
        <v>7631.4889999999996</v>
      </c>
      <c r="N42" s="46">
        <v>331.80386956521738</v>
      </c>
      <c r="P42">
        <v>12</v>
      </c>
      <c r="Q42">
        <v>33</v>
      </c>
      <c r="R42">
        <v>10304.11</v>
      </c>
      <c r="S42" s="46">
        <v>312.24575757575758</v>
      </c>
      <c r="U42">
        <v>11</v>
      </c>
      <c r="V42">
        <v>57</v>
      </c>
      <c r="W42">
        <v>41887.65</v>
      </c>
      <c r="X42" s="46">
        <v>734.871052631579</v>
      </c>
      <c r="Z42">
        <v>11</v>
      </c>
      <c r="AA42">
        <v>18</v>
      </c>
      <c r="AB42">
        <v>6533.3490000000002</v>
      </c>
      <c r="AC42" s="46">
        <v>362.96383333333335</v>
      </c>
      <c r="AE42">
        <v>10</v>
      </c>
      <c r="AF42">
        <v>35</v>
      </c>
      <c r="AG42">
        <v>6172.598</v>
      </c>
      <c r="AH42" s="46">
        <v>176.35994285714287</v>
      </c>
      <c r="AM42" s="46"/>
    </row>
    <row r="43" spans="1:39" x14ac:dyDescent="0.3">
      <c r="A43">
        <v>6</v>
      </c>
      <c r="B43">
        <v>22</v>
      </c>
      <c r="C43">
        <v>29477.887999999999</v>
      </c>
      <c r="D43" s="46">
        <v>1339.904</v>
      </c>
      <c r="I43" s="46"/>
      <c r="N43" s="46"/>
      <c r="S43" s="46"/>
      <c r="U43">
        <v>12</v>
      </c>
      <c r="V43">
        <v>38</v>
      </c>
      <c r="W43">
        <v>18025.566999999999</v>
      </c>
      <c r="X43" s="46">
        <v>474.35702631578943</v>
      </c>
      <c r="Z43">
        <v>12</v>
      </c>
      <c r="AA43">
        <v>20</v>
      </c>
      <c r="AB43">
        <v>4218.9179999999997</v>
      </c>
      <c r="AC43" s="46">
        <v>210.94589999999999</v>
      </c>
      <c r="AE43">
        <v>11</v>
      </c>
      <c r="AF43">
        <v>54</v>
      </c>
      <c r="AG43">
        <v>20549.581999999999</v>
      </c>
      <c r="AH43" s="46">
        <v>380.54781481481479</v>
      </c>
      <c r="AM43" s="46"/>
    </row>
    <row r="44" spans="1:39" x14ac:dyDescent="0.3">
      <c r="A44">
        <v>8</v>
      </c>
      <c r="B44">
        <v>22</v>
      </c>
      <c r="C44">
        <v>15975.111000000001</v>
      </c>
      <c r="D44" s="46">
        <v>726.14140909090918</v>
      </c>
      <c r="I44" s="46"/>
      <c r="N44" s="46"/>
      <c r="S44" s="46"/>
      <c r="U44">
        <v>14</v>
      </c>
      <c r="V44">
        <v>52</v>
      </c>
      <c r="W44">
        <v>49504.498</v>
      </c>
      <c r="X44" s="46">
        <v>952.00957692307691</v>
      </c>
      <c r="AC44" s="46"/>
      <c r="AE44">
        <v>12</v>
      </c>
      <c r="AF44">
        <v>42</v>
      </c>
      <c r="AG44">
        <v>8933.1370000000006</v>
      </c>
      <c r="AH44" s="46">
        <v>212.6937380952381</v>
      </c>
      <c r="AM44" s="46"/>
    </row>
    <row r="45" spans="1:39" x14ac:dyDescent="0.3">
      <c r="A45">
        <v>9</v>
      </c>
      <c r="B45">
        <v>25</v>
      </c>
      <c r="C45">
        <v>31821.235000000001</v>
      </c>
      <c r="D45" s="46">
        <v>1272.8494000000001</v>
      </c>
      <c r="I45" s="46"/>
      <c r="N45" s="46"/>
      <c r="S45" s="46"/>
      <c r="U45">
        <v>16</v>
      </c>
      <c r="V45">
        <v>35</v>
      </c>
      <c r="W45">
        <v>38644.254000000001</v>
      </c>
      <c r="X45" s="46">
        <v>1104.1215428571429</v>
      </c>
      <c r="AC45" s="46"/>
      <c r="AH45" s="46"/>
      <c r="AM45" s="46"/>
    </row>
    <row r="46" spans="1:39" x14ac:dyDescent="0.3">
      <c r="A46">
        <v>10</v>
      </c>
      <c r="B46">
        <v>19</v>
      </c>
      <c r="C46">
        <v>14172.232</v>
      </c>
      <c r="D46" s="46">
        <v>745.90694736842102</v>
      </c>
      <c r="I46" s="46"/>
      <c r="N46" s="46"/>
      <c r="S46" s="46"/>
      <c r="U46">
        <v>17</v>
      </c>
      <c r="V46">
        <v>43</v>
      </c>
      <c r="W46">
        <v>52558.000999999997</v>
      </c>
      <c r="X46" s="46">
        <v>1222.2790930232557</v>
      </c>
      <c r="AC46" s="46"/>
      <c r="AH46" s="46"/>
      <c r="AM46" s="46"/>
    </row>
    <row r="47" spans="1:39" x14ac:dyDescent="0.3">
      <c r="A47">
        <v>11</v>
      </c>
      <c r="B47">
        <v>18</v>
      </c>
      <c r="C47">
        <v>19203.133000000002</v>
      </c>
      <c r="D47" s="46">
        <v>1066.8407222222222</v>
      </c>
      <c r="I47" s="46"/>
      <c r="N47" s="46"/>
      <c r="S47" s="46"/>
      <c r="X47" s="46"/>
      <c r="AC47" s="46"/>
      <c r="AH47" s="46"/>
      <c r="AM47" s="46"/>
    </row>
    <row r="48" spans="1:39" x14ac:dyDescent="0.3">
      <c r="A48">
        <v>12</v>
      </c>
      <c r="B48">
        <v>20</v>
      </c>
      <c r="C48">
        <v>35899.014999999999</v>
      </c>
      <c r="D48" s="46">
        <v>1794.95075</v>
      </c>
      <c r="I48" s="46"/>
      <c r="N48" s="46"/>
      <c r="S48" s="46"/>
      <c r="X48" s="46"/>
      <c r="AC48" s="46"/>
      <c r="AH48" s="46"/>
      <c r="AM48" s="46"/>
    </row>
    <row r="49" spans="1:39" x14ac:dyDescent="0.3">
      <c r="A49">
        <v>13</v>
      </c>
      <c r="B49">
        <v>20</v>
      </c>
      <c r="C49">
        <v>41583.851000000002</v>
      </c>
      <c r="D49" s="46">
        <v>2079.1925500000002</v>
      </c>
      <c r="I49" s="46"/>
      <c r="N49" s="46"/>
      <c r="S49" s="46"/>
      <c r="X49" s="46"/>
      <c r="AC49" s="46"/>
      <c r="AH49" s="46"/>
      <c r="AM49" s="46"/>
    </row>
    <row r="50" spans="1:39" x14ac:dyDescent="0.3">
      <c r="A50">
        <v>14</v>
      </c>
      <c r="B50">
        <v>10</v>
      </c>
      <c r="C50">
        <v>24994.556</v>
      </c>
      <c r="D50" s="46">
        <v>2499.4556000000002</v>
      </c>
      <c r="I50" s="46"/>
      <c r="N50" s="46"/>
      <c r="S50" s="46"/>
      <c r="X50" s="46"/>
      <c r="AC50" s="46"/>
      <c r="AH50" s="46"/>
      <c r="AM50" s="46"/>
    </row>
    <row r="51" spans="1:39" x14ac:dyDescent="0.3">
      <c r="A51">
        <v>16</v>
      </c>
      <c r="B51">
        <v>22</v>
      </c>
      <c r="C51">
        <v>23269.127</v>
      </c>
      <c r="D51" s="46">
        <v>1057.6875909090909</v>
      </c>
      <c r="I51" s="46"/>
      <c r="N51" s="46"/>
      <c r="S51" s="46"/>
      <c r="X51" s="46"/>
      <c r="AC51" s="46"/>
      <c r="AH51" s="46"/>
      <c r="AM51" s="46"/>
    </row>
    <row r="52" spans="1:39" x14ac:dyDescent="0.3">
      <c r="D52" s="46"/>
      <c r="I52" s="46"/>
      <c r="N52" s="46"/>
      <c r="S52" s="46"/>
      <c r="X52" s="46"/>
      <c r="AC52" s="46"/>
      <c r="AH52" s="46"/>
      <c r="AM52" s="46"/>
    </row>
    <row r="53" spans="1:39" x14ac:dyDescent="0.3">
      <c r="A53" t="s">
        <v>116</v>
      </c>
      <c r="B53">
        <f>COUNT(B6:B51)</f>
        <v>46</v>
      </c>
      <c r="C53" t="s">
        <v>93</v>
      </c>
      <c r="D53" s="56">
        <f>AVERAGE(D6:D51)</f>
        <v>827.26358404843381</v>
      </c>
      <c r="F53" t="s">
        <v>116</v>
      </c>
      <c r="G53">
        <f>COUNT(G6:G51)</f>
        <v>35</v>
      </c>
      <c r="H53" t="s">
        <v>93</v>
      </c>
      <c r="I53" s="56">
        <f>AVERAGE(I6:I51)</f>
        <v>223.553953223799</v>
      </c>
      <c r="K53" t="s">
        <v>116</v>
      </c>
      <c r="L53">
        <f>COUNT(L6:L51)</f>
        <v>37</v>
      </c>
      <c r="M53" t="s">
        <v>93</v>
      </c>
      <c r="N53" s="56">
        <f>AVERAGE(N6:N51)</f>
        <v>434.41437328798634</v>
      </c>
      <c r="P53" t="s">
        <v>116</v>
      </c>
      <c r="Q53">
        <f>COUNT(Q6:Q51)</f>
        <v>37</v>
      </c>
      <c r="R53" t="s">
        <v>93</v>
      </c>
      <c r="S53" s="56">
        <f>AVERAGE(S6:S51)</f>
        <v>325.87618662888582</v>
      </c>
      <c r="U53" t="s">
        <v>116</v>
      </c>
      <c r="V53">
        <f>COUNT(V6:V51)</f>
        <v>41</v>
      </c>
      <c r="W53" t="s">
        <v>93</v>
      </c>
      <c r="X53" s="56">
        <f>AVERAGE(X6:X51)</f>
        <v>722.89910525734069</v>
      </c>
      <c r="Z53" t="s">
        <v>116</v>
      </c>
      <c r="AA53">
        <f>COUNT(AA6:AA51)</f>
        <v>38</v>
      </c>
      <c r="AB53" t="s">
        <v>93</v>
      </c>
      <c r="AC53" s="56">
        <f>AVERAGE(AC6:AC51)</f>
        <v>221.43935137318923</v>
      </c>
      <c r="AE53" t="s">
        <v>116</v>
      </c>
      <c r="AF53">
        <f>COUNT(AF6:AF51)</f>
        <v>39</v>
      </c>
      <c r="AG53" t="s">
        <v>93</v>
      </c>
      <c r="AH53" s="56">
        <f>AVERAGE(AH6:AH51)</f>
        <v>208.78621654234738</v>
      </c>
      <c r="AJ53" t="s">
        <v>116</v>
      </c>
      <c r="AK53">
        <f>COUNT(AK6:AK51)</f>
        <v>35</v>
      </c>
      <c r="AL53" t="s">
        <v>93</v>
      </c>
      <c r="AM53" s="56">
        <f>AVERAGE(AM6:AM51)</f>
        <v>67.859578816779702</v>
      </c>
    </row>
    <row r="54" spans="1:39" x14ac:dyDescent="0.3">
      <c r="C54" t="s">
        <v>97</v>
      </c>
      <c r="D54" s="56">
        <f>_xlfn.STDEV.S(D6:D51)/SQRT(COUNT(D6:D51))</f>
        <v>75.459918220002962</v>
      </c>
      <c r="H54" t="s">
        <v>97</v>
      </c>
      <c r="I54" s="56">
        <f>_xlfn.STDEV.S(I6:I40)/SQRT(COUNT(I6:I40))</f>
        <v>12.326653259606328</v>
      </c>
      <c r="M54" t="s">
        <v>97</v>
      </c>
      <c r="N54" s="56">
        <f>_xlfn.STDEV.S(N6:N42)/SQRT(COUNT(N6:N42))</f>
        <v>50.6071459131064</v>
      </c>
      <c r="R54" t="s">
        <v>97</v>
      </c>
      <c r="S54" s="56">
        <f>_xlfn.STDEV.S(S6:S42)/SQRT(COUNT(S6:S42))</f>
        <v>27.210472869076124</v>
      </c>
      <c r="W54" t="s">
        <v>97</v>
      </c>
      <c r="X54" s="56">
        <f>_xlfn.STDEV.S(X6:X46)/SQRT(COUNT(X6:X46))</f>
        <v>45.280773978559829</v>
      </c>
      <c r="AB54" t="s">
        <v>97</v>
      </c>
      <c r="AC54" s="56">
        <f>_xlfn.STDEV.S(AC6:AC43)/SQRT(COUNT(AC6:AC43))</f>
        <v>17.731081251129794</v>
      </c>
      <c r="AG54" t="s">
        <v>97</v>
      </c>
      <c r="AH54" s="56">
        <f>_xlfn.STDEV.S(AH6:AH44)/SQRT(COUNT(AH6:AH44))</f>
        <v>20.699772211852704</v>
      </c>
      <c r="AL54" t="s">
        <v>97</v>
      </c>
      <c r="AM54" s="56">
        <f>_xlfn.STDEV.S(AM6:AM40)/SQRT(COUNT(AM6:AM40))</f>
        <v>9.2703167313049644</v>
      </c>
    </row>
    <row r="55" spans="1:39" x14ac:dyDescent="0.3">
      <c r="D55" s="46"/>
      <c r="I55" s="46"/>
      <c r="N55" s="46"/>
      <c r="S55" s="46"/>
      <c r="X55" s="46"/>
      <c r="AC55" s="46"/>
      <c r="AH55" s="46"/>
      <c r="AM55" s="46"/>
    </row>
    <row r="56" spans="1:39" x14ac:dyDescent="0.3">
      <c r="D56" s="46"/>
      <c r="I56" s="46"/>
      <c r="N56" s="46"/>
      <c r="S56" s="46"/>
      <c r="X56" s="46"/>
      <c r="AC56" s="46"/>
      <c r="AH56" s="46"/>
      <c r="AM56" s="46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FD166"/>
  <sheetViews>
    <sheetView tabSelected="1" zoomScale="71" zoomScaleNormal="71" workbookViewId="0">
      <selection activeCell="AY29" sqref="AY29"/>
    </sheetView>
  </sheetViews>
  <sheetFormatPr baseColWidth="10" defaultColWidth="11.44140625" defaultRowHeight="14.4" x14ac:dyDescent="0.3"/>
  <sheetData>
    <row r="2" spans="1:142" x14ac:dyDescent="0.3">
      <c r="A2" s="28" t="s">
        <v>86</v>
      </c>
      <c r="B2" t="s">
        <v>95</v>
      </c>
      <c r="T2" s="28" t="s">
        <v>87</v>
      </c>
      <c r="U2" t="s">
        <v>95</v>
      </c>
      <c r="AN2" s="28" t="s">
        <v>88</v>
      </c>
      <c r="AO2" t="s">
        <v>95</v>
      </c>
      <c r="BG2" s="28" t="s">
        <v>89</v>
      </c>
      <c r="BH2" t="s">
        <v>95</v>
      </c>
      <c r="BZ2" s="28" t="s">
        <v>90</v>
      </c>
      <c r="CA2" t="s">
        <v>95</v>
      </c>
      <c r="DB2" s="28" t="s">
        <v>91</v>
      </c>
      <c r="DC2" t="s">
        <v>95</v>
      </c>
      <c r="DU2" s="28" t="s">
        <v>92</v>
      </c>
      <c r="DV2" t="s">
        <v>95</v>
      </c>
    </row>
    <row r="3" spans="1:142" x14ac:dyDescent="0.3">
      <c r="A3" s="29"/>
      <c r="B3" s="27">
        <v>1</v>
      </c>
      <c r="C3" s="27">
        <v>2</v>
      </c>
      <c r="D3" s="27">
        <v>3</v>
      </c>
      <c r="E3" s="27">
        <v>4</v>
      </c>
      <c r="F3" s="27">
        <v>5</v>
      </c>
      <c r="G3" s="27">
        <v>6</v>
      </c>
      <c r="H3" s="27">
        <v>7</v>
      </c>
      <c r="I3" s="27">
        <v>8</v>
      </c>
      <c r="J3" s="27">
        <v>9</v>
      </c>
      <c r="K3" s="27">
        <v>10</v>
      </c>
      <c r="L3" s="27">
        <v>11</v>
      </c>
      <c r="M3" s="27">
        <v>12</v>
      </c>
      <c r="N3" s="27">
        <v>13</v>
      </c>
      <c r="O3" s="27">
        <v>14</v>
      </c>
      <c r="P3" s="29">
        <v>15</v>
      </c>
      <c r="Q3" s="27" t="s">
        <v>93</v>
      </c>
      <c r="R3" s="27" t="s">
        <v>97</v>
      </c>
      <c r="T3" s="29"/>
      <c r="U3" s="27">
        <v>1</v>
      </c>
      <c r="V3" s="27">
        <v>2</v>
      </c>
      <c r="W3" s="27">
        <v>3</v>
      </c>
      <c r="X3" s="27">
        <v>4</v>
      </c>
      <c r="Y3" s="27">
        <v>5</v>
      </c>
      <c r="Z3" s="27">
        <v>6</v>
      </c>
      <c r="AA3" s="27">
        <v>7</v>
      </c>
      <c r="AB3" s="27">
        <v>8</v>
      </c>
      <c r="AC3" s="27">
        <v>9</v>
      </c>
      <c r="AD3" s="27">
        <v>10</v>
      </c>
      <c r="AE3" s="27">
        <v>11</v>
      </c>
      <c r="AF3" s="27">
        <v>12</v>
      </c>
      <c r="AG3" s="27">
        <v>13</v>
      </c>
      <c r="AH3" s="27">
        <v>14</v>
      </c>
      <c r="AI3" s="27">
        <v>15</v>
      </c>
      <c r="AJ3" s="29">
        <v>16</v>
      </c>
      <c r="AK3" s="27" t="s">
        <v>93</v>
      </c>
      <c r="AL3" s="27" t="s">
        <v>97</v>
      </c>
      <c r="AN3" s="29"/>
      <c r="AO3" s="27">
        <v>1</v>
      </c>
      <c r="AP3" s="27">
        <v>2</v>
      </c>
      <c r="AQ3" s="27">
        <v>3</v>
      </c>
      <c r="AR3" s="27">
        <v>4</v>
      </c>
      <c r="AS3" s="27">
        <v>5</v>
      </c>
      <c r="AT3" s="27">
        <v>6</v>
      </c>
      <c r="AU3" s="27">
        <v>7</v>
      </c>
      <c r="AV3" s="27">
        <v>8</v>
      </c>
      <c r="AW3" s="27">
        <v>9</v>
      </c>
      <c r="AX3" s="27">
        <v>10</v>
      </c>
      <c r="AY3" s="27">
        <v>11</v>
      </c>
      <c r="AZ3" s="27">
        <v>12</v>
      </c>
      <c r="BA3" s="27">
        <v>13</v>
      </c>
      <c r="BB3" s="27">
        <v>14</v>
      </c>
      <c r="BC3" s="29">
        <v>15</v>
      </c>
      <c r="BD3" s="27" t="s">
        <v>93</v>
      </c>
      <c r="BE3" s="27" t="s">
        <v>97</v>
      </c>
      <c r="BG3" s="29"/>
      <c r="BH3" s="27">
        <v>1</v>
      </c>
      <c r="BI3" s="27">
        <v>2</v>
      </c>
      <c r="BJ3" s="27">
        <v>3</v>
      </c>
      <c r="BK3" s="27">
        <v>4</v>
      </c>
      <c r="BL3" s="27">
        <v>5</v>
      </c>
      <c r="BM3" s="27">
        <v>6</v>
      </c>
      <c r="BN3" s="27">
        <v>7</v>
      </c>
      <c r="BO3" s="27">
        <v>8</v>
      </c>
      <c r="BP3" s="27">
        <v>9</v>
      </c>
      <c r="BQ3" s="27">
        <v>10</v>
      </c>
      <c r="BR3" s="27">
        <v>11</v>
      </c>
      <c r="BS3" s="27">
        <v>12</v>
      </c>
      <c r="BT3" s="27">
        <v>13</v>
      </c>
      <c r="BU3" s="27">
        <v>14</v>
      </c>
      <c r="BV3" s="29">
        <v>15</v>
      </c>
      <c r="BW3" s="27" t="s">
        <v>93</v>
      </c>
      <c r="BX3" s="27" t="s">
        <v>97</v>
      </c>
      <c r="BZ3" s="29"/>
      <c r="CA3" s="27">
        <v>1</v>
      </c>
      <c r="CB3" s="27">
        <v>2</v>
      </c>
      <c r="CC3" s="27">
        <v>3</v>
      </c>
      <c r="CD3" s="27">
        <v>4</v>
      </c>
      <c r="CE3" s="27">
        <v>5</v>
      </c>
      <c r="CF3" s="27">
        <v>6</v>
      </c>
      <c r="CG3" s="27">
        <v>7</v>
      </c>
      <c r="CH3" s="27">
        <v>8</v>
      </c>
      <c r="CI3" s="27">
        <v>9</v>
      </c>
      <c r="CJ3" s="27">
        <v>10</v>
      </c>
      <c r="CK3" s="27">
        <v>11</v>
      </c>
      <c r="CL3" s="27">
        <v>12</v>
      </c>
      <c r="CM3" s="27">
        <v>13</v>
      </c>
      <c r="CN3" s="27">
        <v>14</v>
      </c>
      <c r="CO3" s="27">
        <v>15</v>
      </c>
      <c r="CP3" s="37">
        <v>16</v>
      </c>
      <c r="CQ3" s="37">
        <v>17</v>
      </c>
      <c r="CR3" s="37">
        <v>18</v>
      </c>
      <c r="CS3" s="37">
        <v>19</v>
      </c>
      <c r="CT3" s="37">
        <v>20</v>
      </c>
      <c r="CU3" s="37">
        <v>21</v>
      </c>
      <c r="CV3" s="38">
        <v>22</v>
      </c>
      <c r="CW3" s="27" t="s">
        <v>93</v>
      </c>
      <c r="CX3" s="27" t="s">
        <v>97</v>
      </c>
      <c r="DB3" s="29"/>
      <c r="DC3" s="27">
        <v>1</v>
      </c>
      <c r="DD3" s="27">
        <v>2</v>
      </c>
      <c r="DE3" s="27">
        <v>3</v>
      </c>
      <c r="DF3" s="27">
        <v>4</v>
      </c>
      <c r="DG3" s="27">
        <v>5</v>
      </c>
      <c r="DH3" s="27">
        <v>6</v>
      </c>
      <c r="DI3" s="27">
        <v>7</v>
      </c>
      <c r="DJ3" s="27">
        <v>8</v>
      </c>
      <c r="DK3" s="27">
        <v>9</v>
      </c>
      <c r="DL3" s="27">
        <v>10</v>
      </c>
      <c r="DM3" s="27">
        <v>11</v>
      </c>
      <c r="DN3" s="27">
        <v>12</v>
      </c>
      <c r="DO3" s="27">
        <v>13</v>
      </c>
      <c r="DP3" s="27">
        <v>14</v>
      </c>
      <c r="DQ3" s="29">
        <v>15</v>
      </c>
      <c r="DR3" s="27" t="s">
        <v>93</v>
      </c>
      <c r="DS3" s="27" t="s">
        <v>97</v>
      </c>
      <c r="DU3" s="29"/>
      <c r="DV3" s="27">
        <v>1</v>
      </c>
      <c r="DW3" s="27">
        <v>2</v>
      </c>
      <c r="DX3" s="27">
        <v>3</v>
      </c>
      <c r="DY3" s="27">
        <v>4</v>
      </c>
      <c r="DZ3" s="27">
        <v>5</v>
      </c>
      <c r="EA3" s="27">
        <v>6</v>
      </c>
      <c r="EB3" s="27">
        <v>7</v>
      </c>
      <c r="EC3" s="27">
        <v>8</v>
      </c>
      <c r="ED3" s="27">
        <v>9</v>
      </c>
      <c r="EE3" s="27">
        <v>10</v>
      </c>
      <c r="EF3" s="27">
        <v>11</v>
      </c>
      <c r="EG3" s="27">
        <v>12</v>
      </c>
      <c r="EH3" s="27">
        <v>13</v>
      </c>
      <c r="EI3" s="27">
        <v>14</v>
      </c>
      <c r="EJ3" s="29">
        <v>15</v>
      </c>
      <c r="EK3" s="27" t="s">
        <v>93</v>
      </c>
      <c r="EL3" s="27" t="s">
        <v>97</v>
      </c>
    </row>
    <row r="4" spans="1:142" x14ac:dyDescent="0.3">
      <c r="A4" s="30" t="s">
        <v>99</v>
      </c>
      <c r="B4">
        <v>1.3243699999999998</v>
      </c>
      <c r="C4">
        <v>0.32425999999999999</v>
      </c>
      <c r="D4">
        <v>3.1777899999999999</v>
      </c>
      <c r="E4">
        <v>2.1907799999999997</v>
      </c>
      <c r="F4">
        <v>3.5711500000000003</v>
      </c>
      <c r="G4">
        <v>0.66005999999999998</v>
      </c>
      <c r="H4">
        <v>2.3433199999999998</v>
      </c>
      <c r="I4">
        <v>1.2753899999999998</v>
      </c>
      <c r="J4">
        <v>1.80044</v>
      </c>
      <c r="K4">
        <v>0.37701000000000001</v>
      </c>
      <c r="L4">
        <v>1.3894200000000001</v>
      </c>
      <c r="M4">
        <v>1.0169000000000001</v>
      </c>
      <c r="P4" s="30"/>
      <c r="Q4" s="33">
        <v>1.6209074999999997</v>
      </c>
      <c r="R4" s="33">
        <v>0.30004705862006553</v>
      </c>
      <c r="T4" s="30" t="s">
        <v>99</v>
      </c>
      <c r="U4">
        <v>0.94238</v>
      </c>
      <c r="V4">
        <v>1.06013</v>
      </c>
      <c r="W4">
        <v>1.0260799999999999</v>
      </c>
      <c r="X4">
        <v>0.76999000000000006</v>
      </c>
      <c r="Y4">
        <v>0.75727999999999995</v>
      </c>
      <c r="Z4">
        <v>1.38985</v>
      </c>
      <c r="AA4">
        <v>0.57738999999999996</v>
      </c>
      <c r="AB4">
        <v>1.9059200000000001</v>
      </c>
      <c r="AC4">
        <v>1.9407699999999999</v>
      </c>
      <c r="AD4">
        <v>0.59844000000000008</v>
      </c>
      <c r="AE4">
        <v>2.34565</v>
      </c>
      <c r="AF4">
        <v>2.7593800000000002</v>
      </c>
      <c r="AG4">
        <v>0.42909999999999998</v>
      </c>
      <c r="AH4">
        <v>1.3269500000000001</v>
      </c>
      <c r="AI4">
        <v>0.47954000000000002</v>
      </c>
      <c r="AJ4" s="30">
        <v>0.84559999999999991</v>
      </c>
      <c r="AK4" s="33">
        <v>1.197153125</v>
      </c>
      <c r="AL4" s="33">
        <v>0.17474777859274476</v>
      </c>
      <c r="AN4" s="30" t="s">
        <v>99</v>
      </c>
      <c r="AO4">
        <v>1.9651399999999999</v>
      </c>
      <c r="AP4">
        <v>1.15256</v>
      </c>
      <c r="AQ4">
        <v>1.4348599999999998</v>
      </c>
      <c r="AR4">
        <v>2.8829100000000003</v>
      </c>
      <c r="AS4">
        <v>0.46384000000000014</v>
      </c>
      <c r="AT4">
        <v>0.82235999999999998</v>
      </c>
      <c r="AU4">
        <v>0.63670999999999989</v>
      </c>
      <c r="AV4">
        <v>2.6246499999999999</v>
      </c>
      <c r="AW4">
        <v>1.0370699999999999</v>
      </c>
      <c r="AX4">
        <v>0.30939999999999995</v>
      </c>
      <c r="AY4">
        <v>1.0394300000000001</v>
      </c>
      <c r="BC4" s="30"/>
      <c r="BD4" s="33">
        <v>1.3062663636363636</v>
      </c>
      <c r="BE4" s="33">
        <v>0.25633396455076746</v>
      </c>
      <c r="BG4" s="30" t="s">
        <v>99</v>
      </c>
      <c r="BH4">
        <v>0.94741999999999993</v>
      </c>
      <c r="BI4">
        <v>3.2146599999999999</v>
      </c>
      <c r="BJ4">
        <v>1.9441200000000001</v>
      </c>
      <c r="BK4">
        <v>0.92342999999999997</v>
      </c>
      <c r="BL4">
        <v>0.317415</v>
      </c>
      <c r="BM4">
        <v>0.89803999999999995</v>
      </c>
      <c r="BN4">
        <v>1.5595999999999999</v>
      </c>
      <c r="BO4">
        <v>0.57676000000000005</v>
      </c>
      <c r="BP4">
        <v>0.32101000000000002</v>
      </c>
      <c r="BQ4">
        <v>0.67401</v>
      </c>
      <c r="BR4">
        <v>1.1251900000000001</v>
      </c>
      <c r="BV4" s="30"/>
      <c r="BW4" s="33">
        <v>1.1365140909090909</v>
      </c>
      <c r="BX4" s="33">
        <v>0.25497386429059948</v>
      </c>
      <c r="BZ4" s="30" t="s">
        <v>99</v>
      </c>
      <c r="CA4">
        <v>1.08806</v>
      </c>
      <c r="CB4">
        <v>1.1800899999999999</v>
      </c>
      <c r="CC4">
        <v>1.0892599999999999</v>
      </c>
      <c r="CD4">
        <v>0.77767000000000008</v>
      </c>
      <c r="CE4">
        <v>0.71932999999999991</v>
      </c>
      <c r="CF4">
        <v>1.0349699999999999</v>
      </c>
      <c r="CG4">
        <v>1.0283199999999999</v>
      </c>
      <c r="CH4">
        <v>0.90342999999999996</v>
      </c>
      <c r="CI4">
        <v>1.03569</v>
      </c>
      <c r="CJ4">
        <v>1.7767599999999999</v>
      </c>
      <c r="CK4">
        <v>1.1464499999999997</v>
      </c>
      <c r="CL4">
        <v>1.92258</v>
      </c>
      <c r="CM4">
        <v>2.48664</v>
      </c>
      <c r="CN4">
        <v>2.3626999999999998</v>
      </c>
      <c r="CO4">
        <v>1.1807300000000001</v>
      </c>
      <c r="CP4">
        <v>2.5618600000000002</v>
      </c>
      <c r="CQ4">
        <v>1.4753700000000001</v>
      </c>
      <c r="CR4">
        <v>2.7629200000000003</v>
      </c>
      <c r="CS4">
        <v>2.4030299999999998</v>
      </c>
      <c r="CT4">
        <v>1.6496000000000002</v>
      </c>
      <c r="CU4">
        <v>1.13591</v>
      </c>
      <c r="CV4" s="31">
        <v>1.19028</v>
      </c>
      <c r="CW4" s="33">
        <v>1.4959840909090909</v>
      </c>
      <c r="CX4" s="33">
        <v>0.13620611207951633</v>
      </c>
      <c r="DB4" s="30" t="s">
        <v>99</v>
      </c>
      <c r="DC4">
        <v>0.43959999999999999</v>
      </c>
      <c r="DD4">
        <v>0.26845999999999998</v>
      </c>
      <c r="DE4">
        <v>0.13441000000000003</v>
      </c>
      <c r="DF4">
        <v>0.17193</v>
      </c>
      <c r="DG4">
        <v>0.45304099999999992</v>
      </c>
      <c r="DH4">
        <v>0.89778000000000002</v>
      </c>
      <c r="DI4">
        <v>0.35925999999999997</v>
      </c>
      <c r="DJ4">
        <v>1.16377</v>
      </c>
      <c r="DK4">
        <v>0.43313000000000001</v>
      </c>
      <c r="DL4">
        <v>0.30882999999999999</v>
      </c>
      <c r="DM4">
        <v>6.9175E-2</v>
      </c>
      <c r="DQ4" s="30"/>
      <c r="DR4" s="33">
        <v>0.42721690909090915</v>
      </c>
      <c r="DS4" s="33">
        <v>9.9440888154306781E-2</v>
      </c>
      <c r="DU4" s="30" t="s">
        <v>99</v>
      </c>
      <c r="DV4">
        <v>0.98719999999999997</v>
      </c>
      <c r="DW4">
        <v>0.46883999999999998</v>
      </c>
      <c r="DX4">
        <v>0.21397000000000002</v>
      </c>
      <c r="DY4">
        <v>0.14196999999999999</v>
      </c>
      <c r="DZ4">
        <v>6.9505999999999998E-2</v>
      </c>
      <c r="EA4">
        <v>0.13588</v>
      </c>
      <c r="EB4">
        <v>0.60509000000000002</v>
      </c>
      <c r="EC4">
        <v>1.2442800000000001</v>
      </c>
      <c r="ED4">
        <v>0.17026999999999998</v>
      </c>
      <c r="EE4">
        <v>0.43262</v>
      </c>
      <c r="EF4">
        <v>0.10305</v>
      </c>
      <c r="EG4">
        <v>0.37387999999999999</v>
      </c>
      <c r="EJ4" s="30"/>
      <c r="EK4" s="33">
        <v>0.412213</v>
      </c>
      <c r="EL4" s="33">
        <v>0.10750254817656438</v>
      </c>
    </row>
    <row r="5" spans="1:142" x14ac:dyDescent="0.3">
      <c r="A5" s="30" t="s">
        <v>69</v>
      </c>
      <c r="B5">
        <v>6.9539000000000004E-2</v>
      </c>
      <c r="C5">
        <v>3.5271000000000004E-2</v>
      </c>
      <c r="D5">
        <v>0.13055</v>
      </c>
      <c r="E5">
        <v>8.4470000000000003E-2</v>
      </c>
      <c r="F5">
        <v>0.94108999999999998</v>
      </c>
      <c r="G5">
        <v>6.0038000000000001E-2</v>
      </c>
      <c r="H5">
        <v>0.13081000000000001</v>
      </c>
      <c r="I5">
        <v>5.27795E-2</v>
      </c>
      <c r="J5">
        <v>3.3944000000000002E-2</v>
      </c>
      <c r="K5">
        <v>3.1529999999999996E-2</v>
      </c>
      <c r="L5">
        <v>5.6732999999999999E-2</v>
      </c>
      <c r="M5">
        <v>8.9829999999999979E-2</v>
      </c>
      <c r="P5" s="30"/>
      <c r="Q5" s="33">
        <v>0.14304870833333336</v>
      </c>
      <c r="R5" s="33">
        <v>7.3200082970086122E-2</v>
      </c>
      <c r="T5" s="30" t="s">
        <v>69</v>
      </c>
      <c r="U5">
        <v>5.7649999999999993E-2</v>
      </c>
      <c r="V5">
        <v>7.5286000000000006E-2</v>
      </c>
      <c r="W5">
        <v>3.8819999999999993E-2</v>
      </c>
      <c r="X5">
        <v>3.3749000000000001E-2</v>
      </c>
      <c r="Y5">
        <v>0.10443999999999999</v>
      </c>
      <c r="Z5">
        <v>4.4490000000000036E-2</v>
      </c>
      <c r="AA5">
        <v>8.4530000000000008E-2</v>
      </c>
      <c r="AB5">
        <v>8.2589999999999997E-2</v>
      </c>
      <c r="AC5">
        <v>7.9695000000000002E-2</v>
      </c>
      <c r="AD5">
        <v>5.2819000000000005E-2</v>
      </c>
      <c r="AE5">
        <v>4.3785999999999999E-2</v>
      </c>
      <c r="AF5">
        <v>7.9420999999999992E-2</v>
      </c>
      <c r="AG5">
        <v>3.7238E-2</v>
      </c>
      <c r="AH5">
        <v>9.7750000000000004E-2</v>
      </c>
      <c r="AI5">
        <v>7.1612999999999996E-2</v>
      </c>
      <c r="AJ5" s="30">
        <v>7.9858999999999999E-2</v>
      </c>
      <c r="AK5" s="33">
        <v>6.6483500000000001E-2</v>
      </c>
      <c r="AL5" s="33">
        <v>5.6213001380167067E-3</v>
      </c>
      <c r="AN5" s="30" t="s">
        <v>69</v>
      </c>
      <c r="AO5">
        <v>5.1893000000000002E-2</v>
      </c>
      <c r="AP5">
        <v>3.4092999999999998E-2</v>
      </c>
      <c r="AQ5">
        <v>2.9010000000000005E-2</v>
      </c>
      <c r="AR5">
        <v>5.1753E-2</v>
      </c>
      <c r="AS5">
        <v>3.5740000000000008E-2</v>
      </c>
      <c r="AT5">
        <v>2.2810000000000004E-2</v>
      </c>
      <c r="AU5">
        <v>3.6713000000000003E-2</v>
      </c>
      <c r="AV5">
        <v>4.0563000000000002E-2</v>
      </c>
      <c r="AW5">
        <v>2.0867999999999998E-2</v>
      </c>
      <c r="AX5">
        <v>3.4140000000000004E-2</v>
      </c>
      <c r="AY5">
        <v>3.0103999999999999E-2</v>
      </c>
      <c r="BC5" s="30"/>
      <c r="BD5" s="33">
        <v>3.5244272727272735E-2</v>
      </c>
      <c r="BE5" s="33">
        <v>3.0294489810732228E-3</v>
      </c>
      <c r="BG5" s="30" t="s">
        <v>69</v>
      </c>
      <c r="BH5">
        <v>3.4785000000000003E-2</v>
      </c>
      <c r="BI5">
        <v>0.36474000000000001</v>
      </c>
      <c r="BJ5">
        <v>5.4534000000000006E-2</v>
      </c>
      <c r="BK5">
        <v>5.8742000000000003E-2</v>
      </c>
      <c r="BL5">
        <v>4.2353999999999996E-2</v>
      </c>
      <c r="BM5">
        <v>0.13088</v>
      </c>
      <c r="BN5">
        <v>6.1621000000000002E-2</v>
      </c>
      <c r="BO5">
        <v>2.7747000000000001E-2</v>
      </c>
      <c r="BP5">
        <v>3.1777E-2</v>
      </c>
      <c r="BQ5">
        <v>3.415E-2</v>
      </c>
      <c r="BR5">
        <v>0.18165000000000001</v>
      </c>
      <c r="BV5" s="30"/>
      <c r="BW5" s="33">
        <v>9.2998181818181813E-2</v>
      </c>
      <c r="BX5" s="33">
        <v>3.0777466019451839E-2</v>
      </c>
      <c r="BZ5" s="30" t="s">
        <v>69</v>
      </c>
      <c r="CA5">
        <v>2.7900000000000008E-3</v>
      </c>
      <c r="CB5">
        <v>0.10294</v>
      </c>
      <c r="CC5">
        <v>0.14396000000000003</v>
      </c>
      <c r="CD5">
        <v>7.0989999999999984E-2</v>
      </c>
      <c r="CE5">
        <v>4.3874999999999997E-2</v>
      </c>
      <c r="CF5">
        <v>0.10790000000000001</v>
      </c>
      <c r="CG5">
        <v>6.7395999999999998E-2</v>
      </c>
      <c r="CH5">
        <v>6.658E-2</v>
      </c>
      <c r="CI5">
        <v>0.12679000000000001</v>
      </c>
      <c r="CJ5">
        <v>6.6591000000000011E-2</v>
      </c>
      <c r="CK5">
        <v>3.5259999999999993E-2</v>
      </c>
      <c r="CL5">
        <v>0.44577999999999995</v>
      </c>
      <c r="CM5">
        <v>0.14238000000000001</v>
      </c>
      <c r="CN5">
        <v>0.13482000000000002</v>
      </c>
      <c r="CO5">
        <v>9.3449999999999991E-2</v>
      </c>
      <c r="CP5">
        <v>0.19801999999999997</v>
      </c>
      <c r="CQ5">
        <v>0.10753</v>
      </c>
      <c r="CR5">
        <v>0.81670000000000009</v>
      </c>
      <c r="CS5">
        <v>0.28323000000000004</v>
      </c>
      <c r="CT5">
        <v>7.8002000000000002E-2</v>
      </c>
      <c r="CU5">
        <v>2.2142999999999996E-2</v>
      </c>
      <c r="CV5" s="30">
        <v>4.8566000000000005E-2</v>
      </c>
      <c r="CW5" s="33">
        <v>0.14571331818181818</v>
      </c>
      <c r="CX5" s="33">
        <v>3.7978674633300534E-2</v>
      </c>
      <c r="DB5" s="30" t="s">
        <v>69</v>
      </c>
      <c r="DC5">
        <v>2.7933999999999997E-2</v>
      </c>
      <c r="DD5">
        <v>2.0362999999999999E-2</v>
      </c>
      <c r="DE5">
        <v>3.7492999999999992E-2</v>
      </c>
      <c r="DF5">
        <v>6.6723000000000005E-2</v>
      </c>
      <c r="DG5">
        <v>3.5379999999999995E-2</v>
      </c>
      <c r="DH5">
        <v>3.7808000000000001E-2</v>
      </c>
      <c r="DI5">
        <v>3.5271000000000004E-2</v>
      </c>
      <c r="DJ5">
        <v>4.5420999999999996E-2</v>
      </c>
      <c r="DK5">
        <v>5.2250999999999999E-2</v>
      </c>
      <c r="DL5">
        <v>5.4421999999999998E-2</v>
      </c>
      <c r="DM5">
        <v>4.6399999999999997E-2</v>
      </c>
      <c r="DQ5" s="30"/>
      <c r="DR5" s="33">
        <v>4.1769636363636356E-2</v>
      </c>
      <c r="DS5" s="33">
        <v>3.9243959495182269E-3</v>
      </c>
      <c r="DU5" s="30" t="s">
        <v>69</v>
      </c>
      <c r="DV5">
        <v>0.25974000000000003</v>
      </c>
      <c r="DW5">
        <v>6.3261999999999999E-2</v>
      </c>
      <c r="DX5">
        <v>2.5926000000000001E-2</v>
      </c>
      <c r="DY5">
        <v>3.5195999999999998E-2</v>
      </c>
      <c r="DZ5">
        <v>2.6638999999999999E-2</v>
      </c>
      <c r="EA5">
        <v>5.0463000000000001E-2</v>
      </c>
      <c r="EB5">
        <v>5.2815999999999995E-2</v>
      </c>
      <c r="EC5">
        <v>0.13260999999999998</v>
      </c>
      <c r="ED5">
        <v>4.3139999999999998E-2</v>
      </c>
      <c r="EE5">
        <v>8.1590999999999997E-2</v>
      </c>
      <c r="EF5">
        <v>4.0627999999999997E-2</v>
      </c>
      <c r="EG5">
        <v>5.8954999999999994E-2</v>
      </c>
      <c r="EJ5" s="30"/>
      <c r="EK5" s="33">
        <v>7.2580499999999992E-2</v>
      </c>
      <c r="EL5" s="33">
        <v>1.8957345723659841E-2</v>
      </c>
    </row>
    <row r="6" spans="1:142" x14ac:dyDescent="0.3">
      <c r="A6" s="30" t="s">
        <v>56</v>
      </c>
      <c r="B6">
        <v>0.43679000000000001</v>
      </c>
      <c r="C6">
        <v>0.17548</v>
      </c>
      <c r="D6">
        <v>0.84277000000000002</v>
      </c>
      <c r="E6">
        <v>0.33504</v>
      </c>
      <c r="F6">
        <v>1.4762</v>
      </c>
      <c r="G6">
        <v>7.7328999999999995E-2</v>
      </c>
      <c r="H6">
        <v>0.47308000000000006</v>
      </c>
      <c r="I6">
        <v>0.51275999999999999</v>
      </c>
      <c r="J6">
        <v>0.22027000000000002</v>
      </c>
      <c r="K6">
        <v>0.29699999999999999</v>
      </c>
      <c r="L6">
        <v>0.23049</v>
      </c>
      <c r="M6">
        <v>0.72611000000000003</v>
      </c>
      <c r="P6" s="30"/>
      <c r="Q6" s="33">
        <v>0.48360991666666669</v>
      </c>
      <c r="R6" s="33">
        <v>0.11100478266931335</v>
      </c>
      <c r="T6" s="30" t="s">
        <v>56</v>
      </c>
      <c r="U6">
        <v>0.13795000000000002</v>
      </c>
      <c r="V6">
        <v>0.12417</v>
      </c>
      <c r="W6">
        <v>0.10089999999999998</v>
      </c>
      <c r="X6">
        <v>8.14E-2</v>
      </c>
      <c r="Y6">
        <v>0.11736000000000001</v>
      </c>
      <c r="Z6">
        <v>0.24996000000000002</v>
      </c>
      <c r="AA6">
        <v>0.32329000000000002</v>
      </c>
      <c r="AB6">
        <v>0.39588999999999996</v>
      </c>
      <c r="AC6">
        <v>0.27027999999999996</v>
      </c>
      <c r="AD6">
        <v>0.16466</v>
      </c>
      <c r="AE6">
        <v>0.36149000000000003</v>
      </c>
      <c r="AF6">
        <v>0.62287000000000003</v>
      </c>
      <c r="AG6">
        <v>0.18787999999999999</v>
      </c>
      <c r="AH6">
        <v>0.38859999999999995</v>
      </c>
      <c r="AI6">
        <v>0.13908000000000001</v>
      </c>
      <c r="AJ6" s="30">
        <v>0.19532999999999998</v>
      </c>
      <c r="AK6" s="33">
        <v>0.24131937499999995</v>
      </c>
      <c r="AL6" s="33">
        <v>3.6492314116225798E-2</v>
      </c>
      <c r="AN6" s="30" t="s">
        <v>56</v>
      </c>
      <c r="AO6">
        <v>0.21220000000000003</v>
      </c>
      <c r="AP6">
        <v>8.4680000000000005E-2</v>
      </c>
      <c r="AQ6">
        <v>0.35683999999999999</v>
      </c>
      <c r="AR6">
        <v>0.40845999999999999</v>
      </c>
      <c r="AS6">
        <v>0.30069999999999991</v>
      </c>
      <c r="AT6">
        <v>0.10676000000000001</v>
      </c>
      <c r="AU6">
        <v>0.21554999999999999</v>
      </c>
      <c r="AV6">
        <v>0.29009000000000001</v>
      </c>
      <c r="AW6">
        <v>9.2790999999999998E-2</v>
      </c>
      <c r="AX6">
        <v>9.1299099999999994E-2</v>
      </c>
      <c r="AY6">
        <v>0.16885999999999998</v>
      </c>
      <c r="BC6" s="30"/>
      <c r="BD6" s="33">
        <v>0.2116572818181818</v>
      </c>
      <c r="BE6" s="33">
        <v>3.4572537489186976E-2</v>
      </c>
      <c r="BG6" s="30" t="s">
        <v>56</v>
      </c>
      <c r="BH6">
        <v>0.11999000000000001</v>
      </c>
      <c r="BI6">
        <v>0.69807000000000008</v>
      </c>
      <c r="BJ6">
        <v>0.44496999999999998</v>
      </c>
      <c r="BK6">
        <v>0.29786000000000001</v>
      </c>
      <c r="BL6">
        <v>0.126</v>
      </c>
      <c r="BM6">
        <v>0.11818000000000001</v>
      </c>
      <c r="BN6">
        <v>0.38590999999999998</v>
      </c>
      <c r="BO6">
        <v>0.10612000000000001</v>
      </c>
      <c r="BP6">
        <v>0.11541</v>
      </c>
      <c r="BQ6">
        <v>0.15017000000000003</v>
      </c>
      <c r="BR6">
        <v>0.84942999999999991</v>
      </c>
      <c r="BV6" s="30"/>
      <c r="BW6" s="33">
        <v>0.31019181818181818</v>
      </c>
      <c r="BX6" s="33">
        <v>7.8476511689435757E-2</v>
      </c>
      <c r="BZ6" s="30" t="s">
        <v>56</v>
      </c>
      <c r="CA6">
        <v>-9.5630000000000003E-3</v>
      </c>
      <c r="CB6">
        <v>0.31805</v>
      </c>
      <c r="CC6">
        <v>0.38586999999999999</v>
      </c>
      <c r="CD6">
        <v>0.2555</v>
      </c>
      <c r="CE6">
        <v>0.14682000000000003</v>
      </c>
      <c r="CF6">
        <v>0.22462000000000004</v>
      </c>
      <c r="CG6">
        <v>0.33623999999999998</v>
      </c>
      <c r="CH6">
        <v>0.25301000000000001</v>
      </c>
      <c r="CI6">
        <v>0.28836000000000001</v>
      </c>
      <c r="CJ6">
        <v>0.48810999999999999</v>
      </c>
      <c r="CK6">
        <v>0.19346999999999998</v>
      </c>
      <c r="CL6">
        <v>1.6872099999999999</v>
      </c>
      <c r="CM6">
        <v>0.54979000000000011</v>
      </c>
      <c r="CN6">
        <v>0.57347999999999999</v>
      </c>
      <c r="CO6">
        <v>0.29899999999999999</v>
      </c>
      <c r="CP6">
        <v>1.44068</v>
      </c>
      <c r="CQ6">
        <v>1.17126</v>
      </c>
      <c r="CR6">
        <v>1.2737499999999999</v>
      </c>
      <c r="CS6">
        <v>0.81801000000000001</v>
      </c>
      <c r="CT6">
        <v>0.39557999999999999</v>
      </c>
      <c r="CU6">
        <v>0.10665000000000001</v>
      </c>
      <c r="CV6" s="30">
        <v>0.35053999999999996</v>
      </c>
      <c r="CW6" s="33">
        <v>0.52483804545454549</v>
      </c>
      <c r="CX6" s="33">
        <v>9.8256226487487816E-2</v>
      </c>
      <c r="DB6" s="30" t="s">
        <v>56</v>
      </c>
      <c r="DC6">
        <v>0.10989</v>
      </c>
      <c r="DD6">
        <v>5.7311000000000001E-2</v>
      </c>
      <c r="DE6">
        <v>0.14391000000000004</v>
      </c>
      <c r="DF6">
        <v>0.30364000000000002</v>
      </c>
      <c r="DG6">
        <v>7.5450000000000045E-2</v>
      </c>
      <c r="DH6">
        <v>0.14609</v>
      </c>
      <c r="DI6">
        <v>0.10952999999999999</v>
      </c>
      <c r="DJ6">
        <v>0.19802</v>
      </c>
      <c r="DK6">
        <v>9.9479999999999985E-2</v>
      </c>
      <c r="DL6">
        <v>0.14583000000000002</v>
      </c>
      <c r="DM6">
        <v>5.5245999999999996E-2</v>
      </c>
      <c r="DQ6" s="30"/>
      <c r="DR6" s="33">
        <v>0.13130881818181817</v>
      </c>
      <c r="DS6" s="33">
        <v>2.1545754524148766E-2</v>
      </c>
      <c r="DU6" s="30" t="s">
        <v>56</v>
      </c>
      <c r="DV6">
        <v>0.29187000000000002</v>
      </c>
      <c r="DW6">
        <v>0.13547000000000001</v>
      </c>
      <c r="DX6">
        <v>6.4264000000000002E-2</v>
      </c>
      <c r="DY6">
        <v>7.2426000000000004E-2</v>
      </c>
      <c r="DZ6">
        <v>7.1340999999999988E-2</v>
      </c>
      <c r="EA6">
        <v>8.2406000000000007E-2</v>
      </c>
      <c r="EB6">
        <v>0.19251000000000001</v>
      </c>
      <c r="EC6">
        <v>0.21118000000000001</v>
      </c>
      <c r="ED6">
        <v>0.16672999999999999</v>
      </c>
      <c r="EE6">
        <v>0.17194999999999999</v>
      </c>
      <c r="EF6">
        <v>5.2943999999999998E-2</v>
      </c>
      <c r="EG6">
        <v>0.17164999999999997</v>
      </c>
      <c r="EJ6" s="30"/>
      <c r="EK6" s="33">
        <v>0.14039508333333336</v>
      </c>
      <c r="EL6" s="33">
        <v>2.1241061673609816E-2</v>
      </c>
    </row>
    <row r="7" spans="1:142" x14ac:dyDescent="0.3">
      <c r="A7" s="30" t="s">
        <v>58</v>
      </c>
      <c r="B7">
        <v>1.06003</v>
      </c>
      <c r="C7">
        <v>0.49404000000000003</v>
      </c>
      <c r="D7">
        <v>4.0078700000000005</v>
      </c>
      <c r="E7">
        <v>1.6973199999999999</v>
      </c>
      <c r="F7">
        <v>4.7977699999999999</v>
      </c>
      <c r="G7">
        <v>0.61379000000000006</v>
      </c>
      <c r="H7">
        <v>2.6254599999999999</v>
      </c>
      <c r="I7">
        <v>2.92211</v>
      </c>
      <c r="J7">
        <v>2.20364</v>
      </c>
      <c r="K7">
        <v>1.3474699999999999</v>
      </c>
      <c r="L7">
        <v>0.75261</v>
      </c>
      <c r="M7">
        <v>1.5563699999999998</v>
      </c>
      <c r="P7" s="30"/>
      <c r="Q7" s="33">
        <v>2.0065400000000002</v>
      </c>
      <c r="R7" s="33">
        <v>0.39393834334137312</v>
      </c>
      <c r="T7" s="30" t="s">
        <v>58</v>
      </c>
      <c r="U7">
        <v>0.79491000000000001</v>
      </c>
      <c r="V7">
        <v>1.4826100000000002</v>
      </c>
      <c r="W7">
        <v>0.92254999999999998</v>
      </c>
      <c r="X7">
        <v>0.57229999999999992</v>
      </c>
      <c r="Y7">
        <v>0.37701000000000001</v>
      </c>
      <c r="Z7">
        <v>0.91263000000000016</v>
      </c>
      <c r="AA7">
        <v>1.81308</v>
      </c>
      <c r="AB7">
        <v>1.5209999999999999</v>
      </c>
      <c r="AC7">
        <v>1.84697</v>
      </c>
      <c r="AD7">
        <v>0.89773999999999987</v>
      </c>
      <c r="AE7">
        <v>2.7530100000000002</v>
      </c>
      <c r="AF7">
        <v>2.83249</v>
      </c>
      <c r="AG7">
        <v>0.85986000000000007</v>
      </c>
      <c r="AH7">
        <v>1.92743</v>
      </c>
      <c r="AI7">
        <v>1.5351199999999998</v>
      </c>
      <c r="AJ7" s="30">
        <v>1.3308199999999999</v>
      </c>
      <c r="AK7" s="33">
        <v>1.3987206250000002</v>
      </c>
      <c r="AL7" s="33">
        <v>0.17892013962582282</v>
      </c>
      <c r="AN7" s="30" t="s">
        <v>58</v>
      </c>
      <c r="AO7">
        <v>2.2950599999999999</v>
      </c>
      <c r="AP7">
        <v>0.99124000000000001</v>
      </c>
      <c r="AQ7">
        <v>2.20384</v>
      </c>
      <c r="AR7">
        <v>4.1644199999999998</v>
      </c>
      <c r="AS7">
        <v>1.2313499999999999</v>
      </c>
      <c r="AT7">
        <v>0.50327</v>
      </c>
      <c r="AU7">
        <v>2.0583500000000003</v>
      </c>
      <c r="AV7">
        <v>2.0434200000000002</v>
      </c>
      <c r="AW7">
        <v>0.73620000000000008</v>
      </c>
      <c r="AX7">
        <v>0.61238000000000004</v>
      </c>
      <c r="AY7">
        <v>0.71528000000000003</v>
      </c>
      <c r="BC7" s="30"/>
      <c r="BD7" s="33">
        <v>1.5958918181818185</v>
      </c>
      <c r="BE7" s="33">
        <v>0.3308952442247825</v>
      </c>
      <c r="BG7" s="30" t="s">
        <v>58</v>
      </c>
      <c r="BH7">
        <v>0.38829000000000002</v>
      </c>
      <c r="BI7">
        <v>1.75657</v>
      </c>
      <c r="BJ7">
        <v>2.1452499999999999</v>
      </c>
      <c r="BK7">
        <v>1.5426000000000002</v>
      </c>
      <c r="BL7">
        <v>0.61836000000000002</v>
      </c>
      <c r="BM7">
        <v>1.1217200000000001</v>
      </c>
      <c r="BN7">
        <v>1.33229</v>
      </c>
      <c r="BO7">
        <v>0.57852000000000003</v>
      </c>
      <c r="BP7">
        <v>0.57479000000000002</v>
      </c>
      <c r="BQ7">
        <v>2.2817999999999996</v>
      </c>
      <c r="BR7">
        <v>2.5726999999999998</v>
      </c>
      <c r="BV7" s="30"/>
      <c r="BW7" s="33">
        <v>1.3557172727272726</v>
      </c>
      <c r="BX7" s="33">
        <v>0.23172169845465643</v>
      </c>
      <c r="BZ7" s="30" t="s">
        <v>58</v>
      </c>
      <c r="CA7">
        <v>0.43796999999999997</v>
      </c>
      <c r="CB7">
        <v>0.82540000000000002</v>
      </c>
      <c r="CC7">
        <v>1.2413599999999998</v>
      </c>
      <c r="CD7">
        <v>0.80809000000000009</v>
      </c>
      <c r="CE7">
        <v>0.60380000000000011</v>
      </c>
      <c r="CF7">
        <v>1.1007100000000001</v>
      </c>
      <c r="CG7">
        <v>1.37425</v>
      </c>
      <c r="CH7">
        <v>1.2388299999999999</v>
      </c>
      <c r="CI7">
        <v>0.55874999999999997</v>
      </c>
      <c r="CJ7">
        <v>1.89211</v>
      </c>
      <c r="CK7">
        <v>0.78441000000000005</v>
      </c>
      <c r="CL7">
        <v>1.6805000000000001</v>
      </c>
      <c r="CM7">
        <v>2.0705</v>
      </c>
      <c r="CN7">
        <v>3.1912099999999999</v>
      </c>
      <c r="CO7">
        <v>1.4188799999999999</v>
      </c>
      <c r="CP7">
        <v>3.10832</v>
      </c>
      <c r="CQ7">
        <v>2.6115699999999999</v>
      </c>
      <c r="CR7">
        <v>2.7106400000000002</v>
      </c>
      <c r="CS7">
        <v>1.16991</v>
      </c>
      <c r="CT7">
        <v>1.3265400000000001</v>
      </c>
      <c r="CU7">
        <v>0.68108999999999997</v>
      </c>
      <c r="CV7" s="30">
        <v>1.01752</v>
      </c>
      <c r="CW7" s="33">
        <v>1.4478345454545458</v>
      </c>
      <c r="CX7" s="33">
        <v>0.17545464312044462</v>
      </c>
      <c r="DB7" s="30" t="s">
        <v>58</v>
      </c>
      <c r="DC7">
        <v>0.28693999999999997</v>
      </c>
      <c r="DD7">
        <v>0.24739</v>
      </c>
      <c r="DE7">
        <v>0.38377000000000006</v>
      </c>
      <c r="DF7">
        <v>0.99247000000000007</v>
      </c>
      <c r="DG7">
        <v>0.35260000000000002</v>
      </c>
      <c r="DH7">
        <v>0.56517000000000006</v>
      </c>
      <c r="DI7">
        <v>0.61148000000000002</v>
      </c>
      <c r="DJ7">
        <v>1.2829699999999999</v>
      </c>
      <c r="DK7">
        <v>0.54469000000000001</v>
      </c>
      <c r="DL7">
        <v>0.77476999999999996</v>
      </c>
      <c r="DM7">
        <v>0.10797999999999999</v>
      </c>
      <c r="DQ7" s="30"/>
      <c r="DR7" s="33">
        <v>0.55911181818181821</v>
      </c>
      <c r="DS7" s="33">
        <v>0.10485597661743794</v>
      </c>
      <c r="DU7" s="30" t="s">
        <v>58</v>
      </c>
      <c r="DV7">
        <v>0.42458999999999997</v>
      </c>
      <c r="DW7">
        <v>0.26774999999999999</v>
      </c>
      <c r="DX7">
        <v>0.10834000000000001</v>
      </c>
      <c r="DY7">
        <v>0.28238000000000002</v>
      </c>
      <c r="DZ7">
        <v>0.11346000000000001</v>
      </c>
      <c r="EA7">
        <v>0.12382</v>
      </c>
      <c r="EB7">
        <v>0.56980999999999993</v>
      </c>
      <c r="EC7">
        <v>0.27488999999999997</v>
      </c>
      <c r="ED7">
        <v>0.21775999999999998</v>
      </c>
      <c r="EE7">
        <v>0.28514999999999996</v>
      </c>
      <c r="EF7">
        <v>9.6072000000000005E-2</v>
      </c>
      <c r="EG7">
        <v>0.39137</v>
      </c>
      <c r="EJ7" s="30"/>
      <c r="EK7" s="33">
        <v>0.26294933333333331</v>
      </c>
      <c r="EL7" s="33">
        <v>4.2042302485987025E-2</v>
      </c>
    </row>
    <row r="8" spans="1:142" x14ac:dyDescent="0.3">
      <c r="A8" s="29" t="s">
        <v>57</v>
      </c>
      <c r="B8" s="32">
        <v>1.3432899999999999</v>
      </c>
      <c r="C8" s="27">
        <v>0.89675000000000005</v>
      </c>
      <c r="D8" s="27">
        <v>3.52217</v>
      </c>
      <c r="E8" s="27">
        <v>2.5736699999999999</v>
      </c>
      <c r="F8" s="27">
        <v>4.4255300000000002</v>
      </c>
      <c r="G8" s="27">
        <v>1.1169099999999998</v>
      </c>
      <c r="H8" s="27">
        <v>2.4379500000000003</v>
      </c>
      <c r="I8" s="27">
        <v>3.5045799999999998</v>
      </c>
      <c r="J8" s="27">
        <v>2.49275</v>
      </c>
      <c r="K8" s="27">
        <v>1.80596</v>
      </c>
      <c r="L8" s="27">
        <v>0.85028999999999999</v>
      </c>
      <c r="M8" s="27">
        <v>1.6481100000000002</v>
      </c>
      <c r="N8" s="27"/>
      <c r="O8" s="27"/>
      <c r="P8" s="29"/>
      <c r="Q8" s="34">
        <v>2.2181633333333335</v>
      </c>
      <c r="R8" s="35">
        <v>0.33221140508748642</v>
      </c>
      <c r="T8" s="29" t="s">
        <v>57</v>
      </c>
      <c r="U8" s="32">
        <v>0.98600999999999994</v>
      </c>
      <c r="V8" s="27">
        <v>1.1653500000000001</v>
      </c>
      <c r="W8" s="27">
        <v>1.8475599999999999</v>
      </c>
      <c r="X8" s="27">
        <v>0.83303000000000005</v>
      </c>
      <c r="Y8" s="27">
        <v>0.67957000000000001</v>
      </c>
      <c r="Z8" s="27">
        <v>0.65598999999999996</v>
      </c>
      <c r="AA8" s="27">
        <v>1.46658</v>
      </c>
      <c r="AB8" s="27">
        <v>1.5586800000000001</v>
      </c>
      <c r="AC8" s="27">
        <v>2.5588699999999998</v>
      </c>
      <c r="AD8" s="27">
        <v>2.1003500000000002</v>
      </c>
      <c r="AE8" s="27">
        <v>3.1040199999999998</v>
      </c>
      <c r="AF8" s="27">
        <v>3.5813600000000001</v>
      </c>
      <c r="AG8" s="27">
        <v>0.84902999999999995</v>
      </c>
      <c r="AH8" s="27">
        <v>2.2139600000000002</v>
      </c>
      <c r="AI8" s="27">
        <v>1.4765200000000001</v>
      </c>
      <c r="AJ8" s="29">
        <v>2.2630800000000004</v>
      </c>
      <c r="AK8" s="35">
        <v>1.7087475000000003</v>
      </c>
      <c r="AL8" s="35">
        <v>0.21925576873349678</v>
      </c>
      <c r="AN8" s="29" t="s">
        <v>57</v>
      </c>
      <c r="AO8" s="32">
        <v>2.3946499999999999</v>
      </c>
      <c r="AP8" s="27">
        <v>1.3691799999999998</v>
      </c>
      <c r="AQ8" s="27">
        <v>2.4249100000000001</v>
      </c>
      <c r="AR8" s="27">
        <v>4.5040200000000006</v>
      </c>
      <c r="AS8" s="27">
        <v>1.5785499999999999</v>
      </c>
      <c r="AT8" s="27">
        <v>1.3240400000000001</v>
      </c>
      <c r="AU8" s="27">
        <v>2.04027</v>
      </c>
      <c r="AV8" s="27">
        <v>2.4792999999999998</v>
      </c>
      <c r="AW8" s="27">
        <v>1.07531</v>
      </c>
      <c r="AX8" s="27">
        <v>1.3289499999999999</v>
      </c>
      <c r="AY8" s="27">
        <v>1.2353000000000001</v>
      </c>
      <c r="AZ8" s="27"/>
      <c r="BA8" s="27"/>
      <c r="BB8" s="27"/>
      <c r="BC8" s="29"/>
      <c r="BD8" s="35">
        <v>1.9776799999999997</v>
      </c>
      <c r="BE8" s="35">
        <v>0.29779317307945014</v>
      </c>
      <c r="BG8" s="29" t="s">
        <v>57</v>
      </c>
      <c r="BH8" s="32">
        <v>0.24921000000000001</v>
      </c>
      <c r="BI8" s="27">
        <v>1.9724999999999999</v>
      </c>
      <c r="BJ8" s="27">
        <v>2.1274000000000002</v>
      </c>
      <c r="BK8" s="27">
        <v>1.3407899999999999</v>
      </c>
      <c r="BL8" s="27">
        <v>1.60368</v>
      </c>
      <c r="BM8" s="27">
        <v>2.03573</v>
      </c>
      <c r="BN8" s="27">
        <v>2.9144600000000001</v>
      </c>
      <c r="BO8" s="27">
        <v>1.4556500000000001</v>
      </c>
      <c r="BP8" s="27">
        <v>1.1884000000000001</v>
      </c>
      <c r="BQ8" s="27">
        <v>2.7473100000000001</v>
      </c>
      <c r="BR8" s="27">
        <v>2.6541000000000001</v>
      </c>
      <c r="BS8" s="27"/>
      <c r="BT8" s="27"/>
      <c r="BU8" s="27"/>
      <c r="BV8" s="29"/>
      <c r="BW8" s="35">
        <v>1.8444754545454545</v>
      </c>
      <c r="BX8" s="35">
        <v>0.23715467770045481</v>
      </c>
      <c r="BZ8" s="29" t="s">
        <v>57</v>
      </c>
      <c r="CA8" s="32">
        <v>0.46747000000000005</v>
      </c>
      <c r="CB8" s="27">
        <v>1.2033499999999999</v>
      </c>
      <c r="CC8" s="27">
        <v>1.2267399999999997</v>
      </c>
      <c r="CD8" s="27">
        <v>1.25742</v>
      </c>
      <c r="CE8" s="27">
        <v>1.1773900000000002</v>
      </c>
      <c r="CF8" s="27">
        <v>1.5296400000000001</v>
      </c>
      <c r="CG8" s="27">
        <v>1.96862</v>
      </c>
      <c r="CH8" s="27">
        <v>1.51614</v>
      </c>
      <c r="CI8" s="27">
        <v>0.48498000000000002</v>
      </c>
      <c r="CJ8" s="27">
        <v>1.7292400000000001</v>
      </c>
      <c r="CK8" s="27">
        <v>0.57344000000000006</v>
      </c>
      <c r="CL8" s="27">
        <v>1.45685</v>
      </c>
      <c r="CM8" s="27">
        <v>3.5708200000000003</v>
      </c>
      <c r="CN8" s="27">
        <v>3.6811599999999998</v>
      </c>
      <c r="CO8" s="27">
        <v>1.8791</v>
      </c>
      <c r="CP8" s="27">
        <v>3.63883</v>
      </c>
      <c r="CQ8" s="27">
        <v>2.5511500000000003</v>
      </c>
      <c r="CR8" s="27">
        <v>3.18336</v>
      </c>
      <c r="CS8" s="27">
        <v>1.14368</v>
      </c>
      <c r="CT8" s="27">
        <v>1.87341</v>
      </c>
      <c r="CU8" s="27">
        <v>0.80619999999999992</v>
      </c>
      <c r="CV8" s="29">
        <v>1.22943</v>
      </c>
      <c r="CW8" s="35">
        <v>1.7340190909090907</v>
      </c>
      <c r="CX8" s="35">
        <v>0.21256253250326862</v>
      </c>
      <c r="DB8" s="29" t="s">
        <v>57</v>
      </c>
      <c r="DC8" s="32">
        <v>0.37515999999999999</v>
      </c>
      <c r="DD8" s="27">
        <v>0.13272</v>
      </c>
      <c r="DE8" s="27">
        <v>0.96194999999999997</v>
      </c>
      <c r="DF8" s="27">
        <v>1.57586</v>
      </c>
      <c r="DG8" s="27">
        <v>0.54707000000000006</v>
      </c>
      <c r="DH8" s="27">
        <v>0.66648000000000007</v>
      </c>
      <c r="DI8" s="27">
        <v>0.91982000000000008</v>
      </c>
      <c r="DJ8" s="27">
        <v>1.47472</v>
      </c>
      <c r="DK8" s="27">
        <v>0.73068</v>
      </c>
      <c r="DL8" s="27">
        <v>1.23698</v>
      </c>
      <c r="DM8" s="27">
        <v>8.659399999999999E-2</v>
      </c>
      <c r="DN8" s="27"/>
      <c r="DO8" s="27"/>
      <c r="DP8" s="27"/>
      <c r="DQ8" s="29"/>
      <c r="DR8" s="34">
        <v>0.79163945454545448</v>
      </c>
      <c r="DS8" s="35">
        <v>0.15103519366849361</v>
      </c>
      <c r="DU8" s="29" t="s">
        <v>57</v>
      </c>
      <c r="DV8" s="32">
        <v>0.43351000000000001</v>
      </c>
      <c r="DW8" s="27">
        <v>0.49785000000000001</v>
      </c>
      <c r="DX8" s="27">
        <v>0.16241999999999998</v>
      </c>
      <c r="DY8" s="27">
        <v>0.51372000000000007</v>
      </c>
      <c r="DZ8" s="27">
        <v>0.11659</v>
      </c>
      <c r="EA8" s="27">
        <v>0.14541000000000001</v>
      </c>
      <c r="EB8" s="27">
        <v>0.61153000000000002</v>
      </c>
      <c r="EC8" s="27">
        <v>0.51008999999999993</v>
      </c>
      <c r="ED8" s="27">
        <v>0.23710000000000001</v>
      </c>
      <c r="EE8" s="27">
        <v>0.33856000000000003</v>
      </c>
      <c r="EF8" s="27">
        <v>0.25834999999999997</v>
      </c>
      <c r="EG8" s="27">
        <v>0.53686</v>
      </c>
      <c r="EH8" s="27"/>
      <c r="EI8" s="27"/>
      <c r="EJ8" s="29"/>
      <c r="EK8" s="34">
        <v>0.36349916666666671</v>
      </c>
      <c r="EL8" s="35">
        <v>5.0392025154574728E-2</v>
      </c>
    </row>
    <row r="9" spans="1:142" x14ac:dyDescent="0.3">
      <c r="A9" s="17"/>
      <c r="B9" s="17"/>
      <c r="C9" s="17"/>
      <c r="D9" s="17"/>
      <c r="E9" s="17"/>
      <c r="F9" s="17"/>
      <c r="G9" s="17"/>
      <c r="H9" s="17"/>
      <c r="I9" s="36"/>
      <c r="J9" s="36"/>
      <c r="T9" s="17"/>
      <c r="U9" s="17"/>
      <c r="V9" s="17"/>
      <c r="W9" s="17"/>
      <c r="X9" s="17"/>
      <c r="Y9" s="17"/>
      <c r="Z9" s="17"/>
      <c r="AA9" s="17"/>
      <c r="AB9" s="36"/>
      <c r="AC9" s="36"/>
      <c r="AN9" s="17"/>
      <c r="AO9" s="17"/>
      <c r="AP9" s="17"/>
      <c r="AQ9" s="17"/>
      <c r="AR9" s="17"/>
      <c r="AS9" s="17"/>
      <c r="AT9" s="17"/>
      <c r="AU9" s="17"/>
      <c r="AV9" s="36"/>
      <c r="AW9" s="36"/>
      <c r="BG9" s="17"/>
      <c r="BH9" s="17"/>
      <c r="BI9" s="17"/>
      <c r="BJ9" s="17"/>
      <c r="BK9" s="17"/>
      <c r="BL9" s="17"/>
      <c r="BM9" s="17"/>
      <c r="BN9" s="17"/>
      <c r="BO9" s="36"/>
      <c r="BP9" s="36"/>
      <c r="BZ9" s="17"/>
      <c r="CA9" s="17"/>
      <c r="CB9" s="17"/>
      <c r="CC9" s="17"/>
      <c r="CD9" s="17"/>
      <c r="CE9" s="17"/>
      <c r="CF9" s="17"/>
      <c r="CG9" s="17"/>
      <c r="CH9" s="36"/>
      <c r="CI9" s="36"/>
      <c r="CO9" s="17"/>
      <c r="CP9" s="17"/>
      <c r="DB9" s="17"/>
      <c r="DC9" s="17"/>
      <c r="DD9" s="17"/>
      <c r="DE9" s="17"/>
      <c r="DF9" s="17"/>
      <c r="DG9" s="17"/>
      <c r="DH9" s="17"/>
      <c r="DI9" s="17"/>
      <c r="DJ9" s="36"/>
      <c r="DK9" s="36"/>
      <c r="DU9" s="17"/>
      <c r="DV9" s="17"/>
      <c r="DW9" s="17"/>
      <c r="DX9" s="17"/>
      <c r="DY9" s="17"/>
      <c r="DZ9" s="17"/>
      <c r="EA9" s="17"/>
      <c r="EB9" s="17"/>
      <c r="EC9" s="36"/>
      <c r="ED9" s="36"/>
    </row>
    <row r="10" spans="1:142" x14ac:dyDescent="0.3">
      <c r="A10" s="17"/>
      <c r="B10" s="17"/>
      <c r="C10" s="17"/>
      <c r="D10" s="17"/>
      <c r="E10" s="17"/>
      <c r="F10" s="17"/>
      <c r="G10" s="17"/>
      <c r="H10" s="17"/>
      <c r="I10" s="17"/>
      <c r="J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O10" s="17"/>
      <c r="CP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</row>
    <row r="11" spans="1:142" x14ac:dyDescent="0.3">
      <c r="A11" s="28" t="s">
        <v>86</v>
      </c>
      <c r="B11" t="s">
        <v>96</v>
      </c>
      <c r="T11" s="28" t="s">
        <v>87</v>
      </c>
      <c r="U11" t="s">
        <v>96</v>
      </c>
      <c r="AN11" s="28" t="s">
        <v>88</v>
      </c>
      <c r="AO11" t="s">
        <v>96</v>
      </c>
      <c r="BG11" s="28" t="s">
        <v>89</v>
      </c>
      <c r="BH11" t="s">
        <v>96</v>
      </c>
      <c r="BZ11" s="28" t="s">
        <v>90</v>
      </c>
      <c r="CA11" t="s">
        <v>96</v>
      </c>
      <c r="CO11" s="17"/>
      <c r="CP11" s="17"/>
      <c r="DB11" s="28" t="s">
        <v>91</v>
      </c>
      <c r="DC11" t="s">
        <v>96</v>
      </c>
      <c r="DU11" s="28" t="s">
        <v>92</v>
      </c>
      <c r="DV11" t="s">
        <v>96</v>
      </c>
    </row>
    <row r="12" spans="1:142" x14ac:dyDescent="0.3">
      <c r="A12" s="29"/>
      <c r="B12" s="27">
        <v>1</v>
      </c>
      <c r="C12" s="27">
        <v>2</v>
      </c>
      <c r="D12" s="27">
        <v>3</v>
      </c>
      <c r="E12" s="27">
        <v>4</v>
      </c>
      <c r="F12" s="27">
        <v>5</v>
      </c>
      <c r="G12" s="27">
        <v>6</v>
      </c>
      <c r="H12" s="27">
        <v>7</v>
      </c>
      <c r="I12" s="27">
        <v>8</v>
      </c>
      <c r="J12" s="27">
        <v>9</v>
      </c>
      <c r="K12" s="27">
        <v>10</v>
      </c>
      <c r="L12" s="27">
        <v>11</v>
      </c>
      <c r="M12" s="27">
        <v>12</v>
      </c>
      <c r="N12" s="27">
        <v>13</v>
      </c>
      <c r="O12" s="27">
        <v>14</v>
      </c>
      <c r="P12" s="29">
        <v>15</v>
      </c>
      <c r="Q12" s="27" t="s">
        <v>93</v>
      </c>
      <c r="R12" s="27" t="s">
        <v>97</v>
      </c>
      <c r="T12" s="29"/>
      <c r="U12" s="27">
        <v>1</v>
      </c>
      <c r="V12" s="27">
        <v>2</v>
      </c>
      <c r="W12" s="27">
        <v>3</v>
      </c>
      <c r="X12" s="27">
        <v>4</v>
      </c>
      <c r="Y12" s="27">
        <v>5</v>
      </c>
      <c r="Z12" s="27">
        <v>6</v>
      </c>
      <c r="AA12" s="27">
        <v>7</v>
      </c>
      <c r="AB12" s="27">
        <v>8</v>
      </c>
      <c r="AC12" s="27">
        <v>9</v>
      </c>
      <c r="AD12" s="27">
        <v>10</v>
      </c>
      <c r="AE12" s="27">
        <v>11</v>
      </c>
      <c r="AF12" s="27">
        <v>12</v>
      </c>
      <c r="AG12" s="27">
        <v>13</v>
      </c>
      <c r="AH12" s="27">
        <v>14</v>
      </c>
      <c r="AI12" s="27">
        <v>15</v>
      </c>
      <c r="AJ12" s="38">
        <v>16</v>
      </c>
      <c r="AK12" s="27" t="s">
        <v>93</v>
      </c>
      <c r="AL12" s="27" t="s">
        <v>97</v>
      </c>
      <c r="AN12" s="29"/>
      <c r="AO12" s="27">
        <v>1</v>
      </c>
      <c r="AP12" s="27">
        <v>2</v>
      </c>
      <c r="AQ12" s="27">
        <v>3</v>
      </c>
      <c r="AR12" s="27">
        <v>4</v>
      </c>
      <c r="AS12" s="27">
        <v>5</v>
      </c>
      <c r="AT12" s="27">
        <v>6</v>
      </c>
      <c r="AU12" s="27">
        <v>7</v>
      </c>
      <c r="AV12" s="27">
        <v>8</v>
      </c>
      <c r="AW12" s="27">
        <v>9</v>
      </c>
      <c r="AX12" s="27">
        <v>10</v>
      </c>
      <c r="AY12" s="27">
        <v>11</v>
      </c>
      <c r="AZ12" s="27">
        <v>12</v>
      </c>
      <c r="BA12" s="27">
        <v>13</v>
      </c>
      <c r="BB12" s="27">
        <v>14</v>
      </c>
      <c r="BC12" s="29">
        <v>15</v>
      </c>
      <c r="BD12" s="27" t="s">
        <v>93</v>
      </c>
      <c r="BE12" s="27" t="s">
        <v>97</v>
      </c>
      <c r="BG12" s="29"/>
      <c r="BH12" s="27">
        <v>1</v>
      </c>
      <c r="BI12" s="27">
        <v>2</v>
      </c>
      <c r="BJ12" s="27">
        <v>3</v>
      </c>
      <c r="BK12" s="27">
        <v>4</v>
      </c>
      <c r="BL12" s="27">
        <v>5</v>
      </c>
      <c r="BM12" s="27">
        <v>6</v>
      </c>
      <c r="BN12" s="27">
        <v>7</v>
      </c>
      <c r="BO12" s="27">
        <v>8</v>
      </c>
      <c r="BP12" s="27">
        <v>9</v>
      </c>
      <c r="BQ12" s="27">
        <v>10</v>
      </c>
      <c r="BR12" s="27">
        <v>11</v>
      </c>
      <c r="BS12" s="27">
        <v>12</v>
      </c>
      <c r="BT12" s="27">
        <v>13</v>
      </c>
      <c r="BU12" s="27">
        <v>14</v>
      </c>
      <c r="BV12" s="29">
        <v>15</v>
      </c>
      <c r="BW12" s="27" t="s">
        <v>93</v>
      </c>
      <c r="BX12" s="27" t="s">
        <v>97</v>
      </c>
      <c r="BZ12" s="29"/>
      <c r="CA12" s="27">
        <v>1</v>
      </c>
      <c r="CB12" s="27">
        <v>2</v>
      </c>
      <c r="CC12" s="27">
        <v>3</v>
      </c>
      <c r="CD12" s="27">
        <v>4</v>
      </c>
      <c r="CE12" s="27">
        <v>5</v>
      </c>
      <c r="CF12" s="27">
        <v>6</v>
      </c>
      <c r="CG12" s="27">
        <v>7</v>
      </c>
      <c r="CH12" s="27">
        <v>8</v>
      </c>
      <c r="CI12" s="27">
        <v>9</v>
      </c>
      <c r="CJ12" s="27">
        <v>10</v>
      </c>
      <c r="CK12" s="27">
        <v>11</v>
      </c>
      <c r="CL12" s="27">
        <v>12</v>
      </c>
      <c r="CM12" s="27">
        <v>13</v>
      </c>
      <c r="CN12" s="27">
        <v>14</v>
      </c>
      <c r="CO12" s="27">
        <v>15</v>
      </c>
      <c r="CP12" s="37">
        <v>16</v>
      </c>
      <c r="CQ12" s="37">
        <v>17</v>
      </c>
      <c r="CR12" s="37">
        <v>18</v>
      </c>
      <c r="CS12" s="37">
        <v>19</v>
      </c>
      <c r="CT12" s="37">
        <v>20</v>
      </c>
      <c r="CU12" s="37">
        <v>21</v>
      </c>
      <c r="CV12" s="38">
        <v>22</v>
      </c>
      <c r="CW12" s="27" t="s">
        <v>93</v>
      </c>
      <c r="CX12" s="27" t="s">
        <v>97</v>
      </c>
      <c r="DB12" s="29"/>
      <c r="DC12" s="27">
        <v>1</v>
      </c>
      <c r="DD12" s="27">
        <v>2</v>
      </c>
      <c r="DE12" s="27">
        <v>3</v>
      </c>
      <c r="DF12" s="27">
        <v>4</v>
      </c>
      <c r="DG12" s="27">
        <v>5</v>
      </c>
      <c r="DH12" s="27">
        <v>6</v>
      </c>
      <c r="DI12" s="27">
        <v>7</v>
      </c>
      <c r="DJ12" s="27">
        <v>8</v>
      </c>
      <c r="DK12" s="27">
        <v>9</v>
      </c>
      <c r="DL12" s="27">
        <v>10</v>
      </c>
      <c r="DM12" s="27">
        <v>11</v>
      </c>
      <c r="DN12" s="27">
        <v>12</v>
      </c>
      <c r="DO12" s="27">
        <v>13</v>
      </c>
      <c r="DP12" s="27">
        <v>14</v>
      </c>
      <c r="DQ12" s="29">
        <v>15</v>
      </c>
      <c r="DR12" s="27" t="s">
        <v>93</v>
      </c>
      <c r="DS12" s="27" t="s">
        <v>97</v>
      </c>
      <c r="DU12" s="29"/>
      <c r="DV12" s="27">
        <v>1</v>
      </c>
      <c r="DW12" s="27">
        <v>2</v>
      </c>
      <c r="DX12" s="27">
        <v>3</v>
      </c>
      <c r="DY12" s="27">
        <v>4</v>
      </c>
      <c r="DZ12" s="27">
        <v>5</v>
      </c>
      <c r="EA12" s="27">
        <v>6</v>
      </c>
      <c r="EB12" s="27">
        <v>7</v>
      </c>
      <c r="EC12" s="27">
        <v>8</v>
      </c>
      <c r="ED12" s="27">
        <v>9</v>
      </c>
      <c r="EE12" s="27">
        <v>10</v>
      </c>
      <c r="EF12" s="27">
        <v>11</v>
      </c>
      <c r="EG12" s="27">
        <v>12</v>
      </c>
      <c r="EH12" s="27">
        <v>13</v>
      </c>
      <c r="EI12" s="27">
        <v>14</v>
      </c>
      <c r="EJ12" s="29">
        <v>15</v>
      </c>
      <c r="EK12" s="27" t="s">
        <v>93</v>
      </c>
      <c r="EL12" s="27" t="s">
        <v>97</v>
      </c>
    </row>
    <row r="13" spans="1:142" x14ac:dyDescent="0.3">
      <c r="A13" s="30" t="s">
        <v>99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P13" s="30"/>
      <c r="Q13" s="33">
        <f>AVERAGE(B13:P13)</f>
        <v>1</v>
      </c>
      <c r="R13" s="33">
        <f>_xlfn.STDEV.S(B13:P13)/SQRT(COUNT(B13:P13))</f>
        <v>0</v>
      </c>
      <c r="T13" s="30" t="s">
        <v>99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 s="31">
        <v>1</v>
      </c>
      <c r="AK13" s="33">
        <f>AVERAGE(U13:AJ13)</f>
        <v>1</v>
      </c>
      <c r="AL13" s="33">
        <f>_xlfn.STDEV.S(U13:AJ13)/SQRT(COUNT(U13:AJ13))</f>
        <v>0</v>
      </c>
      <c r="AN13" s="30" t="s">
        <v>99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1</v>
      </c>
      <c r="BC13" s="30"/>
      <c r="BD13" s="33">
        <f>AVERAGE(AN13:BC13)</f>
        <v>1</v>
      </c>
      <c r="BE13" s="33">
        <f>_xlfn.STDEV.S(AN13:BC13)/SQRT(COUNT(AN13:BC13))</f>
        <v>0</v>
      </c>
      <c r="BG13" s="30" t="s">
        <v>99</v>
      </c>
      <c r="BH13">
        <v>1</v>
      </c>
      <c r="BI13">
        <v>1</v>
      </c>
      <c r="BJ13">
        <v>1</v>
      </c>
      <c r="BK13">
        <v>1</v>
      </c>
      <c r="BL13">
        <v>1</v>
      </c>
      <c r="BM13">
        <v>1</v>
      </c>
      <c r="BN13">
        <v>1</v>
      </c>
      <c r="BO13">
        <v>1</v>
      </c>
      <c r="BP13">
        <v>1</v>
      </c>
      <c r="BQ13">
        <v>1</v>
      </c>
      <c r="BR13">
        <v>1</v>
      </c>
      <c r="BV13" s="30"/>
      <c r="BW13" s="33">
        <f>AVERAGE(BG13:BV13)</f>
        <v>1</v>
      </c>
      <c r="BX13" s="33">
        <f>_xlfn.STDEV.S(BG13:BV13)/SQRT(COUNT(BG13:BV13))</f>
        <v>0</v>
      </c>
      <c r="BZ13" s="30" t="s">
        <v>99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1</v>
      </c>
      <c r="CG13">
        <v>1</v>
      </c>
      <c r="CH13">
        <v>1</v>
      </c>
      <c r="CI13">
        <v>1</v>
      </c>
      <c r="CJ13">
        <v>1</v>
      </c>
      <c r="CK13">
        <v>1</v>
      </c>
      <c r="CL13">
        <v>1</v>
      </c>
      <c r="CM13">
        <v>1</v>
      </c>
      <c r="CN13">
        <v>1</v>
      </c>
      <c r="CO13">
        <v>1</v>
      </c>
      <c r="CP13">
        <v>1</v>
      </c>
      <c r="CQ13">
        <v>1</v>
      </c>
      <c r="CR13">
        <v>1</v>
      </c>
      <c r="CS13">
        <v>1</v>
      </c>
      <c r="CT13">
        <v>1</v>
      </c>
      <c r="CU13">
        <v>1</v>
      </c>
      <c r="CV13" s="31">
        <v>1</v>
      </c>
      <c r="CW13" s="33">
        <f>AVERAGE(CA13:CV13)</f>
        <v>1</v>
      </c>
      <c r="CX13" s="33">
        <f>_xlfn.STDEV.S(CA13:CV13)/SQRT(COUNT(CA13:CV13))</f>
        <v>0</v>
      </c>
      <c r="DB13" s="30" t="s">
        <v>99</v>
      </c>
      <c r="DC13">
        <v>1</v>
      </c>
      <c r="DD13">
        <v>1</v>
      </c>
      <c r="DE13">
        <v>1</v>
      </c>
      <c r="DF13">
        <v>1</v>
      </c>
      <c r="DG13">
        <v>1</v>
      </c>
      <c r="DH13">
        <v>1</v>
      </c>
      <c r="DI13">
        <v>1</v>
      </c>
      <c r="DJ13">
        <v>1</v>
      </c>
      <c r="DK13">
        <v>1</v>
      </c>
      <c r="DL13">
        <v>1</v>
      </c>
      <c r="DM13">
        <v>1</v>
      </c>
      <c r="DQ13" s="30"/>
      <c r="DR13" s="33">
        <f>AVERAGE(DC13:DQ13)</f>
        <v>1</v>
      </c>
      <c r="DS13" s="33">
        <f>_xlfn.STDEV.S(DC13:DQ13)/SQRT(COUNT(DC13:DQ13))</f>
        <v>0</v>
      </c>
      <c r="DU13" s="30" t="s">
        <v>99</v>
      </c>
      <c r="DV13">
        <v>1</v>
      </c>
      <c r="DW13">
        <v>1</v>
      </c>
      <c r="DX13">
        <v>1</v>
      </c>
      <c r="DY13">
        <v>1</v>
      </c>
      <c r="DZ13">
        <v>1</v>
      </c>
      <c r="EA13">
        <v>1</v>
      </c>
      <c r="EB13">
        <v>1</v>
      </c>
      <c r="EC13">
        <v>1</v>
      </c>
      <c r="ED13">
        <v>1</v>
      </c>
      <c r="EE13">
        <v>1</v>
      </c>
      <c r="EF13">
        <v>1</v>
      </c>
      <c r="EG13">
        <v>1</v>
      </c>
      <c r="EJ13" s="30"/>
      <c r="EK13" s="33">
        <f>AVERAGE(DV13:EJ13)</f>
        <v>1</v>
      </c>
      <c r="EL13" s="33">
        <f>_xlfn.STDEV.S(DV13:EJ13)/SQRT(COUNT(DV13:EJ13))</f>
        <v>0</v>
      </c>
    </row>
    <row r="14" spans="1:142" x14ac:dyDescent="0.3">
      <c r="A14" s="30" t="s">
        <v>69</v>
      </c>
      <c r="B14">
        <v>5.2507229852684703E-2</v>
      </c>
      <c r="C14">
        <v>0.10877382347498921</v>
      </c>
      <c r="D14">
        <v>4.1082009824437743E-2</v>
      </c>
      <c r="E14">
        <v>3.8557043610038436E-2</v>
      </c>
      <c r="F14">
        <v>0.26352575500889069</v>
      </c>
      <c r="G14">
        <v>9.0958397721419282E-2</v>
      </c>
      <c r="H14">
        <v>5.5822508236177737E-2</v>
      </c>
      <c r="I14">
        <v>4.1383027936552741E-2</v>
      </c>
      <c r="J14">
        <v>1.8853169225300483E-2</v>
      </c>
      <c r="K14">
        <v>8.3631733906262426E-2</v>
      </c>
      <c r="L14">
        <v>4.0832145787450876E-2</v>
      </c>
      <c r="M14">
        <v>8.8337102959976377E-2</v>
      </c>
      <c r="P14" s="30"/>
      <c r="Q14" s="33">
        <f t="shared" ref="Q14:Q17" si="0">AVERAGE(B14:P14)</f>
        <v>7.7021995628681714E-2</v>
      </c>
      <c r="R14" s="33">
        <f t="shared" ref="R14:R17" si="1">_xlfn.STDEV.S(B14:P14)/SQRT(COUNT(B14:P14))</f>
        <v>1.8656150006958191E-2</v>
      </c>
      <c r="T14" s="30" t="s">
        <v>69</v>
      </c>
      <c r="U14">
        <v>6.1174897599694383E-2</v>
      </c>
      <c r="V14">
        <v>7.101581881467367E-2</v>
      </c>
      <c r="W14">
        <v>3.7833307344456571E-2</v>
      </c>
      <c r="X14">
        <v>4.3830439356355277E-2</v>
      </c>
      <c r="Y14">
        <v>0.13791464187618846</v>
      </c>
      <c r="Z14">
        <v>3.2010648631147269E-2</v>
      </c>
      <c r="AA14">
        <v>0.14640018012088885</v>
      </c>
      <c r="AB14">
        <v>4.3333403290799197E-2</v>
      </c>
      <c r="AC14">
        <v>4.1063598468649043E-2</v>
      </c>
      <c r="AD14">
        <v>8.8261145645344555E-2</v>
      </c>
      <c r="AE14">
        <v>1.8666894037899943E-2</v>
      </c>
      <c r="AF14">
        <v>2.8782190202146854E-2</v>
      </c>
      <c r="AG14">
        <v>8.678163598228851E-2</v>
      </c>
      <c r="AH14">
        <v>7.3665172011002672E-2</v>
      </c>
      <c r="AI14">
        <v>0.14933686449514116</v>
      </c>
      <c r="AJ14" s="30">
        <v>9.444063386944182E-2</v>
      </c>
      <c r="AK14" s="33">
        <f t="shared" ref="AK14:AK17" si="2">AVERAGE(U14:AJ14)</f>
        <v>7.2156966984132404E-2</v>
      </c>
      <c r="AL14" s="33">
        <f t="shared" ref="AL14:AL17" si="3">_xlfn.STDEV.S(U14:AJ14)/SQRT(COUNT(U14:AJ14))</f>
        <v>1.0610376282799976E-2</v>
      </c>
      <c r="AN14" s="30" t="s">
        <v>69</v>
      </c>
      <c r="AO14">
        <v>2.6406770001119514E-2</v>
      </c>
      <c r="AP14">
        <v>2.9580238772818766E-2</v>
      </c>
      <c r="AQ14">
        <v>2.02180003624047E-2</v>
      </c>
      <c r="AR14">
        <v>1.7951653017263803E-2</v>
      </c>
      <c r="AS14">
        <v>7.7052431873059671E-2</v>
      </c>
      <c r="AT14">
        <v>2.7737244029378862E-2</v>
      </c>
      <c r="AU14">
        <v>5.7660473370922408E-2</v>
      </c>
      <c r="AV14">
        <v>1.5454632046177585E-2</v>
      </c>
      <c r="AW14">
        <v>2.0122074691197315E-2</v>
      </c>
      <c r="AX14">
        <v>0.11034259857789271</v>
      </c>
      <c r="AY14">
        <v>2.8962027264943284E-2</v>
      </c>
      <c r="BC14" s="30"/>
      <c r="BD14" s="33">
        <f t="shared" ref="BD14:BD17" si="4">AVERAGE(AN14:BC14)</f>
        <v>3.9226194909743509E-2</v>
      </c>
      <c r="BE14" s="33">
        <f t="shared" ref="BE14:BE17" si="5">_xlfn.STDEV.S(AN14:BC14)/SQRT(COUNT(AN14:BC14))</f>
        <v>9.0788931811503337E-3</v>
      </c>
      <c r="BG14" s="30" t="s">
        <v>69</v>
      </c>
      <c r="BH14">
        <v>3.6715501044943116E-2</v>
      </c>
      <c r="BI14">
        <v>0.11346145471060703</v>
      </c>
      <c r="BJ14">
        <v>2.8050737608789584E-2</v>
      </c>
      <c r="BK14">
        <v>6.3612834757371978E-2</v>
      </c>
      <c r="BL14">
        <v>0.13343414772458767</v>
      </c>
      <c r="BM14">
        <v>0.14573961070776356</v>
      </c>
      <c r="BN14">
        <v>3.9510771992818675E-2</v>
      </c>
      <c r="BO14">
        <v>4.8108398640682427E-2</v>
      </c>
      <c r="BP14">
        <v>9.8990685648422172E-2</v>
      </c>
      <c r="BQ14">
        <v>5.0666904051868668E-2</v>
      </c>
      <c r="BR14">
        <v>0.16143940134555052</v>
      </c>
      <c r="BV14" s="30"/>
      <c r="BW14" s="33">
        <f t="shared" ref="BW14:BW17" si="6">AVERAGE(BG14:BV14)</f>
        <v>8.361185893030959E-2</v>
      </c>
      <c r="BX14" s="33">
        <f t="shared" ref="BX14:BX17" si="7">_xlfn.STDEV.S(BG14:BV14)/SQRT(COUNT(BG14:BV14))</f>
        <v>1.4617483369496255E-2</v>
      </c>
      <c r="BZ14" s="30" t="s">
        <v>69</v>
      </c>
      <c r="CA14">
        <v>2.5641968273808439E-3</v>
      </c>
      <c r="CB14">
        <v>8.723063495157149E-2</v>
      </c>
      <c r="CC14">
        <v>0.13216311991627347</v>
      </c>
      <c r="CD14">
        <v>9.128550670592922E-2</v>
      </c>
      <c r="CE14">
        <v>6.0994258546147116E-2</v>
      </c>
      <c r="CF14">
        <v>0.10425422959119589</v>
      </c>
      <c r="CG14">
        <v>6.5539909755718065E-2</v>
      </c>
      <c r="CH14">
        <v>7.369691066269661E-2</v>
      </c>
      <c r="CI14">
        <v>0.12242080159120973</v>
      </c>
      <c r="CJ14">
        <v>3.747889416691056E-2</v>
      </c>
      <c r="CK14">
        <v>3.0755811417855116E-2</v>
      </c>
      <c r="CL14">
        <v>0.23186551404883021</v>
      </c>
      <c r="CM14">
        <v>5.7257986680822319E-2</v>
      </c>
      <c r="CN14">
        <v>5.7061836035044666E-2</v>
      </c>
      <c r="CO14">
        <v>7.9145952080492563E-2</v>
      </c>
      <c r="CP14">
        <v>7.7295402559078158E-2</v>
      </c>
      <c r="CQ14">
        <v>7.2883412296576452E-2</v>
      </c>
      <c r="CR14">
        <v>0.2955930682032053</v>
      </c>
      <c r="CS14">
        <v>0.11786369708243345</v>
      </c>
      <c r="CT14">
        <v>4.7285402521823464E-2</v>
      </c>
      <c r="CU14">
        <v>1.949362185384405E-2</v>
      </c>
      <c r="CV14" s="30">
        <v>4.0802164196659614E-2</v>
      </c>
      <c r="CW14" s="33">
        <f t="shared" ref="CW14:CW17" si="8">AVERAGE(CA14:CV14)</f>
        <v>8.6587833258713554E-2</v>
      </c>
      <c r="CX14" s="33">
        <f t="shared" ref="CX14:CX17" si="9">_xlfn.STDEV.S(CA14:CV14)/SQRT(COUNT(CA14:CV14))</f>
        <v>1.4227584934249285E-2</v>
      </c>
      <c r="DB14" s="30" t="s">
        <v>69</v>
      </c>
      <c r="DC14">
        <v>6.3544131028207454E-2</v>
      </c>
      <c r="DD14">
        <v>7.5851151009461382E-2</v>
      </c>
      <c r="DE14">
        <v>0.27894501897180263</v>
      </c>
      <c r="DF14">
        <v>0.38808235909963357</v>
      </c>
      <c r="DG14">
        <v>7.8094477100306592E-2</v>
      </c>
      <c r="DH14">
        <v>4.2112767047606317E-2</v>
      </c>
      <c r="DI14">
        <v>9.8176807882870351E-2</v>
      </c>
      <c r="DJ14">
        <v>3.9029189616504978E-2</v>
      </c>
      <c r="DK14">
        <v>0.12063583681573661</v>
      </c>
      <c r="DL14">
        <v>0.17621992682058091</v>
      </c>
      <c r="DM14">
        <v>0.67076255872786417</v>
      </c>
      <c r="DQ14" s="30"/>
      <c r="DR14" s="33">
        <f t="shared" ref="DR14:DR17" si="10">AVERAGE(DC14:DQ14)</f>
        <v>0.18467765673823405</v>
      </c>
      <c r="DS14" s="33">
        <f t="shared" ref="DS14:DS17" si="11">_xlfn.STDEV.S(DC14:DQ14)/SQRT(COUNT(DC14:DQ14))</f>
        <v>5.8590129679427463E-2</v>
      </c>
      <c r="DU14" s="30" t="s">
        <v>69</v>
      </c>
      <c r="DV14">
        <v>0.2631077795786062</v>
      </c>
      <c r="DW14">
        <v>0.13493302619230441</v>
      </c>
      <c r="DX14">
        <v>0.1211665186708417</v>
      </c>
      <c r="DY14">
        <v>0.24791153060505738</v>
      </c>
      <c r="DZ14">
        <v>0.38326187667251749</v>
      </c>
      <c r="EA14">
        <v>0.37137915808065941</v>
      </c>
      <c r="EB14">
        <v>8.7286188831413494E-2</v>
      </c>
      <c r="EC14">
        <v>0.10657569035908315</v>
      </c>
      <c r="ED14">
        <v>0.25336230692429673</v>
      </c>
      <c r="EE14">
        <v>0.18859738338495677</v>
      </c>
      <c r="EF14">
        <v>0.39425521591460455</v>
      </c>
      <c r="EG14">
        <v>0.15768428372739915</v>
      </c>
      <c r="EJ14" s="30"/>
      <c r="EK14" s="33">
        <f t="shared" ref="EK14:EK17" si="12">AVERAGE(DV14:EJ14)</f>
        <v>0.22579341324514504</v>
      </c>
      <c r="EL14" s="33">
        <f t="shared" ref="EL14:EL17" si="13">_xlfn.STDEV.S(DV14:EJ14)/SQRT(COUNT(DV14:EJ14))</f>
        <v>3.2055164786289274E-2</v>
      </c>
    </row>
    <row r="15" spans="1:142" x14ac:dyDescent="0.3">
      <c r="A15" s="30" t="s">
        <v>56</v>
      </c>
      <c r="B15">
        <v>0.32980964534080359</v>
      </c>
      <c r="C15">
        <v>0.54117066551532722</v>
      </c>
      <c r="D15">
        <v>0.26520632263302485</v>
      </c>
      <c r="E15">
        <v>0.15293183249801443</v>
      </c>
      <c r="F15">
        <v>0.41336824272293238</v>
      </c>
      <c r="G15">
        <v>0.11715450110596007</v>
      </c>
      <c r="H15">
        <v>0.2018845057439872</v>
      </c>
      <c r="I15">
        <v>0.40204172841248564</v>
      </c>
      <c r="J15">
        <v>0.12234231632267668</v>
      </c>
      <c r="K15">
        <v>0.78777751253282413</v>
      </c>
      <c r="L15">
        <v>0.16588936390724188</v>
      </c>
      <c r="M15">
        <v>0.71404267872947191</v>
      </c>
      <c r="P15" s="30"/>
      <c r="Q15" s="33">
        <f t="shared" si="0"/>
        <v>0.35113494295539582</v>
      </c>
      <c r="R15" s="33">
        <f t="shared" si="1"/>
        <v>6.6043163017805454E-2</v>
      </c>
      <c r="T15" s="30" t="s">
        <v>56</v>
      </c>
      <c r="U15">
        <v>0.14638468558331036</v>
      </c>
      <c r="V15">
        <v>0.11712714478413024</v>
      </c>
      <c r="W15">
        <v>9.8335412443474171E-2</v>
      </c>
      <c r="X15">
        <v>0.10571565864491747</v>
      </c>
      <c r="Y15">
        <v>0.15497570251426157</v>
      </c>
      <c r="Z15">
        <v>0.17984674605173218</v>
      </c>
      <c r="AA15">
        <v>0.55991617450943043</v>
      </c>
      <c r="AB15">
        <v>0.20771595869711215</v>
      </c>
      <c r="AC15">
        <v>0.13926431261818761</v>
      </c>
      <c r="AD15">
        <v>0.27514872000534718</v>
      </c>
      <c r="AE15">
        <v>0.15411080084411571</v>
      </c>
      <c r="AF15">
        <v>0.22572824330103139</v>
      </c>
      <c r="AG15">
        <v>0.43784665579119086</v>
      </c>
      <c r="AH15">
        <v>0.29285202908926483</v>
      </c>
      <c r="AI15">
        <v>0.29002794344580224</v>
      </c>
      <c r="AJ15" s="30">
        <v>0.23099574266792811</v>
      </c>
      <c r="AK15" s="33">
        <f t="shared" si="2"/>
        <v>0.22599949568695227</v>
      </c>
      <c r="AL15" s="33">
        <f t="shared" si="3"/>
        <v>3.1394459392349812E-2</v>
      </c>
      <c r="AN15" s="30" t="s">
        <v>56</v>
      </c>
      <c r="AO15">
        <v>0.10798212849975067</v>
      </c>
      <c r="AP15">
        <v>7.3471229263552443E-2</v>
      </c>
      <c r="AQ15">
        <v>0.24869325230336062</v>
      </c>
      <c r="AR15">
        <v>0.14168322979211975</v>
      </c>
      <c r="AS15">
        <v>0.6482838909968951</v>
      </c>
      <c r="AT15">
        <v>0.12982148937205118</v>
      </c>
      <c r="AU15">
        <v>0.33853716762733427</v>
      </c>
      <c r="AV15">
        <v>0.11052521288552761</v>
      </c>
      <c r="AW15">
        <v>8.9474191713191972E-2</v>
      </c>
      <c r="AX15">
        <v>0.29508435681965095</v>
      </c>
      <c r="AY15">
        <v>0.16245442213520869</v>
      </c>
      <c r="BC15" s="30"/>
      <c r="BD15" s="33">
        <f t="shared" si="4"/>
        <v>0.2132736883098767</v>
      </c>
      <c r="BE15" s="33">
        <f t="shared" si="5"/>
        <v>5.0816873758370892E-2</v>
      </c>
      <c r="BG15" s="30" t="s">
        <v>56</v>
      </c>
      <c r="BH15">
        <v>0.12664921576491947</v>
      </c>
      <c r="BI15">
        <v>0.21715204718383907</v>
      </c>
      <c r="BJ15">
        <v>0.22887990453264198</v>
      </c>
      <c r="BK15">
        <v>0.32255828812146026</v>
      </c>
      <c r="BL15">
        <v>0.39695666556400921</v>
      </c>
      <c r="BM15">
        <v>0.13159770166139595</v>
      </c>
      <c r="BN15">
        <v>0.24744165170556554</v>
      </c>
      <c r="BO15">
        <v>0.18399334211803867</v>
      </c>
      <c r="BP15">
        <v>0.35952151023332607</v>
      </c>
      <c r="BQ15">
        <v>0.22280084865209718</v>
      </c>
      <c r="BR15">
        <v>0.75492139105395528</v>
      </c>
      <c r="BV15" s="30"/>
      <c r="BW15" s="33">
        <f t="shared" si="6"/>
        <v>0.29022477878102265</v>
      </c>
      <c r="BX15" s="33">
        <f t="shared" si="7"/>
        <v>5.3246080734426632E-2</v>
      </c>
      <c r="BZ15" s="30" t="s">
        <v>56</v>
      </c>
      <c r="CA15">
        <v>-8.7890373692627258E-3</v>
      </c>
      <c r="CB15">
        <v>0.26951334220271339</v>
      </c>
      <c r="CC15">
        <v>0.35424967409066704</v>
      </c>
      <c r="CD15">
        <v>0.3285455270230303</v>
      </c>
      <c r="CE15">
        <v>0.20410659919647456</v>
      </c>
      <c r="CF15">
        <v>0.2170304453269177</v>
      </c>
      <c r="CG15">
        <v>0.32697992842694884</v>
      </c>
      <c r="CH15">
        <v>0.28005490187396925</v>
      </c>
      <c r="CI15">
        <v>0.27842308026533036</v>
      </c>
      <c r="CJ15">
        <v>0.27471915171435646</v>
      </c>
      <c r="CK15">
        <v>0.16875572419207119</v>
      </c>
      <c r="CL15">
        <v>0.87757596562951856</v>
      </c>
      <c r="CM15">
        <v>0.22109754528198697</v>
      </c>
      <c r="CN15">
        <v>0.24272230922249971</v>
      </c>
      <c r="CO15">
        <v>0.25323316931051126</v>
      </c>
      <c r="CP15">
        <v>0.5623570374649669</v>
      </c>
      <c r="CQ15">
        <v>0.79387543463673516</v>
      </c>
      <c r="CR15">
        <v>0.46101588174829528</v>
      </c>
      <c r="CS15">
        <v>0.34040773523426676</v>
      </c>
      <c r="CT15">
        <v>0.23980358874878754</v>
      </c>
      <c r="CU15">
        <v>9.3889480680687726E-2</v>
      </c>
      <c r="CV15" s="30">
        <v>0.29450213395167524</v>
      </c>
      <c r="CW15" s="33">
        <f t="shared" si="8"/>
        <v>0.32154861903877946</v>
      </c>
      <c r="CX15" s="33">
        <f t="shared" si="9"/>
        <v>4.307155271189439E-2</v>
      </c>
      <c r="DB15" s="30" t="s">
        <v>56</v>
      </c>
      <c r="DC15">
        <v>0.24997725204731577</v>
      </c>
      <c r="DD15">
        <v>0.21348059301199435</v>
      </c>
      <c r="DE15">
        <v>1.0706792649356447</v>
      </c>
      <c r="DF15">
        <v>1.766067585645321</v>
      </c>
      <c r="DG15">
        <v>0.16654121812374609</v>
      </c>
      <c r="DH15">
        <v>0.16272360711978437</v>
      </c>
      <c r="DI15">
        <v>0.30487669097589487</v>
      </c>
      <c r="DJ15">
        <v>0.17015389638846165</v>
      </c>
      <c r="DK15">
        <v>0.22967700228568788</v>
      </c>
      <c r="DL15">
        <v>0.47220153482498467</v>
      </c>
      <c r="DM15">
        <v>0.79864112757499095</v>
      </c>
      <c r="DQ15" s="30"/>
      <c r="DR15" s="33">
        <f t="shared" si="10"/>
        <v>0.50954725208489327</v>
      </c>
      <c r="DS15" s="33">
        <f t="shared" si="11"/>
        <v>0.15394980093031649</v>
      </c>
      <c r="DU15" s="30" t="s">
        <v>56</v>
      </c>
      <c r="DV15">
        <v>0.29565437601296601</v>
      </c>
      <c r="DW15">
        <v>0.28894718880641584</v>
      </c>
      <c r="DX15">
        <v>0.30034116932280219</v>
      </c>
      <c r="DY15">
        <v>0.51015003169683737</v>
      </c>
      <c r="DZ15">
        <v>1.0264005985094811</v>
      </c>
      <c r="EA15">
        <v>0.60646158375036807</v>
      </c>
      <c r="EB15">
        <v>0.318151018856699</v>
      </c>
      <c r="EC15">
        <v>0.16972064165621886</v>
      </c>
      <c r="ED15">
        <v>0.97920949080871567</v>
      </c>
      <c r="EE15">
        <v>0.39746197586796722</v>
      </c>
      <c r="EF15">
        <v>0.51377001455604077</v>
      </c>
      <c r="EG15">
        <v>0.45910452551620834</v>
      </c>
      <c r="EJ15" s="30"/>
      <c r="EK15" s="33">
        <f t="shared" si="12"/>
        <v>0.48878105128006005</v>
      </c>
      <c r="EL15" s="33">
        <f t="shared" si="13"/>
        <v>7.7721322211223146E-2</v>
      </c>
    </row>
    <row r="16" spans="1:142" x14ac:dyDescent="0.3">
      <c r="A16" s="30" t="s">
        <v>58</v>
      </c>
      <c r="B16">
        <v>0.80040321058314523</v>
      </c>
      <c r="C16">
        <v>1.5235921791155247</v>
      </c>
      <c r="D16">
        <v>1.2612129813486732</v>
      </c>
      <c r="E16">
        <v>0.77475602296898827</v>
      </c>
      <c r="F16">
        <v>1.3434803914705344</v>
      </c>
      <c r="G16">
        <v>0.92990031209284019</v>
      </c>
      <c r="H16">
        <v>1.1204018230544699</v>
      </c>
      <c r="I16">
        <v>2.2911501579908893</v>
      </c>
      <c r="J16">
        <v>1.2239452578258647</v>
      </c>
      <c r="K16">
        <v>3.5740961778202172</v>
      </c>
      <c r="L16">
        <v>0.54167206460249595</v>
      </c>
      <c r="M16">
        <v>1.5305044743829284</v>
      </c>
      <c r="P16" s="30"/>
      <c r="Q16" s="33">
        <f t="shared" si="0"/>
        <v>1.4095929211047142</v>
      </c>
      <c r="R16" s="33">
        <f t="shared" si="1"/>
        <v>0.23664060729688552</v>
      </c>
      <c r="T16" s="30" t="s">
        <v>58</v>
      </c>
      <c r="U16">
        <v>0.84351323245399945</v>
      </c>
      <c r="V16">
        <v>1.3985171629894446</v>
      </c>
      <c r="W16">
        <v>0.89910143458599723</v>
      </c>
      <c r="X16">
        <v>0.74325640592734965</v>
      </c>
      <c r="Y16">
        <v>0.49784755968730193</v>
      </c>
      <c r="Z16">
        <v>0.6566392056696766</v>
      </c>
      <c r="AA16">
        <v>3.1401305876443999</v>
      </c>
      <c r="AB16">
        <v>0.79803979180658158</v>
      </c>
      <c r="AC16">
        <v>0.95166866759069857</v>
      </c>
      <c r="AD16">
        <v>1.5001336809036825</v>
      </c>
      <c r="AE16">
        <v>1.1736661479760409</v>
      </c>
      <c r="AF16">
        <v>1.0264950822286165</v>
      </c>
      <c r="AG16">
        <v>2.0038685621067351</v>
      </c>
      <c r="AH16">
        <v>1.4525264704774106</v>
      </c>
      <c r="AI16">
        <v>3.2012345164115605</v>
      </c>
      <c r="AJ16" s="30">
        <v>1.5738174077578051</v>
      </c>
      <c r="AK16" s="33">
        <f t="shared" si="2"/>
        <v>1.3662784947635813</v>
      </c>
      <c r="AL16" s="33">
        <f t="shared" si="3"/>
        <v>0.20180856309065848</v>
      </c>
      <c r="AN16" s="30" t="s">
        <v>58</v>
      </c>
      <c r="AO16">
        <v>1.1678862574676614</v>
      </c>
      <c r="AP16">
        <v>0.86003331713750264</v>
      </c>
      <c r="AQ16">
        <v>1.5359268500062726</v>
      </c>
      <c r="AR16">
        <v>1.4445195999875124</v>
      </c>
      <c r="AS16">
        <v>2.6546869610210408</v>
      </c>
      <c r="AT16">
        <v>0.61198258670168781</v>
      </c>
      <c r="AU16">
        <v>3.2327904383471293</v>
      </c>
      <c r="AV16">
        <v>0.77854952088849938</v>
      </c>
      <c r="AW16">
        <v>0.70988457866874954</v>
      </c>
      <c r="AX16">
        <v>1.9792501616031029</v>
      </c>
      <c r="AY16">
        <v>0.68814638792415062</v>
      </c>
      <c r="BC16" s="30"/>
      <c r="BD16" s="33">
        <f t="shared" si="4"/>
        <v>1.4239687872503006</v>
      </c>
      <c r="BE16" s="33">
        <f t="shared" si="5"/>
        <v>0.26317359105608062</v>
      </c>
      <c r="BG16" s="30" t="s">
        <v>58</v>
      </c>
      <c r="BH16">
        <v>0.40983935319077075</v>
      </c>
      <c r="BI16">
        <v>0.5464248163102785</v>
      </c>
      <c r="BJ16">
        <v>1.1034555480114396</v>
      </c>
      <c r="BK16">
        <v>1.6705110295312044</v>
      </c>
      <c r="BL16">
        <v>1.9481120930012759</v>
      </c>
      <c r="BM16">
        <v>1.249075764999332</v>
      </c>
      <c r="BN16">
        <v>0.85425109002308286</v>
      </c>
      <c r="BO16">
        <v>1.0030515292322628</v>
      </c>
      <c r="BP16">
        <v>1.7905672720476</v>
      </c>
      <c r="BQ16">
        <v>3.3854097120220765</v>
      </c>
      <c r="BR16">
        <v>2.2864582870448542</v>
      </c>
      <c r="BV16" s="30"/>
      <c r="BW16" s="33">
        <f t="shared" si="6"/>
        <v>1.4770142268558344</v>
      </c>
      <c r="BX16" s="33">
        <f t="shared" si="7"/>
        <v>0.26048378405174932</v>
      </c>
      <c r="BZ16" s="30" t="s">
        <v>58</v>
      </c>
      <c r="CA16">
        <v>0.4025237578809992</v>
      </c>
      <c r="CB16">
        <v>0.69943817844401701</v>
      </c>
      <c r="CC16">
        <v>1.1396360832124561</v>
      </c>
      <c r="CD16">
        <v>1.0391168490490825</v>
      </c>
      <c r="CE16">
        <v>0.83939221219746174</v>
      </c>
      <c r="CF16">
        <v>1.0635187493357297</v>
      </c>
      <c r="CG16">
        <v>1.3364030651937142</v>
      </c>
      <c r="CH16">
        <v>1.3712517848643504</v>
      </c>
      <c r="CI16">
        <v>0.53949540885786285</v>
      </c>
      <c r="CJ16">
        <v>1.0649215425831289</v>
      </c>
      <c r="CK16">
        <v>0.68420777181734937</v>
      </c>
      <c r="CL16">
        <v>0.87408586378720265</v>
      </c>
      <c r="CM16">
        <v>0.83264967988932859</v>
      </c>
      <c r="CN16">
        <v>1.3506623777881239</v>
      </c>
      <c r="CO16">
        <v>1.2016972550879539</v>
      </c>
      <c r="CP16">
        <v>1.2133059573903335</v>
      </c>
      <c r="CQ16">
        <v>1.7701119041325226</v>
      </c>
      <c r="CR16">
        <v>0.98107798995265882</v>
      </c>
      <c r="CS16">
        <v>0.48684785458358831</v>
      </c>
      <c r="CT16">
        <v>0.80415858389912698</v>
      </c>
      <c r="CU16">
        <v>0.59959855974505016</v>
      </c>
      <c r="CV16" s="30">
        <v>0.85485768054575395</v>
      </c>
      <c r="CW16" s="33">
        <f>AVERAGE(CA16:CV16)</f>
        <v>0.96131632319262716</v>
      </c>
      <c r="CX16" s="33">
        <f>_xlfn.STDEV.S(CA16:CV16)/SQRT(COUNT(CA16:CV16))</f>
        <v>7.1498394857795314E-2</v>
      </c>
      <c r="DB16" s="30" t="s">
        <v>58</v>
      </c>
      <c r="DC16">
        <v>0.65272975432211111</v>
      </c>
      <c r="DD16">
        <v>0.92151530954332117</v>
      </c>
      <c r="DE16">
        <v>2.8552191057213001</v>
      </c>
      <c r="DF16">
        <v>5.7725237015064268</v>
      </c>
      <c r="DG16">
        <v>0.77829600411441802</v>
      </c>
      <c r="DH16">
        <v>0.62951948138742242</v>
      </c>
      <c r="DI16">
        <v>1.7020542225686133</v>
      </c>
      <c r="DJ16">
        <v>1.1024257370442614</v>
      </c>
      <c r="DK16">
        <v>1.2575670122134233</v>
      </c>
      <c r="DL16">
        <v>2.5087264838260532</v>
      </c>
      <c r="DM16">
        <v>1.5609685580050596</v>
      </c>
      <c r="DQ16" s="30"/>
      <c r="DR16" s="33">
        <f t="shared" si="10"/>
        <v>1.7946859427502191</v>
      </c>
      <c r="DS16" s="33">
        <f t="shared" si="11"/>
        <v>0.45473124319893971</v>
      </c>
      <c r="DU16" s="30" t="s">
        <v>58</v>
      </c>
      <c r="DV16">
        <v>0.43009521880064833</v>
      </c>
      <c r="DW16">
        <v>0.57109035065267477</v>
      </c>
      <c r="DX16">
        <v>0.50633266345749395</v>
      </c>
      <c r="DY16">
        <v>1.9890117630485313</v>
      </c>
      <c r="DZ16">
        <v>1.6323770609731536</v>
      </c>
      <c r="EA16">
        <v>0.91124521636738298</v>
      </c>
      <c r="EB16">
        <v>0.94169462394024017</v>
      </c>
      <c r="EC16">
        <v>0.22092294338894783</v>
      </c>
      <c r="ED16">
        <v>1.2789099665237564</v>
      </c>
      <c r="EE16">
        <v>0.65912348019046729</v>
      </c>
      <c r="EF16">
        <v>0.93228529839883556</v>
      </c>
      <c r="EG16">
        <v>1.0467797154167113</v>
      </c>
      <c r="EJ16" s="30"/>
      <c r="EK16" s="33">
        <f t="shared" si="12"/>
        <v>0.92665569176323703</v>
      </c>
      <c r="EL16" s="33">
        <f t="shared" si="13"/>
        <v>0.14783677353949029</v>
      </c>
    </row>
    <row r="17" spans="1:145" x14ac:dyDescent="0.3">
      <c r="A17" s="29" t="s">
        <v>57</v>
      </c>
      <c r="B17" s="32">
        <v>1.0142860378897136</v>
      </c>
      <c r="C17" s="27">
        <v>2.7655276629864924</v>
      </c>
      <c r="D17" s="27">
        <v>1.1083709118601293</v>
      </c>
      <c r="E17" s="27">
        <v>1.1747733683893409</v>
      </c>
      <c r="F17" s="27">
        <v>1.239245061114767</v>
      </c>
      <c r="G17" s="27">
        <v>1.6921340484198406</v>
      </c>
      <c r="H17" s="27">
        <v>1.0403828755782396</v>
      </c>
      <c r="I17" s="27">
        <v>2.7478496773535941</v>
      </c>
      <c r="J17" s="27">
        <v>1.3845226722356756</v>
      </c>
      <c r="K17" s="27">
        <v>4.7902177661070002</v>
      </c>
      <c r="L17" s="27">
        <v>0.6119747808438053</v>
      </c>
      <c r="M17" s="27">
        <v>1.6207198347920149</v>
      </c>
      <c r="N17" s="27"/>
      <c r="O17" s="27"/>
      <c r="P17" s="29"/>
      <c r="Q17" s="34">
        <f t="shared" si="0"/>
        <v>1.7658337247975513</v>
      </c>
      <c r="R17" s="35">
        <f t="shared" si="1"/>
        <v>0.33443675594010558</v>
      </c>
      <c r="T17" s="29" t="s">
        <v>57</v>
      </c>
      <c r="U17" s="32">
        <v>1.0462976718521191</v>
      </c>
      <c r="V17" s="27">
        <v>1.0992519785309349</v>
      </c>
      <c r="W17" s="27">
        <v>1.8006003430531734</v>
      </c>
      <c r="X17" s="27">
        <v>1.0818711931323783</v>
      </c>
      <c r="Y17" s="27">
        <v>0.89738273822100156</v>
      </c>
      <c r="Z17" s="27">
        <v>0.47198618555959271</v>
      </c>
      <c r="AA17" s="27">
        <v>2.5400162801572592</v>
      </c>
      <c r="AB17" s="27">
        <v>0.8178097716588314</v>
      </c>
      <c r="AC17" s="27">
        <v>1.318481839682188</v>
      </c>
      <c r="AD17" s="27">
        <v>3.5097085756299715</v>
      </c>
      <c r="AE17" s="27">
        <v>1.3233091040862872</v>
      </c>
      <c r="AF17" s="27">
        <v>1.2978857569454008</v>
      </c>
      <c r="AG17" s="27">
        <v>1.9786296900489397</v>
      </c>
      <c r="AH17" s="27">
        <v>1.6684577414371302</v>
      </c>
      <c r="AI17" s="27">
        <v>3.0790340743212243</v>
      </c>
      <c r="AJ17" s="29">
        <v>2.6763008514664151</v>
      </c>
      <c r="AK17" s="35">
        <f t="shared" si="2"/>
        <v>1.6629389872364282</v>
      </c>
      <c r="AL17" s="35">
        <f t="shared" si="3"/>
        <v>0.21844404793222225</v>
      </c>
      <c r="AN17" s="29" t="s">
        <v>57</v>
      </c>
      <c r="AO17" s="32">
        <v>1.2185645806405652</v>
      </c>
      <c r="AP17" s="27">
        <v>1.1879468314014021</v>
      </c>
      <c r="AQ17" s="27">
        <v>1.6899976304308437</v>
      </c>
      <c r="AR17" s="27">
        <v>1.5623172419534428</v>
      </c>
      <c r="AS17" s="27">
        <v>3.4032209382545693</v>
      </c>
      <c r="AT17" s="27">
        <v>1.6100491269030597</v>
      </c>
      <c r="AU17" s="27">
        <v>3.204394465298174</v>
      </c>
      <c r="AV17" s="27">
        <v>0.94462118758691627</v>
      </c>
      <c r="AW17" s="27">
        <v>1.0368731136760296</v>
      </c>
      <c r="AX17" s="27">
        <v>4.2952488687782804</v>
      </c>
      <c r="AY17" s="27">
        <v>1.1884398179771605</v>
      </c>
      <c r="AZ17" s="27"/>
      <c r="BA17" s="27"/>
      <c r="BB17" s="27"/>
      <c r="BC17" s="29"/>
      <c r="BD17" s="35">
        <f t="shared" si="4"/>
        <v>1.9401521639000405</v>
      </c>
      <c r="BE17" s="35">
        <f t="shared" si="5"/>
        <v>0.34454491433424744</v>
      </c>
      <c r="BG17" s="29" t="s">
        <v>57</v>
      </c>
      <c r="BH17" s="32">
        <v>0.26304067889637123</v>
      </c>
      <c r="BI17" s="27">
        <v>0.6135952169125195</v>
      </c>
      <c r="BJ17" s="27">
        <v>1.0942740160072424</v>
      </c>
      <c r="BK17" s="27">
        <v>1.4519671225756148</v>
      </c>
      <c r="BL17" s="27">
        <v>5.052313217711828</v>
      </c>
      <c r="BM17" s="27">
        <v>2.266858937241103</v>
      </c>
      <c r="BN17" s="27">
        <v>1.868722749422929</v>
      </c>
      <c r="BO17" s="27">
        <v>2.5238400721270544</v>
      </c>
      <c r="BP17" s="27">
        <v>3.7020653562194328</v>
      </c>
      <c r="BQ17" s="27">
        <v>4.0760671206658659</v>
      </c>
      <c r="BR17" s="27">
        <v>2.3588016246145092</v>
      </c>
      <c r="BS17" s="27"/>
      <c r="BT17" s="27"/>
      <c r="BU17" s="27"/>
      <c r="BV17" s="29"/>
      <c r="BW17" s="35">
        <f t="shared" si="6"/>
        <v>2.2974132829449516</v>
      </c>
      <c r="BX17" s="35">
        <f t="shared" si="7"/>
        <v>0.44825029341600181</v>
      </c>
      <c r="BZ17" s="29" t="s">
        <v>57</v>
      </c>
      <c r="CA17" s="32">
        <v>0.42963623329595801</v>
      </c>
      <c r="CB17" s="27">
        <v>1.0197103610741554</v>
      </c>
      <c r="CC17" s="27">
        <v>1.1262141270220147</v>
      </c>
      <c r="CD17" s="27">
        <v>1.6169069142438308</v>
      </c>
      <c r="CE17" s="27">
        <v>1.6367870101344311</v>
      </c>
      <c r="CF17" s="27">
        <v>1.477955882779211</v>
      </c>
      <c r="CG17" s="27">
        <v>1.9144040765520463</v>
      </c>
      <c r="CH17" s="27">
        <v>1.6782041774127494</v>
      </c>
      <c r="CI17" s="27">
        <v>0.46826753179040059</v>
      </c>
      <c r="CJ17" s="27">
        <v>0.97325468830905693</v>
      </c>
      <c r="CK17" s="27">
        <v>0.50018753543547489</v>
      </c>
      <c r="CL17" s="27">
        <v>0.75775780461671294</v>
      </c>
      <c r="CM17" s="27">
        <v>1.4360019946594602</v>
      </c>
      <c r="CN17" s="27">
        <v>1.55803106615313</v>
      </c>
      <c r="CO17" s="27">
        <v>1.5914730717437517</v>
      </c>
      <c r="CP17" s="27">
        <v>1.4203859695689849</v>
      </c>
      <c r="CQ17" s="27">
        <v>1.7291594650833348</v>
      </c>
      <c r="CR17" s="27">
        <v>1.1521723394090311</v>
      </c>
      <c r="CS17" s="27">
        <v>0.47593246859173632</v>
      </c>
      <c r="CT17" s="27">
        <v>1.135675315227934</v>
      </c>
      <c r="CU17" s="27">
        <v>0.70973932793971339</v>
      </c>
      <c r="CV17" s="29">
        <v>1.0328914205060995</v>
      </c>
      <c r="CW17" s="35">
        <f t="shared" si="8"/>
        <v>1.1745794900704192</v>
      </c>
      <c r="CX17" s="35">
        <f t="shared" si="9"/>
        <v>9.9075314045080548E-2</v>
      </c>
      <c r="DB17" s="29" t="s">
        <v>57</v>
      </c>
      <c r="DC17" s="32">
        <v>0.85341219290263881</v>
      </c>
      <c r="DD17" s="27">
        <v>0.49437532593309996</v>
      </c>
      <c r="DE17" s="27">
        <v>7.1568335689308809</v>
      </c>
      <c r="DF17" s="27">
        <v>9.1657069737683941</v>
      </c>
      <c r="DG17" s="27">
        <v>1.2075507514772397</v>
      </c>
      <c r="DH17" s="27">
        <v>0.74236449909777458</v>
      </c>
      <c r="DI17" s="27">
        <v>2.5603184323331294</v>
      </c>
      <c r="DJ17" s="27">
        <v>1.2671919709220894</v>
      </c>
      <c r="DK17" s="27">
        <v>1.6869761965229837</v>
      </c>
      <c r="DL17" s="27">
        <v>4.0053751254735621</v>
      </c>
      <c r="DM17" s="27">
        <v>1.2518106252258763</v>
      </c>
      <c r="DN17" s="27"/>
      <c r="DO17" s="27"/>
      <c r="DP17" s="27"/>
      <c r="DQ17" s="29"/>
      <c r="DR17" s="34">
        <f t="shared" si="10"/>
        <v>2.7629014238716061</v>
      </c>
      <c r="DS17" s="35">
        <f t="shared" si="11"/>
        <v>0.86791045618853813</v>
      </c>
      <c r="DU17" s="29" t="s">
        <v>57</v>
      </c>
      <c r="DV17" s="32">
        <v>0.4391308752025932</v>
      </c>
      <c r="DW17" s="27">
        <v>1.0618761197850013</v>
      </c>
      <c r="DX17" s="27">
        <v>0.75907837547319701</v>
      </c>
      <c r="DY17" s="27">
        <v>3.6185109530182435</v>
      </c>
      <c r="DZ17" s="27">
        <v>1.6774091445342849</v>
      </c>
      <c r="EA17" s="27">
        <v>1.0701354136002357</v>
      </c>
      <c r="EB17" s="27">
        <v>1.0106430448363053</v>
      </c>
      <c r="EC17" s="27">
        <v>0.40994792168965183</v>
      </c>
      <c r="ED17" s="27">
        <v>1.3924942738004347</v>
      </c>
      <c r="EE17" s="27">
        <v>0.78258055568397211</v>
      </c>
      <c r="EF17" s="27">
        <v>2.5070354196991751</v>
      </c>
      <c r="EG17" s="27">
        <v>1.4359152669305659</v>
      </c>
      <c r="EH17" s="27"/>
      <c r="EI17" s="27"/>
      <c r="EJ17" s="29"/>
      <c r="EK17" s="34">
        <f t="shared" si="12"/>
        <v>1.3470631136878051</v>
      </c>
      <c r="EL17" s="35">
        <f t="shared" si="13"/>
        <v>0.2648926270718126</v>
      </c>
    </row>
    <row r="20" spans="1:145" x14ac:dyDescent="0.3">
      <c r="A20" s="28" t="s">
        <v>86</v>
      </c>
      <c r="B20" t="s">
        <v>118</v>
      </c>
      <c r="T20" s="28" t="s">
        <v>87</v>
      </c>
      <c r="U20" t="s">
        <v>118</v>
      </c>
      <c r="AN20" s="28" t="s">
        <v>88</v>
      </c>
      <c r="AO20" t="s">
        <v>118</v>
      </c>
      <c r="BG20" s="28" t="s">
        <v>89</v>
      </c>
      <c r="BH20" t="s">
        <v>118</v>
      </c>
      <c r="BZ20" s="28" t="s">
        <v>90</v>
      </c>
      <c r="CA20" t="s">
        <v>118</v>
      </c>
      <c r="DB20" s="28" t="s">
        <v>91</v>
      </c>
      <c r="DC20" t="s">
        <v>118</v>
      </c>
      <c r="DU20" s="28" t="s">
        <v>92</v>
      </c>
      <c r="DV20" t="s">
        <v>118</v>
      </c>
      <c r="EM20" s="17"/>
      <c r="EN20" s="17"/>
      <c r="EO20" s="17"/>
    </row>
    <row r="21" spans="1:145" x14ac:dyDescent="0.3">
      <c r="A21" s="29"/>
      <c r="B21" s="32">
        <v>1</v>
      </c>
      <c r="C21" s="27">
        <v>2</v>
      </c>
      <c r="D21" s="27">
        <v>3</v>
      </c>
      <c r="E21" s="27">
        <v>4</v>
      </c>
      <c r="F21" s="27">
        <v>5</v>
      </c>
      <c r="G21" s="27">
        <v>6</v>
      </c>
      <c r="H21" s="27">
        <v>7</v>
      </c>
      <c r="I21" s="27">
        <v>8</v>
      </c>
      <c r="J21" s="27">
        <v>9</v>
      </c>
      <c r="K21" s="27">
        <v>10</v>
      </c>
      <c r="L21" s="27">
        <v>11</v>
      </c>
      <c r="M21" s="27">
        <v>12</v>
      </c>
      <c r="N21" s="27">
        <v>13</v>
      </c>
      <c r="O21" s="27">
        <v>14</v>
      </c>
      <c r="P21" s="29">
        <v>15</v>
      </c>
      <c r="Q21" s="27" t="s">
        <v>93</v>
      </c>
      <c r="R21" s="27" t="s">
        <v>97</v>
      </c>
      <c r="T21" s="29"/>
      <c r="U21" s="27">
        <v>1</v>
      </c>
      <c r="V21" s="27">
        <v>2</v>
      </c>
      <c r="W21" s="27">
        <v>3</v>
      </c>
      <c r="X21" s="27">
        <v>4</v>
      </c>
      <c r="Y21" s="27">
        <v>5</v>
      </c>
      <c r="Z21" s="27">
        <v>6</v>
      </c>
      <c r="AA21" s="27">
        <v>7</v>
      </c>
      <c r="AB21" s="27">
        <v>8</v>
      </c>
      <c r="AC21" s="27">
        <v>9</v>
      </c>
      <c r="AD21" s="27">
        <v>10</v>
      </c>
      <c r="AE21" s="27">
        <v>11</v>
      </c>
      <c r="AF21" s="27">
        <v>12</v>
      </c>
      <c r="AG21" s="27">
        <v>13</v>
      </c>
      <c r="AH21" s="27">
        <v>14</v>
      </c>
      <c r="AI21" s="27">
        <v>15</v>
      </c>
      <c r="AJ21" s="29">
        <v>16</v>
      </c>
      <c r="AK21" s="27" t="s">
        <v>93</v>
      </c>
      <c r="AL21" s="27" t="s">
        <v>97</v>
      </c>
      <c r="AN21" s="29"/>
      <c r="AO21" s="27">
        <v>1</v>
      </c>
      <c r="AP21" s="27">
        <v>2</v>
      </c>
      <c r="AQ21" s="27">
        <v>3</v>
      </c>
      <c r="AR21" s="27">
        <v>4</v>
      </c>
      <c r="AS21" s="27">
        <v>5</v>
      </c>
      <c r="AT21" s="27">
        <v>6</v>
      </c>
      <c r="AU21" s="27">
        <v>7</v>
      </c>
      <c r="AV21" s="27">
        <v>8</v>
      </c>
      <c r="AW21" s="27">
        <v>9</v>
      </c>
      <c r="AX21" s="27">
        <v>10</v>
      </c>
      <c r="AY21" s="27">
        <v>11</v>
      </c>
      <c r="AZ21" s="27">
        <v>12</v>
      </c>
      <c r="BA21" s="27">
        <v>13</v>
      </c>
      <c r="BB21" s="27">
        <v>14</v>
      </c>
      <c r="BC21" s="29">
        <v>15</v>
      </c>
      <c r="BD21" s="27" t="s">
        <v>93</v>
      </c>
      <c r="BE21" s="27" t="s">
        <v>97</v>
      </c>
      <c r="BG21" s="29"/>
      <c r="BH21" s="27">
        <v>1</v>
      </c>
      <c r="BI21" s="27">
        <v>2</v>
      </c>
      <c r="BJ21" s="27">
        <v>3</v>
      </c>
      <c r="BK21" s="27">
        <v>4</v>
      </c>
      <c r="BL21" s="27">
        <v>5</v>
      </c>
      <c r="BM21" s="27">
        <v>6</v>
      </c>
      <c r="BN21" s="27">
        <v>7</v>
      </c>
      <c r="BO21" s="27">
        <v>8</v>
      </c>
      <c r="BP21" s="27">
        <v>9</v>
      </c>
      <c r="BQ21" s="27">
        <v>10</v>
      </c>
      <c r="BR21" s="27">
        <v>11</v>
      </c>
      <c r="BS21" s="27">
        <v>12</v>
      </c>
      <c r="BT21" s="27">
        <v>13</v>
      </c>
      <c r="BU21" s="27">
        <v>14</v>
      </c>
      <c r="BV21" s="29">
        <v>15</v>
      </c>
      <c r="BW21" s="27" t="s">
        <v>93</v>
      </c>
      <c r="BX21" s="27" t="s">
        <v>97</v>
      </c>
      <c r="BZ21" s="29"/>
      <c r="CA21" s="27">
        <v>1</v>
      </c>
      <c r="CB21" s="27">
        <v>2</v>
      </c>
      <c r="CC21" s="27">
        <v>3</v>
      </c>
      <c r="CD21" s="27">
        <v>4</v>
      </c>
      <c r="CE21" s="27">
        <v>5</v>
      </c>
      <c r="CF21" s="27">
        <v>6</v>
      </c>
      <c r="CG21" s="27">
        <v>7</v>
      </c>
      <c r="CH21" s="27">
        <v>8</v>
      </c>
      <c r="CI21" s="27">
        <v>9</v>
      </c>
      <c r="CJ21" s="27">
        <v>10</v>
      </c>
      <c r="CK21" s="27">
        <v>11</v>
      </c>
      <c r="CL21" s="27">
        <v>12</v>
      </c>
      <c r="CM21" s="27">
        <v>13</v>
      </c>
      <c r="CN21" s="27">
        <v>14</v>
      </c>
      <c r="CO21" s="27">
        <v>15</v>
      </c>
      <c r="CP21" s="37">
        <v>16</v>
      </c>
      <c r="CQ21" s="37">
        <v>17</v>
      </c>
      <c r="CR21" s="37">
        <v>18</v>
      </c>
      <c r="CS21" s="37">
        <v>19</v>
      </c>
      <c r="CT21" s="37">
        <v>20</v>
      </c>
      <c r="CU21" s="37">
        <v>21</v>
      </c>
      <c r="CV21" s="38">
        <v>22</v>
      </c>
      <c r="CW21" s="27" t="s">
        <v>93</v>
      </c>
      <c r="CX21" s="27" t="s">
        <v>97</v>
      </c>
      <c r="DB21" s="29"/>
      <c r="DC21" s="27">
        <v>1</v>
      </c>
      <c r="DD21" s="27">
        <v>2</v>
      </c>
      <c r="DE21" s="27">
        <v>3</v>
      </c>
      <c r="DF21" s="27">
        <v>4</v>
      </c>
      <c r="DG21" s="27">
        <v>5</v>
      </c>
      <c r="DH21" s="27">
        <v>6</v>
      </c>
      <c r="DI21" s="27">
        <v>7</v>
      </c>
      <c r="DJ21" s="27">
        <v>8</v>
      </c>
      <c r="DK21" s="27">
        <v>9</v>
      </c>
      <c r="DL21" s="27">
        <v>10</v>
      </c>
      <c r="DM21" s="27">
        <v>11</v>
      </c>
      <c r="DN21" s="27">
        <v>12</v>
      </c>
      <c r="DO21" s="27">
        <v>13</v>
      </c>
      <c r="DP21" s="27">
        <v>14</v>
      </c>
      <c r="DQ21" s="29">
        <v>15</v>
      </c>
      <c r="DR21" s="27" t="s">
        <v>93</v>
      </c>
      <c r="DS21" s="27" t="s">
        <v>97</v>
      </c>
      <c r="DU21" s="29"/>
      <c r="DV21" s="27">
        <v>1</v>
      </c>
      <c r="DW21" s="27">
        <v>2</v>
      </c>
      <c r="DX21" s="27">
        <v>3</v>
      </c>
      <c r="DY21" s="27">
        <v>4</v>
      </c>
      <c r="DZ21" s="27">
        <v>5</v>
      </c>
      <c r="EA21" s="27">
        <v>6</v>
      </c>
      <c r="EB21" s="27">
        <v>7</v>
      </c>
      <c r="EC21" s="27">
        <v>8</v>
      </c>
      <c r="ED21" s="27">
        <v>9</v>
      </c>
      <c r="EE21" s="27">
        <v>10</v>
      </c>
      <c r="EF21" s="27">
        <v>11</v>
      </c>
      <c r="EG21" s="27">
        <v>12</v>
      </c>
      <c r="EH21" s="27">
        <v>13</v>
      </c>
      <c r="EI21" s="27">
        <v>14</v>
      </c>
      <c r="EJ21" s="29">
        <v>15</v>
      </c>
      <c r="EK21" s="27" t="s">
        <v>93</v>
      </c>
      <c r="EL21" s="27" t="s">
        <v>97</v>
      </c>
      <c r="EM21" s="17"/>
      <c r="EN21" s="17"/>
      <c r="EO21" s="17"/>
    </row>
    <row r="22" spans="1:145" x14ac:dyDescent="0.3">
      <c r="A22" s="31" t="s">
        <v>69</v>
      </c>
      <c r="B22" s="17">
        <v>5.1767674887775543</v>
      </c>
      <c r="C22" s="17">
        <v>3.9332032339001954</v>
      </c>
      <c r="D22" s="17">
        <v>3.2573411812259376</v>
      </c>
      <c r="E22" s="17">
        <v>3.2820835616065773</v>
      </c>
      <c r="F22" s="17">
        <v>19.615154540546961</v>
      </c>
      <c r="G22" s="17">
        <v>5.375365965028517</v>
      </c>
      <c r="H22" s="17">
        <v>4.9823649950865763</v>
      </c>
      <c r="I22" s="17">
        <v>1.5060149861038983</v>
      </c>
      <c r="J22" s="17">
        <v>1.3617089559723197</v>
      </c>
      <c r="K22" s="17">
        <v>1.7458858446477217</v>
      </c>
      <c r="L22" s="17">
        <v>6.6721941925695942</v>
      </c>
      <c r="M22" s="17">
        <v>5.4504857078714384</v>
      </c>
      <c r="P22" s="30"/>
      <c r="Q22" s="33">
        <f>AVERAGE(B22:P22)</f>
        <v>5.1965475544447735</v>
      </c>
      <c r="R22" s="33">
        <f>_xlfn.STDEV.S(B22:P22)/SQRT(COUNT(B22:P22))</f>
        <v>1.4020312726421362</v>
      </c>
      <c r="T22" s="31" t="s">
        <v>69</v>
      </c>
      <c r="U22" s="17">
        <v>5.8467966856319915</v>
      </c>
      <c r="V22" s="17">
        <v>5.077936881580456</v>
      </c>
      <c r="W22" s="17">
        <v>2.1011496243694383</v>
      </c>
      <c r="X22" s="17">
        <v>4.0513546931082915</v>
      </c>
      <c r="Y22" s="17">
        <v>15.368541872066158</v>
      </c>
      <c r="Z22" s="17">
        <v>4.874921928930676</v>
      </c>
      <c r="AA22" s="17">
        <v>4.6622322236194762</v>
      </c>
      <c r="AB22" s="17">
        <v>5.2987142967126024</v>
      </c>
      <c r="AC22" s="17">
        <v>3.1144606799094916</v>
      </c>
      <c r="AD22" s="17">
        <v>2.5147713476325375</v>
      </c>
      <c r="AE22" s="17">
        <v>1.4106223542374083</v>
      </c>
      <c r="AF22" s="17">
        <v>2.2176212388589809</v>
      </c>
      <c r="AG22" s="17">
        <v>4.330704998488125</v>
      </c>
      <c r="AH22" s="17">
        <v>4.4151655856474372</v>
      </c>
      <c r="AI22" s="17">
        <v>4.6649773307624161</v>
      </c>
      <c r="AJ22" s="31">
        <v>3.5287749438817886</v>
      </c>
      <c r="AK22" s="33">
        <f>AVERAGE(U22:AJ22)</f>
        <v>4.5924216678398295</v>
      </c>
      <c r="AL22" s="33">
        <f>_xlfn.STDEV.S(U22:AJ22)/SQRT(COUNT(U22:AJ22))</f>
        <v>0.78665355280622129</v>
      </c>
      <c r="AN22" s="30" t="s">
        <v>69</v>
      </c>
      <c r="AO22">
        <v>2.1670390244920972</v>
      </c>
      <c r="AP22">
        <v>2.4900305292218703</v>
      </c>
      <c r="AQ22">
        <v>1.1963330597836621</v>
      </c>
      <c r="AR22">
        <v>1.1490401907629182</v>
      </c>
      <c r="AS22">
        <v>2.2641031326217105</v>
      </c>
      <c r="AT22">
        <v>1.7227576206156916</v>
      </c>
      <c r="AU22">
        <v>1.7836130881531322</v>
      </c>
      <c r="AV22">
        <v>1.6360666317105637</v>
      </c>
      <c r="AW22">
        <v>1.9406496731175196</v>
      </c>
      <c r="AX22">
        <v>2.5689454080288958</v>
      </c>
      <c r="AY22">
        <v>2.4369788715291829</v>
      </c>
      <c r="BC22" s="30"/>
      <c r="BD22" s="33">
        <f>AVERAGE(AO22:BC22)</f>
        <v>1.9414142936397492</v>
      </c>
      <c r="BE22" s="33">
        <f>_xlfn.STDEV.S(AO22:BC22)/SQRT(COUNT(AO22:BC22))</f>
        <v>0.14906820997177314</v>
      </c>
      <c r="BG22" s="31" t="s">
        <v>69</v>
      </c>
      <c r="BH22">
        <v>8.9585103917175299</v>
      </c>
      <c r="BI22">
        <v>18.491254752851713</v>
      </c>
      <c r="BJ22">
        <v>2.5420813425008744</v>
      </c>
      <c r="BK22">
        <v>3.8079865162712299</v>
      </c>
      <c r="BL22">
        <v>2.641050583657587</v>
      </c>
      <c r="BM22">
        <v>6.4291433539811278</v>
      </c>
      <c r="BN22">
        <v>2.1143196338258203</v>
      </c>
      <c r="BO22">
        <v>1.9061587606911001</v>
      </c>
      <c r="BP22">
        <v>2.6739313362504205</v>
      </c>
      <c r="BQ22">
        <v>1.2430340951694567</v>
      </c>
      <c r="BR22">
        <v>6.8441279529784111</v>
      </c>
      <c r="BV22" s="30"/>
      <c r="BW22" s="33">
        <f>AVERAGE(BH22:BV22)</f>
        <v>5.2410544290813883</v>
      </c>
      <c r="BX22" s="33">
        <f>_xlfn.STDEV.S(BH22:BV22)/SQRT(COUNT(BH22:BV22))</f>
        <v>1.5163926512217654</v>
      </c>
      <c r="BZ22" s="30" t="s">
        <v>69</v>
      </c>
      <c r="CA22">
        <v>0.59682974308511783</v>
      </c>
      <c r="CB22">
        <v>8.5544521544022949</v>
      </c>
      <c r="CC22">
        <v>11.596958174904948</v>
      </c>
      <c r="CD22">
        <v>5.6456872007761918</v>
      </c>
      <c r="CE22">
        <v>3.7264627693457557</v>
      </c>
      <c r="CF22">
        <v>7.0539473340132313</v>
      </c>
      <c r="CG22">
        <v>3.4235149495585739</v>
      </c>
      <c r="CH22">
        <v>4.391415040827364</v>
      </c>
      <c r="CI22">
        <v>22.691722595078303</v>
      </c>
      <c r="CJ22">
        <v>3.5194042629656841</v>
      </c>
      <c r="CK22">
        <v>4.4950982266926722</v>
      </c>
      <c r="CL22">
        <v>26.421133113246125</v>
      </c>
      <c r="CM22">
        <v>3.9873194392324454</v>
      </c>
      <c r="CN22">
        <v>3.6624324941051203</v>
      </c>
      <c r="CO22">
        <v>4.9731254323878451</v>
      </c>
      <c r="CP22">
        <v>5.4418590590931695</v>
      </c>
      <c r="CQ22">
        <v>4.1174465934284736</v>
      </c>
      <c r="CR22">
        <v>25.65528246883796</v>
      </c>
      <c r="CS22">
        <v>24.20955458112163</v>
      </c>
      <c r="CT22">
        <v>4.1636374312083317</v>
      </c>
      <c r="CU22">
        <v>2.7465889357479534</v>
      </c>
      <c r="CV22" s="31">
        <v>3.9502859048502157</v>
      </c>
      <c r="CW22" s="33">
        <f>AVERAGE(CA22:CV22)</f>
        <v>8.4101889956777001</v>
      </c>
      <c r="CX22" s="33">
        <f>_xlfn.STDEV.S(CA22:CV22)/SQRT(COUNT(CA22:CV22))</f>
        <v>1.7466319008135689</v>
      </c>
      <c r="DB22" s="30" t="s">
        <v>69</v>
      </c>
      <c r="DC22">
        <v>7.4458897537050861</v>
      </c>
      <c r="DD22">
        <v>8.2311330288208904</v>
      </c>
      <c r="DE22">
        <v>3.8976038255626588</v>
      </c>
      <c r="DF22">
        <v>4.2340690162831729</v>
      </c>
      <c r="DG22">
        <v>6.467179702780264</v>
      </c>
      <c r="DH22">
        <v>5.6727883807466091</v>
      </c>
      <c r="DI22">
        <v>3.8345545867669766</v>
      </c>
      <c r="DJ22">
        <v>3.0799745036345878</v>
      </c>
      <c r="DK22">
        <v>7.1510100180653637</v>
      </c>
      <c r="DL22">
        <v>4.3995860886998983</v>
      </c>
      <c r="DM22">
        <v>42.970920540840893</v>
      </c>
      <c r="DQ22" s="30"/>
      <c r="DR22" s="33">
        <f>AVERAGE(DC22:DQ22)</f>
        <v>8.8531554041733092</v>
      </c>
      <c r="DS22" s="33">
        <f>_xlfn.STDEV.S(DC22:DQ22)/SQRT(COUNT(DC22:DQ22))</f>
        <v>3.4500827681292052</v>
      </c>
      <c r="DU22" s="30" t="s">
        <v>69</v>
      </c>
      <c r="DV22">
        <v>59.915572881825106</v>
      </c>
      <c r="DW22">
        <v>12.70704027317465</v>
      </c>
      <c r="DX22">
        <v>15.96231991134097</v>
      </c>
      <c r="DY22">
        <v>6.8512029899556168</v>
      </c>
      <c r="DZ22">
        <v>22.848443262715499</v>
      </c>
      <c r="EA22">
        <v>34.703940581803181</v>
      </c>
      <c r="EB22">
        <v>8.6366981178355928</v>
      </c>
      <c r="EC22">
        <v>25.997373012605618</v>
      </c>
      <c r="ED22">
        <v>18.194854491775619</v>
      </c>
      <c r="EE22">
        <v>24.099421077504722</v>
      </c>
      <c r="EF22">
        <v>15.725953164311981</v>
      </c>
      <c r="EG22">
        <v>10.981447677234286</v>
      </c>
      <c r="EJ22" s="30"/>
      <c r="EK22" s="33">
        <f>AVERAGE(DV22:EJ22)</f>
        <v>21.385355620173573</v>
      </c>
      <c r="EL22" s="33">
        <f>_xlfn.STDEV.S(DV22:EJ22)/SQRT(COUNT(DV22:EJ22))</f>
        <v>4.19386420247272</v>
      </c>
      <c r="EM22" s="17"/>
      <c r="EN22" s="17"/>
      <c r="EO22" s="17"/>
    </row>
    <row r="23" spans="1:145" x14ac:dyDescent="0.3">
      <c r="A23" s="30" t="s">
        <v>56</v>
      </c>
      <c r="B23" s="17">
        <v>32.516433532595343</v>
      </c>
      <c r="C23" s="17">
        <v>19.5684415946473</v>
      </c>
      <c r="D23" s="17">
        <v>21.0278776507222</v>
      </c>
      <c r="E23" s="17">
        <v>13.017985988879694</v>
      </c>
      <c r="F23" s="17">
        <v>30.768461180923641</v>
      </c>
      <c r="G23" s="17">
        <v>6.9234763767895364</v>
      </c>
      <c r="H23" s="17">
        <v>18.018937633786084</v>
      </c>
      <c r="I23" s="17">
        <v>14.631139822746237</v>
      </c>
      <c r="J23" s="17">
        <v>8.8364256343395855</v>
      </c>
      <c r="K23" s="17">
        <v>16.445546966710225</v>
      </c>
      <c r="L23" s="17">
        <v>27.107222241823379</v>
      </c>
      <c r="M23" s="17">
        <v>44.05713210890049</v>
      </c>
      <c r="P23" s="30"/>
      <c r="Q23" s="33">
        <f t="shared" ref="Q23:Q25" si="14">AVERAGE(B23:P23)</f>
        <v>21.076590061071972</v>
      </c>
      <c r="R23" s="33">
        <f t="shared" ref="R23:R25" si="15">_xlfn.STDEV.S(B23:P23)/SQRT(COUNT(B23:P23))</f>
        <v>3.1127378642134627</v>
      </c>
      <c r="T23" s="30" t="s">
        <v>56</v>
      </c>
      <c r="U23" s="17">
        <v>13.990730317136746</v>
      </c>
      <c r="V23" s="17">
        <v>8.3750952711771802</v>
      </c>
      <c r="W23" s="17">
        <v>5.4612570092446244</v>
      </c>
      <c r="X23" s="17">
        <v>9.771556846692194</v>
      </c>
      <c r="Y23" s="17">
        <v>17.269744102888591</v>
      </c>
      <c r="Z23" s="17">
        <v>27.388974721409546</v>
      </c>
      <c r="AA23" s="17">
        <v>17.830983740375494</v>
      </c>
      <c r="AB23" s="17">
        <v>25.399055611158154</v>
      </c>
      <c r="AC23" s="17">
        <v>10.562474842410907</v>
      </c>
      <c r="AD23" s="17">
        <v>7.8396457733234932</v>
      </c>
      <c r="AE23" s="17">
        <v>11.645865683855131</v>
      </c>
      <c r="AF23" s="17">
        <v>17.391996336587219</v>
      </c>
      <c r="AG23" s="17">
        <v>21.850068615821179</v>
      </c>
      <c r="AH23" s="17">
        <v>17.552259300077687</v>
      </c>
      <c r="AI23" s="17">
        <v>9.0598780551357567</v>
      </c>
      <c r="AJ23" s="30">
        <v>8.631157537515243</v>
      </c>
      <c r="AK23" s="33">
        <f t="shared" ref="AK23:AK25" si="16">AVERAGE(U23:AJ23)</f>
        <v>14.376296485300573</v>
      </c>
      <c r="AL23" s="33">
        <f t="shared" ref="AL23:AL25" si="17">_xlfn.STDEV.S(U23:AJ23)/SQRT(COUNT(U23:AJ23))</f>
        <v>1.6444606792871392</v>
      </c>
      <c r="AN23" s="30" t="s">
        <v>56</v>
      </c>
      <c r="AO23">
        <v>8.8614202493057466</v>
      </c>
      <c r="AP23">
        <v>6.1847237032384355</v>
      </c>
      <c r="AQ23">
        <v>14.715597692285487</v>
      </c>
      <c r="AR23">
        <v>9.0687874387769138</v>
      </c>
      <c r="AS23">
        <v>19.049127363719865</v>
      </c>
      <c r="AT23">
        <v>8.0632005075375357</v>
      </c>
      <c r="AU23">
        <v>10.471979983967739</v>
      </c>
      <c r="AV23">
        <v>11.700479974186264</v>
      </c>
      <c r="AW23">
        <v>8.6292325003952346</v>
      </c>
      <c r="AX23">
        <v>6.8700176831333</v>
      </c>
      <c r="AY23">
        <v>13.669553954504977</v>
      </c>
      <c r="BC23" s="30"/>
      <c r="BD23" s="33">
        <f t="shared" ref="BD23:BD25" si="18">AVERAGE(AO23:BC23)</f>
        <v>10.662192822822863</v>
      </c>
      <c r="BE23" s="33">
        <f t="shared" ref="BE23:BE25" si="19">_xlfn.STDEV.S(AO23:BC23)/SQRT(COUNT(AO23:BC23))</f>
        <v>1.1600428575625421</v>
      </c>
      <c r="BG23" s="30" t="s">
        <v>56</v>
      </c>
      <c r="BH23">
        <v>30.902160756135878</v>
      </c>
      <c r="BI23">
        <v>35.390114068441072</v>
      </c>
      <c r="BJ23">
        <v>20.742104649807715</v>
      </c>
      <c r="BK23">
        <v>19.308958900557499</v>
      </c>
      <c r="BL23">
        <v>7.8569290631547437</v>
      </c>
      <c r="BM23">
        <v>5.8052885205798415</v>
      </c>
      <c r="BN23">
        <v>13.241217927163179</v>
      </c>
      <c r="BO23">
        <v>7.2902139937484973</v>
      </c>
      <c r="BP23">
        <v>9.711376640861662</v>
      </c>
      <c r="BQ23">
        <v>5.4660740870160271</v>
      </c>
      <c r="BR23">
        <v>32.004445951546657</v>
      </c>
      <c r="BV23" s="30"/>
      <c r="BW23" s="33">
        <f t="shared" ref="BW23:BW25" si="20">AVERAGE(BH23:BV23)</f>
        <v>17.065353141728437</v>
      </c>
      <c r="BX23" s="33">
        <f t="shared" ref="BX23:BX25" si="21">_xlfn.STDEV.S(BH23:BV23)/SQRT(COUNT(BH23:BV23))</f>
        <v>3.4103700147987293</v>
      </c>
      <c r="BZ23" s="30" t="s">
        <v>56</v>
      </c>
      <c r="CA23">
        <v>-2.045692771728667</v>
      </c>
      <c r="CB23">
        <v>26.43038185066689</v>
      </c>
      <c r="CC23">
        <v>31.084455758200686</v>
      </c>
      <c r="CD23">
        <v>20.319384135770068</v>
      </c>
      <c r="CE23">
        <v>12.469954730378211</v>
      </c>
      <c r="CF23">
        <v>14.684500928323004</v>
      </c>
      <c r="CG23">
        <v>17.079984964086517</v>
      </c>
      <c r="CH23">
        <v>16.687772896962024</v>
      </c>
      <c r="CI23">
        <v>51.608053691275167</v>
      </c>
      <c r="CJ23">
        <v>25.797125959907191</v>
      </c>
      <c r="CK23">
        <v>24.664397445213595</v>
      </c>
      <c r="CL23">
        <v>100</v>
      </c>
      <c r="CM23">
        <v>15.396743605110313</v>
      </c>
      <c r="CN23">
        <v>15.578784948222843</v>
      </c>
      <c r="CO23">
        <v>15.911872705018359</v>
      </c>
      <c r="CP23">
        <v>39.591846829887629</v>
      </c>
      <c r="CQ23">
        <v>44.848884004640887</v>
      </c>
      <c r="CR23">
        <v>40.012753819863292</v>
      </c>
      <c r="CS23">
        <v>69.920763135625819</v>
      </c>
      <c r="CT23">
        <v>21.115505949044788</v>
      </c>
      <c r="CU23">
        <v>13.22872736293724</v>
      </c>
      <c r="CV23" s="30">
        <v>28.512400055310184</v>
      </c>
      <c r="CW23" s="33">
        <f t="shared" ref="CW23:CW25" si="22">AVERAGE(CA23:CV23)</f>
        <v>29.222663727487088</v>
      </c>
      <c r="CX23" s="33">
        <f t="shared" ref="CX23:CX25" si="23">_xlfn.STDEV.S(CA23:CV23)/SQRT(COUNT(CA23:CV23))</f>
        <v>4.7465766868129942</v>
      </c>
      <c r="DB23" s="30" t="s">
        <v>56</v>
      </c>
      <c r="DC23">
        <v>29.291502292355265</v>
      </c>
      <c r="DD23">
        <v>23.166255709608311</v>
      </c>
      <c r="DE23">
        <v>14.960237018556063</v>
      </c>
      <c r="DF23">
        <v>19.268209104869722</v>
      </c>
      <c r="DG23">
        <v>13.791653718902525</v>
      </c>
      <c r="DH23">
        <v>21.919637498499579</v>
      </c>
      <c r="DI23">
        <v>11.907764562631817</v>
      </c>
      <c r="DJ23">
        <v>13.427633720299447</v>
      </c>
      <c r="DK23">
        <v>13.61471505994416</v>
      </c>
      <c r="DL23">
        <v>11.789196268330937</v>
      </c>
      <c r="DM23">
        <v>51.163178366364136</v>
      </c>
      <c r="DQ23" s="30"/>
      <c r="DR23" s="33">
        <f t="shared" ref="DR23:DR25" si="24">AVERAGE(DC23:DQ23)</f>
        <v>20.39090757457836</v>
      </c>
      <c r="DS23" s="33">
        <f t="shared" ref="DS23:DS25" si="25">_xlfn.STDEV.S(DC23:DQ23)/SQRT(COUNT(DC23:DQ23))</f>
        <v>3.5043514702565735</v>
      </c>
      <c r="DU23" s="30" t="s">
        <v>56</v>
      </c>
      <c r="DV23">
        <v>67.327166616687052</v>
      </c>
      <c r="DW23">
        <v>27.211007331525561</v>
      </c>
      <c r="DX23">
        <v>39.566555842876497</v>
      </c>
      <c r="DY23">
        <v>14.098341508993226</v>
      </c>
      <c r="DZ23">
        <v>61.189638905566504</v>
      </c>
      <c r="EA23">
        <v>56.671480640946292</v>
      </c>
      <c r="EB23">
        <v>31.480058214641964</v>
      </c>
      <c r="EC23">
        <v>41.40053716010901</v>
      </c>
      <c r="ED23">
        <v>70.32053985660059</v>
      </c>
      <c r="EE23">
        <v>50.788634215500942</v>
      </c>
      <c r="EF23">
        <v>20.493129475517708</v>
      </c>
      <c r="EG23">
        <v>31.972953842715039</v>
      </c>
      <c r="EJ23" s="30"/>
      <c r="EK23" s="33">
        <f t="shared" ref="EK23:EK25" si="26">AVERAGE(DV23:EJ23)</f>
        <v>42.710003634306702</v>
      </c>
      <c r="EL23" s="33">
        <f t="shared" ref="EL23:EL25" si="27">_xlfn.STDEV.S(DV23:EJ23)/SQRT(COUNT(DV23:EJ23))</f>
        <v>5.3480794683637347</v>
      </c>
      <c r="EM23" s="17"/>
      <c r="EN23" s="17"/>
      <c r="EO23" s="17"/>
    </row>
    <row r="24" spans="1:145" x14ac:dyDescent="0.3">
      <c r="A24" s="30" t="s">
        <v>58</v>
      </c>
      <c r="B24" s="17">
        <v>78.912967415822351</v>
      </c>
      <c r="C24" s="17">
        <v>55.092277669361586</v>
      </c>
      <c r="D24" s="17">
        <v>100</v>
      </c>
      <c r="E24" s="17">
        <v>65.949402992613656</v>
      </c>
      <c r="F24" s="17">
        <v>100</v>
      </c>
      <c r="G24" s="17">
        <v>54.954293542004294</v>
      </c>
      <c r="H24" s="17">
        <v>100</v>
      </c>
      <c r="I24" s="17">
        <v>83.379748785874483</v>
      </c>
      <c r="J24" s="17">
        <v>88.401965700531534</v>
      </c>
      <c r="K24" s="17">
        <v>74.612394515936117</v>
      </c>
      <c r="L24" s="17">
        <v>88.512154676639739</v>
      </c>
      <c r="M24" s="17">
        <v>94.433623969273867</v>
      </c>
      <c r="P24" s="30"/>
      <c r="Q24" s="33">
        <f t="shared" si="14"/>
        <v>82.020735772338128</v>
      </c>
      <c r="R24" s="33">
        <f t="shared" si="15"/>
        <v>4.7586530303179142</v>
      </c>
      <c r="T24" s="30" t="s">
        <v>58</v>
      </c>
      <c r="U24" s="17">
        <v>80.618857820914599</v>
      </c>
      <c r="V24" s="17">
        <v>100</v>
      </c>
      <c r="W24" s="17">
        <v>49.933425707419516</v>
      </c>
      <c r="X24" s="17">
        <v>68.701007166608633</v>
      </c>
      <c r="Y24" s="17">
        <v>55.477728563650544</v>
      </c>
      <c r="Z24" s="17">
        <v>100</v>
      </c>
      <c r="AA24" s="17">
        <v>100</v>
      </c>
      <c r="AB24" s="17">
        <v>97.58256986681036</v>
      </c>
      <c r="AC24" s="17">
        <v>72.179125942310492</v>
      </c>
      <c r="AD24" s="17">
        <v>42.742400076177773</v>
      </c>
      <c r="AE24" s="17">
        <v>88.691761006694563</v>
      </c>
      <c r="AF24" s="17">
        <v>79.089787119976762</v>
      </c>
      <c r="AG24" s="17">
        <v>100</v>
      </c>
      <c r="AH24" s="17">
        <v>87.058031762091446</v>
      </c>
      <c r="AI24" s="17">
        <v>100</v>
      </c>
      <c r="AJ24" s="30">
        <v>58.805698428690093</v>
      </c>
      <c r="AK24" s="33">
        <f t="shared" si="16"/>
        <v>80.055024591334046</v>
      </c>
      <c r="AL24" s="33">
        <f t="shared" si="17"/>
        <v>4.9863035245795544</v>
      </c>
      <c r="AN24" s="30" t="s">
        <v>58</v>
      </c>
      <c r="AO24">
        <v>95.841145887708009</v>
      </c>
      <c r="AP24">
        <v>72.396616953212884</v>
      </c>
      <c r="AQ24">
        <v>90.88337299116256</v>
      </c>
      <c r="AR24">
        <v>92.460069005022163</v>
      </c>
      <c r="AS24">
        <v>78.005131291374994</v>
      </c>
      <c r="AT24" s="17">
        <v>38.010180961300257</v>
      </c>
      <c r="AU24" s="17">
        <v>100</v>
      </c>
      <c r="AV24">
        <v>82.419231234622686</v>
      </c>
      <c r="AW24">
        <v>68.463977829649139</v>
      </c>
      <c r="AX24">
        <v>46.079987960419885</v>
      </c>
      <c r="AY24">
        <v>57.903343317412769</v>
      </c>
      <c r="BC24" s="30"/>
      <c r="BD24" s="33">
        <f t="shared" si="18"/>
        <v>74.769368857444121</v>
      </c>
      <c r="BE24" s="33">
        <f t="shared" si="19"/>
        <v>6.1985234936045757</v>
      </c>
      <c r="BG24" s="30" t="s">
        <v>58</v>
      </c>
      <c r="BH24" s="17">
        <v>100</v>
      </c>
      <c r="BI24">
        <v>89.052978453738902</v>
      </c>
      <c r="BJ24" s="17">
        <v>100</v>
      </c>
      <c r="BK24" s="17">
        <v>100</v>
      </c>
      <c r="BL24">
        <v>38.558814726129903</v>
      </c>
      <c r="BM24">
        <v>55.101609741959891</v>
      </c>
      <c r="BN24">
        <v>45.71309951071553</v>
      </c>
      <c r="BO24">
        <v>39.743070106138148</v>
      </c>
      <c r="BP24">
        <v>48.366711544934361</v>
      </c>
      <c r="BQ24">
        <v>83.055789117354777</v>
      </c>
      <c r="BR24">
        <v>96.93304698391168</v>
      </c>
      <c r="BV24" s="30"/>
      <c r="BW24" s="33">
        <f t="shared" si="20"/>
        <v>72.411374562262111</v>
      </c>
      <c r="BX24" s="33">
        <f t="shared" si="21"/>
        <v>8.021981908970524</v>
      </c>
      <c r="BZ24" s="30" t="s">
        <v>58</v>
      </c>
      <c r="CA24">
        <v>93.689434616125084</v>
      </c>
      <c r="CB24" s="17">
        <v>68.591847758341302</v>
      </c>
      <c r="CC24" s="17">
        <v>100</v>
      </c>
      <c r="CD24" s="17">
        <v>64.265718693833421</v>
      </c>
      <c r="CE24" s="17">
        <v>51.282922396147413</v>
      </c>
      <c r="CF24" s="17">
        <v>71.958761538662699</v>
      </c>
      <c r="CG24" s="17">
        <v>69.807784133047505</v>
      </c>
      <c r="CH24" s="17">
        <v>81.70947273998442</v>
      </c>
      <c r="CI24" s="17">
        <v>100</v>
      </c>
      <c r="CJ24" s="17">
        <v>100</v>
      </c>
      <c r="CK24" s="17">
        <v>100</v>
      </c>
      <c r="CL24" s="17">
        <v>99.602302025236938</v>
      </c>
      <c r="CM24" s="17">
        <v>57.983880453229233</v>
      </c>
      <c r="CN24" s="17">
        <v>86.690336741679246</v>
      </c>
      <c r="CO24" s="17">
        <v>75.508488106008187</v>
      </c>
      <c r="CP24" s="17">
        <v>85.420863299467129</v>
      </c>
      <c r="CQ24" s="17">
        <v>100</v>
      </c>
      <c r="CR24" s="17">
        <v>85.150281463610781</v>
      </c>
      <c r="CS24" s="17">
        <v>100</v>
      </c>
      <c r="CT24">
        <v>70.808845901324318</v>
      </c>
      <c r="CU24">
        <v>84.481518233688917</v>
      </c>
      <c r="CV24" s="30">
        <v>82.763557095564607</v>
      </c>
      <c r="CW24" s="33">
        <f t="shared" si="22"/>
        <v>83.168909781634156</v>
      </c>
      <c r="CX24" s="33">
        <f t="shared" si="23"/>
        <v>3.2374732951018164</v>
      </c>
      <c r="DB24" s="30" t="s">
        <v>58</v>
      </c>
      <c r="DC24">
        <v>76.484699861392471</v>
      </c>
      <c r="DD24" s="17">
        <v>100</v>
      </c>
      <c r="DE24">
        <v>39.89500493788659</v>
      </c>
      <c r="DF24">
        <v>62.979579404261798</v>
      </c>
      <c r="DG24">
        <v>64.45244667044436</v>
      </c>
      <c r="DH24">
        <v>84.799243788260711</v>
      </c>
      <c r="DI24">
        <v>66.478224000347879</v>
      </c>
      <c r="DJ24">
        <v>86.997531734837793</v>
      </c>
      <c r="DK24">
        <v>74.54562872940275</v>
      </c>
      <c r="DL24">
        <v>62.633995699202892</v>
      </c>
      <c r="DM24" s="17">
        <v>100</v>
      </c>
      <c r="DQ24" s="30"/>
      <c r="DR24" s="33">
        <f t="shared" si="24"/>
        <v>74.47875952963976</v>
      </c>
      <c r="DS24" s="33">
        <f t="shared" si="25"/>
        <v>5.3961509219557726</v>
      </c>
      <c r="DU24" s="30" t="s">
        <v>58</v>
      </c>
      <c r="DV24">
        <v>97.942377338469683</v>
      </c>
      <c r="DW24">
        <v>53.781259415486595</v>
      </c>
      <c r="DX24">
        <v>66.703607930057885</v>
      </c>
      <c r="DY24">
        <v>54.967686677567542</v>
      </c>
      <c r="DZ24">
        <v>97.315378677416604</v>
      </c>
      <c r="EA24">
        <v>85.152327900419493</v>
      </c>
      <c r="EB24">
        <v>93.177767239546696</v>
      </c>
      <c r="EC24">
        <v>53.89048991354467</v>
      </c>
      <c r="ED24">
        <v>91.843104175453377</v>
      </c>
      <c r="EE24">
        <v>84.224362003780698</v>
      </c>
      <c r="EF24">
        <v>37.186762144377788</v>
      </c>
      <c r="EG24">
        <v>72.899824907797196</v>
      </c>
      <c r="EJ24" s="30"/>
      <c r="EK24" s="33">
        <f t="shared" si="26"/>
        <v>74.090412360326525</v>
      </c>
      <c r="EL24" s="33">
        <f t="shared" si="27"/>
        <v>5.9140961313256959</v>
      </c>
      <c r="EM24" s="17"/>
      <c r="EN24" s="17"/>
      <c r="EO24" s="17"/>
    </row>
    <row r="25" spans="1:145" x14ac:dyDescent="0.3">
      <c r="A25" s="29" t="s">
        <v>57</v>
      </c>
      <c r="B25" s="27">
        <v>100</v>
      </c>
      <c r="C25" s="27">
        <v>100</v>
      </c>
      <c r="D25" s="27">
        <v>87.881343456748837</v>
      </c>
      <c r="E25" s="27">
        <v>100</v>
      </c>
      <c r="F25" s="27">
        <v>92.241395481650855</v>
      </c>
      <c r="G25" s="27">
        <v>100</v>
      </c>
      <c r="H25" s="27">
        <v>92.858013452880655</v>
      </c>
      <c r="I25" s="27">
        <v>100</v>
      </c>
      <c r="J25" s="27">
        <v>100</v>
      </c>
      <c r="K25" s="27">
        <v>100</v>
      </c>
      <c r="L25" s="27">
        <v>100</v>
      </c>
      <c r="M25" s="27">
        <v>100</v>
      </c>
      <c r="N25" s="27"/>
      <c r="O25" s="27"/>
      <c r="P25" s="29"/>
      <c r="Q25" s="34">
        <f t="shared" si="14"/>
        <v>97.748396032606692</v>
      </c>
      <c r="R25" s="35">
        <f t="shared" si="15"/>
        <v>1.2223583366296307</v>
      </c>
      <c r="T25" s="29" t="s">
        <v>57</v>
      </c>
      <c r="U25" s="27">
        <v>100</v>
      </c>
      <c r="V25" s="27">
        <v>78.601250497433568</v>
      </c>
      <c r="W25" s="27">
        <v>100</v>
      </c>
      <c r="X25" s="27">
        <v>100</v>
      </c>
      <c r="Y25" s="27">
        <v>100</v>
      </c>
      <c r="Z25" s="27">
        <v>71.879074761951699</v>
      </c>
      <c r="AA25" s="27">
        <v>80.88887418095176</v>
      </c>
      <c r="AB25" s="27">
        <v>100</v>
      </c>
      <c r="AC25" s="27">
        <v>100</v>
      </c>
      <c r="AD25" s="27">
        <v>100</v>
      </c>
      <c r="AE25" s="27">
        <v>100</v>
      </c>
      <c r="AF25" s="27">
        <v>100</v>
      </c>
      <c r="AG25" s="27">
        <v>98.740492638336463</v>
      </c>
      <c r="AH25" s="27">
        <v>100</v>
      </c>
      <c r="AI25" s="27">
        <v>96.182708843608339</v>
      </c>
      <c r="AJ25" s="29">
        <v>100</v>
      </c>
      <c r="AK25" s="35">
        <f t="shared" si="16"/>
        <v>95.393275057642626</v>
      </c>
      <c r="AL25" s="35">
        <f t="shared" si="17"/>
        <v>2.3188857615630201</v>
      </c>
      <c r="AN25" s="29" t="s">
        <v>57</v>
      </c>
      <c r="AO25" s="32">
        <v>100</v>
      </c>
      <c r="AP25" s="27">
        <v>100</v>
      </c>
      <c r="AQ25" s="27">
        <v>100</v>
      </c>
      <c r="AR25" s="27">
        <v>100</v>
      </c>
      <c r="AS25" s="27">
        <v>100</v>
      </c>
      <c r="AT25" s="27">
        <v>100</v>
      </c>
      <c r="AU25" s="27">
        <v>99.121626545534028</v>
      </c>
      <c r="AV25" s="27">
        <v>100</v>
      </c>
      <c r="AW25" s="27">
        <v>100</v>
      </c>
      <c r="AX25" s="27">
        <v>100</v>
      </c>
      <c r="AY25" s="27">
        <v>100</v>
      </c>
      <c r="AZ25" s="27"/>
      <c r="BA25" s="27"/>
      <c r="BB25" s="27"/>
      <c r="BC25" s="29"/>
      <c r="BD25" s="34">
        <f t="shared" si="18"/>
        <v>99.920147867775825</v>
      </c>
      <c r="BE25" s="35">
        <f t="shared" si="19"/>
        <v>7.9852132224179279E-2</v>
      </c>
      <c r="BG25" s="29" t="s">
        <v>57</v>
      </c>
      <c r="BH25" s="27">
        <v>64.181410801205288</v>
      </c>
      <c r="BI25" s="27">
        <v>100</v>
      </c>
      <c r="BJ25" s="27">
        <v>99.167929145787213</v>
      </c>
      <c r="BK25" s="27">
        <v>86.917541812524291</v>
      </c>
      <c r="BL25" s="27">
        <v>100</v>
      </c>
      <c r="BM25" s="27">
        <v>100</v>
      </c>
      <c r="BN25" s="27">
        <v>100</v>
      </c>
      <c r="BO25" s="27">
        <v>100</v>
      </c>
      <c r="BP25" s="27">
        <v>100</v>
      </c>
      <c r="BQ25" s="27">
        <v>100</v>
      </c>
      <c r="BR25" s="27">
        <v>100</v>
      </c>
      <c r="BS25" s="27"/>
      <c r="BT25" s="27"/>
      <c r="BU25" s="27"/>
      <c r="BV25" s="29"/>
      <c r="BW25" s="34">
        <f t="shared" si="20"/>
        <v>95.47880743268334</v>
      </c>
      <c r="BX25" s="35">
        <f t="shared" si="21"/>
        <v>3.3438700792877478</v>
      </c>
      <c r="BZ25" s="29" t="s">
        <v>57</v>
      </c>
      <c r="CA25" s="27">
        <v>100</v>
      </c>
      <c r="CB25" s="27">
        <v>100</v>
      </c>
      <c r="CC25" s="27">
        <v>98.822259457369327</v>
      </c>
      <c r="CD25" s="27">
        <v>100</v>
      </c>
      <c r="CE25" s="27">
        <v>100</v>
      </c>
      <c r="CF25" s="27">
        <v>100</v>
      </c>
      <c r="CG25" s="27">
        <v>100</v>
      </c>
      <c r="CH25" s="27">
        <v>100</v>
      </c>
      <c r="CI25" s="27">
        <v>86.797315436241618</v>
      </c>
      <c r="CJ25" s="27">
        <v>91.392149505049929</v>
      </c>
      <c r="CK25" s="27">
        <v>73.104626407108526</v>
      </c>
      <c r="CL25" s="27">
        <v>86.346690690548314</v>
      </c>
      <c r="CM25" s="27">
        <v>100</v>
      </c>
      <c r="CN25" s="27">
        <v>100</v>
      </c>
      <c r="CO25" s="27">
        <v>100</v>
      </c>
      <c r="CP25" s="27">
        <v>100</v>
      </c>
      <c r="CQ25" s="27">
        <v>97.686449147447718</v>
      </c>
      <c r="CR25" s="27">
        <v>100</v>
      </c>
      <c r="CS25" s="27">
        <v>97.757947192519083</v>
      </c>
      <c r="CT25" s="27">
        <v>100</v>
      </c>
      <c r="CU25" s="27">
        <v>100</v>
      </c>
      <c r="CV25" s="29">
        <v>100</v>
      </c>
      <c r="CW25" s="35">
        <f t="shared" si="22"/>
        <v>96.904883538012939</v>
      </c>
      <c r="CX25" s="35">
        <f t="shared" si="23"/>
        <v>1.4408931263088129</v>
      </c>
      <c r="DB25" s="29" t="s">
        <v>57</v>
      </c>
      <c r="DC25" s="27">
        <v>100</v>
      </c>
      <c r="DD25" s="27">
        <v>53.648086018028216</v>
      </c>
      <c r="DE25" s="27">
        <v>100</v>
      </c>
      <c r="DF25" s="27">
        <v>100</v>
      </c>
      <c r="DG25" s="27">
        <v>100</v>
      </c>
      <c r="DH25" s="27">
        <v>100</v>
      </c>
      <c r="DI25" s="27">
        <v>100</v>
      </c>
      <c r="DJ25" s="27">
        <v>100</v>
      </c>
      <c r="DK25" s="27">
        <v>100</v>
      </c>
      <c r="DL25" s="27">
        <v>100</v>
      </c>
      <c r="DM25" s="27">
        <v>80.194480459344319</v>
      </c>
      <c r="DN25" s="27"/>
      <c r="DO25" s="27"/>
      <c r="DP25" s="27"/>
      <c r="DQ25" s="29"/>
      <c r="DR25" s="34">
        <f t="shared" si="24"/>
        <v>93.985687861579308</v>
      </c>
      <c r="DS25" s="35">
        <f t="shared" si="25"/>
        <v>4.4136843798942991</v>
      </c>
      <c r="DU25" s="29" t="s">
        <v>57</v>
      </c>
      <c r="DV25" s="27">
        <v>100</v>
      </c>
      <c r="DW25" s="27">
        <v>100</v>
      </c>
      <c r="DX25" s="27">
        <v>100</v>
      </c>
      <c r="DY25" s="27">
        <v>100</v>
      </c>
      <c r="DZ25" s="27">
        <v>100</v>
      </c>
      <c r="EA25" s="27">
        <v>100</v>
      </c>
      <c r="EB25" s="27">
        <v>100</v>
      </c>
      <c r="EC25" s="27">
        <v>100</v>
      </c>
      <c r="ED25" s="27">
        <v>100</v>
      </c>
      <c r="EE25" s="27">
        <v>100</v>
      </c>
      <c r="EF25" s="27">
        <v>100</v>
      </c>
      <c r="EG25" s="27">
        <v>100</v>
      </c>
      <c r="EH25" s="27"/>
      <c r="EI25" s="27"/>
      <c r="EJ25" s="29"/>
      <c r="EK25" s="34">
        <f t="shared" si="26"/>
        <v>100</v>
      </c>
      <c r="EL25" s="35">
        <f t="shared" si="27"/>
        <v>0</v>
      </c>
      <c r="EM25" s="17"/>
      <c r="EN25" s="17"/>
      <c r="EO25" s="17"/>
    </row>
    <row r="26" spans="1:145" x14ac:dyDescent="0.3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EN26" s="17"/>
      <c r="EO26" s="17"/>
    </row>
    <row r="27" spans="1:145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</row>
    <row r="28" spans="1:145" x14ac:dyDescent="0.3">
      <c r="A28" s="17"/>
      <c r="B28" s="17"/>
      <c r="C28" s="17"/>
      <c r="D28" s="17"/>
      <c r="E28" s="17"/>
      <c r="F28" s="17"/>
      <c r="G28" s="17"/>
      <c r="H28" s="17"/>
      <c r="I28" s="36"/>
      <c r="J28" s="36"/>
      <c r="K28" s="17"/>
      <c r="L28" s="17"/>
      <c r="M28" s="17"/>
      <c r="N28" s="17"/>
      <c r="O28" s="17"/>
      <c r="P28" s="17"/>
      <c r="Q28" s="17"/>
      <c r="R28" s="17"/>
      <c r="S28" s="17"/>
      <c r="T28" s="36"/>
      <c r="U28" s="36"/>
      <c r="V28" s="17"/>
      <c r="W28" s="17"/>
      <c r="X28" s="17"/>
      <c r="Y28" s="17"/>
      <c r="Z28" s="17"/>
      <c r="AA28" s="17"/>
      <c r="AB28" s="17"/>
      <c r="AC28" s="17"/>
      <c r="AD28" s="17"/>
      <c r="AE28" s="36"/>
      <c r="AF28" s="36"/>
      <c r="AG28" s="17"/>
      <c r="AH28" s="17"/>
      <c r="AI28" s="17"/>
      <c r="AJ28" s="17"/>
      <c r="AK28" s="17"/>
      <c r="AL28" s="17"/>
      <c r="AM28" s="17"/>
      <c r="AN28" s="17"/>
      <c r="AO28" s="17"/>
      <c r="AP28" s="36"/>
      <c r="AQ28" s="36"/>
      <c r="AR28" s="17"/>
      <c r="AS28" s="17"/>
      <c r="AT28" s="17"/>
      <c r="AU28" s="17"/>
      <c r="AV28" s="17"/>
      <c r="AW28" s="17"/>
      <c r="AX28" s="17"/>
      <c r="AY28" s="17"/>
      <c r="AZ28" s="17"/>
      <c r="BA28" s="36"/>
      <c r="BB28" s="36"/>
      <c r="BC28" s="17"/>
      <c r="BD28" s="17"/>
      <c r="BE28" s="17"/>
      <c r="BF28" s="17"/>
      <c r="BG28" s="17"/>
      <c r="BH28" s="17"/>
      <c r="BI28" s="17"/>
      <c r="BJ28" s="17"/>
      <c r="BK28" s="17"/>
      <c r="BL28" s="36"/>
      <c r="BM28" s="36"/>
      <c r="BN28" s="17"/>
      <c r="BO28" s="17"/>
      <c r="BP28" s="17"/>
      <c r="BQ28" s="17"/>
      <c r="BR28" s="17"/>
      <c r="BS28" s="17"/>
      <c r="BT28" s="17"/>
      <c r="BU28" s="17"/>
      <c r="BV28" s="17"/>
      <c r="BW28" s="36"/>
      <c r="BX28" s="36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</row>
    <row r="29" spans="1:145" x14ac:dyDescent="0.3">
      <c r="A29" s="28" t="s">
        <v>86</v>
      </c>
      <c r="B29" t="s">
        <v>95</v>
      </c>
      <c r="L29" s="28" t="s">
        <v>87</v>
      </c>
      <c r="M29" t="s">
        <v>95</v>
      </c>
      <c r="W29" s="28" t="s">
        <v>88</v>
      </c>
      <c r="X29" t="s">
        <v>95</v>
      </c>
      <c r="AH29" s="28" t="s">
        <v>89</v>
      </c>
      <c r="AI29" t="s">
        <v>95</v>
      </c>
      <c r="AS29" s="28" t="s">
        <v>90</v>
      </c>
      <c r="AT29" t="s">
        <v>95</v>
      </c>
      <c r="BD29" s="28" t="s">
        <v>91</v>
      </c>
      <c r="BE29" t="s">
        <v>95</v>
      </c>
      <c r="BO29" s="28" t="s">
        <v>92</v>
      </c>
      <c r="BP29" t="s">
        <v>95</v>
      </c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</row>
    <row r="30" spans="1:145" x14ac:dyDescent="0.3">
      <c r="A30" s="29" t="s">
        <v>94</v>
      </c>
      <c r="B30" s="27">
        <v>1</v>
      </c>
      <c r="C30" s="27">
        <v>2</v>
      </c>
      <c r="D30" s="27">
        <v>3</v>
      </c>
      <c r="E30" s="27">
        <v>4</v>
      </c>
      <c r="F30" s="27">
        <v>5</v>
      </c>
      <c r="G30" s="27">
        <v>6</v>
      </c>
      <c r="H30" s="29"/>
      <c r="I30" s="27" t="s">
        <v>93</v>
      </c>
      <c r="J30" s="27" t="s">
        <v>97</v>
      </c>
      <c r="L30" s="29" t="s">
        <v>94</v>
      </c>
      <c r="M30" s="27">
        <v>1</v>
      </c>
      <c r="N30" s="27">
        <v>2</v>
      </c>
      <c r="O30" s="27">
        <v>3</v>
      </c>
      <c r="P30" s="27">
        <v>4</v>
      </c>
      <c r="Q30" s="27">
        <v>5</v>
      </c>
      <c r="R30" s="27">
        <v>6</v>
      </c>
      <c r="S30" s="29"/>
      <c r="T30" s="27" t="s">
        <v>93</v>
      </c>
      <c r="U30" s="27" t="s">
        <v>97</v>
      </c>
      <c r="W30" s="29" t="s">
        <v>94</v>
      </c>
      <c r="X30" s="27">
        <v>1</v>
      </c>
      <c r="Y30" s="27">
        <v>2</v>
      </c>
      <c r="Z30" s="27">
        <v>3</v>
      </c>
      <c r="AA30" s="27">
        <v>4</v>
      </c>
      <c r="AB30" s="27">
        <v>5</v>
      </c>
      <c r="AC30" s="27">
        <v>6</v>
      </c>
      <c r="AD30" s="29"/>
      <c r="AE30" s="27" t="s">
        <v>93</v>
      </c>
      <c r="AF30" s="27" t="s">
        <v>97</v>
      </c>
      <c r="AH30" s="29" t="s">
        <v>94</v>
      </c>
      <c r="AI30" s="27">
        <v>1</v>
      </c>
      <c r="AJ30" s="27">
        <v>2</v>
      </c>
      <c r="AK30" s="27">
        <v>3</v>
      </c>
      <c r="AL30" s="27">
        <v>4</v>
      </c>
      <c r="AM30" s="27">
        <v>5</v>
      </c>
      <c r="AN30" s="27">
        <v>6</v>
      </c>
      <c r="AO30" s="29"/>
      <c r="AP30" s="27" t="s">
        <v>93</v>
      </c>
      <c r="AQ30" s="27" t="s">
        <v>97</v>
      </c>
      <c r="AS30" s="29" t="s">
        <v>94</v>
      </c>
      <c r="AT30" s="27">
        <v>1</v>
      </c>
      <c r="AU30" s="27">
        <v>2</v>
      </c>
      <c r="AV30" s="27">
        <v>3</v>
      </c>
      <c r="AW30" s="27">
        <v>4</v>
      </c>
      <c r="AX30" s="27">
        <v>5</v>
      </c>
      <c r="AY30" s="27">
        <v>6</v>
      </c>
      <c r="AZ30" s="29">
        <v>7</v>
      </c>
      <c r="BA30" s="27" t="s">
        <v>93</v>
      </c>
      <c r="BB30" s="27" t="s">
        <v>97</v>
      </c>
      <c r="BD30" s="29" t="s">
        <v>94</v>
      </c>
      <c r="BE30" s="27">
        <v>1</v>
      </c>
      <c r="BF30" s="27">
        <v>2</v>
      </c>
      <c r="BG30" s="27">
        <v>3</v>
      </c>
      <c r="BH30" s="27">
        <v>4</v>
      </c>
      <c r="BI30" s="27">
        <v>5</v>
      </c>
      <c r="BJ30" s="27">
        <v>6</v>
      </c>
      <c r="BK30" s="29"/>
      <c r="BL30" s="27" t="s">
        <v>93</v>
      </c>
      <c r="BM30" s="27" t="s">
        <v>97</v>
      </c>
      <c r="BO30" s="29" t="s">
        <v>94</v>
      </c>
      <c r="BP30" s="27">
        <v>1</v>
      </c>
      <c r="BQ30" s="27">
        <v>2</v>
      </c>
      <c r="BR30" s="27">
        <v>3</v>
      </c>
      <c r="BS30" s="27">
        <v>4</v>
      </c>
      <c r="BT30" s="27">
        <v>5</v>
      </c>
      <c r="BU30" s="27">
        <v>6</v>
      </c>
      <c r="BV30" s="29"/>
      <c r="BW30" s="27" t="s">
        <v>93</v>
      </c>
      <c r="BX30" s="27" t="s">
        <v>97</v>
      </c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</row>
    <row r="31" spans="1:145" x14ac:dyDescent="0.3">
      <c r="A31" s="30">
        <v>0.01</v>
      </c>
      <c r="B31">
        <v>2.0079999999999997E-2</v>
      </c>
      <c r="C31">
        <v>1.8412999999999995E-2</v>
      </c>
      <c r="D31">
        <v>2.0698999999999999E-2</v>
      </c>
      <c r="E31">
        <v>2.7353000000000002E-2</v>
      </c>
      <c r="F31">
        <v>3.0259000000000001E-2</v>
      </c>
      <c r="G31">
        <v>4.0981000000000004E-2</v>
      </c>
      <c r="H31" s="30"/>
      <c r="I31" s="33">
        <v>2.6297500000000001E-2</v>
      </c>
      <c r="J31" s="33">
        <v>3.4860607352712601E-3</v>
      </c>
      <c r="L31" s="30">
        <v>0.01</v>
      </c>
      <c r="M31">
        <v>1.3557E-2</v>
      </c>
      <c r="N31">
        <v>2.7280999999999993E-2</v>
      </c>
      <c r="O31">
        <v>2.5673000000000001E-2</v>
      </c>
      <c r="P31">
        <v>1.2447999999999999E-2</v>
      </c>
      <c r="Q31">
        <v>1.8134999999999998E-2</v>
      </c>
      <c r="S31" s="30"/>
      <c r="T31" s="33">
        <v>1.9418799999999996E-2</v>
      </c>
      <c r="U31" s="33">
        <v>3.0457355499123673E-3</v>
      </c>
      <c r="W31" s="30">
        <v>0.01</v>
      </c>
      <c r="X31">
        <v>1.3587999999999994E-2</v>
      </c>
      <c r="Y31">
        <v>1.9577999999999998E-2</v>
      </c>
      <c r="Z31">
        <v>3.1808999999999997E-2</v>
      </c>
      <c r="AA31">
        <v>1.9632999999999998E-2</v>
      </c>
      <c r="AB31">
        <v>1.1243000000000001E-2</v>
      </c>
      <c r="AD31" s="30"/>
      <c r="AE31" s="33">
        <v>1.9170199999999998E-2</v>
      </c>
      <c r="AF31" s="33">
        <v>3.5645561210338639E-3</v>
      </c>
      <c r="AH31" s="30">
        <v>0.01</v>
      </c>
      <c r="AI31">
        <v>1.4232E-2</v>
      </c>
      <c r="AJ31">
        <v>8.4587999999999997E-2</v>
      </c>
      <c r="AK31">
        <v>1.6580999999999999E-2</v>
      </c>
      <c r="AL31">
        <v>3.6347999999999998E-2</v>
      </c>
      <c r="AM31">
        <v>3.8308000000000002E-2</v>
      </c>
      <c r="AN31">
        <v>2.7326000000000003E-2</v>
      </c>
      <c r="AO31" s="30"/>
      <c r="AP31" s="33">
        <v>3.6230499999999999E-2</v>
      </c>
      <c r="AQ31" s="33">
        <v>1.047553434038888E-2</v>
      </c>
      <c r="AS31" s="30">
        <v>0.01</v>
      </c>
      <c r="AT31">
        <v>7.1099999999999997E-2</v>
      </c>
      <c r="AU31">
        <v>3.0579999999999993E-2</v>
      </c>
      <c r="AV31">
        <v>2.8049999999999999E-2</v>
      </c>
      <c r="AW31">
        <v>2.3073000000000003E-2</v>
      </c>
      <c r="AX31">
        <v>2.4887999999999997E-2</v>
      </c>
      <c r="AY31">
        <v>3.0639999999999987E-2</v>
      </c>
      <c r="AZ31" s="31">
        <v>4.281999999999999E-2</v>
      </c>
      <c r="BA31" s="33">
        <v>3.5878714285714278E-2</v>
      </c>
      <c r="BB31" s="33">
        <v>6.3439356145560529E-3</v>
      </c>
      <c r="BD31" s="30">
        <v>0.01</v>
      </c>
      <c r="BE31">
        <v>1.9156999999999997E-2</v>
      </c>
      <c r="BF31">
        <v>2.4065000000000007E-2</v>
      </c>
      <c r="BG31">
        <v>1.6736999999999998E-2</v>
      </c>
      <c r="BH31">
        <v>1.2782E-2</v>
      </c>
      <c r="BI31">
        <v>4.2958000000000003E-2</v>
      </c>
      <c r="BK31" s="30"/>
      <c r="BL31" s="33">
        <v>2.3139799999999999E-2</v>
      </c>
      <c r="BM31" s="33">
        <v>5.2809071701744601E-3</v>
      </c>
      <c r="BO31" s="30">
        <v>0.01</v>
      </c>
      <c r="BP31">
        <v>3.2231999999999997E-2</v>
      </c>
      <c r="BQ31">
        <v>4.6350000000000009E-2</v>
      </c>
      <c r="BR31">
        <v>6.3820000000000016E-2</v>
      </c>
      <c r="BS31">
        <v>3.7350000000000001E-2</v>
      </c>
      <c r="BT31">
        <v>4.2896000000000004E-2</v>
      </c>
      <c r="BV31" s="30"/>
      <c r="BW31" s="33">
        <v>4.4529600000000003E-2</v>
      </c>
      <c r="BX31" s="33">
        <v>5.3892469752276212E-3</v>
      </c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</row>
    <row r="32" spans="1:145" x14ac:dyDescent="0.3">
      <c r="A32" s="30">
        <v>1</v>
      </c>
      <c r="B32">
        <v>2.2335999999999998E-2</v>
      </c>
      <c r="C32">
        <v>2.4018999999999999E-2</v>
      </c>
      <c r="D32">
        <v>2.7986E-2</v>
      </c>
      <c r="E32">
        <v>4.6255999999999999E-2</v>
      </c>
      <c r="F32">
        <v>3.3623E-2</v>
      </c>
      <c r="G32">
        <v>9.2670000000000002E-2</v>
      </c>
      <c r="H32" s="30"/>
      <c r="I32" s="33">
        <v>4.1148333333333328E-2</v>
      </c>
      <c r="J32" s="33">
        <v>1.0890004593407873E-2</v>
      </c>
      <c r="L32" s="30">
        <v>1</v>
      </c>
      <c r="M32">
        <v>2.6043000000000004E-2</v>
      </c>
      <c r="N32">
        <v>3.3915000000000008E-2</v>
      </c>
      <c r="O32">
        <v>2.5484000000000003E-2</v>
      </c>
      <c r="P32">
        <v>6.0164999999999989E-2</v>
      </c>
      <c r="Q32">
        <v>1.7648E-2</v>
      </c>
      <c r="S32" s="30"/>
      <c r="T32" s="33">
        <v>3.2650999999999999E-2</v>
      </c>
      <c r="U32" s="33">
        <v>7.3441795116949531E-3</v>
      </c>
      <c r="W32" s="30">
        <v>1</v>
      </c>
      <c r="X32">
        <v>2.5781999999999996E-2</v>
      </c>
      <c r="Y32">
        <v>5.8591000000000004E-2</v>
      </c>
      <c r="Z32">
        <v>1.7534999999999995E-2</v>
      </c>
      <c r="AA32">
        <v>2.0008999999999999E-2</v>
      </c>
      <c r="AB32">
        <v>2.0608999999999995E-2</v>
      </c>
      <c r="AD32" s="30"/>
      <c r="AE32" s="33">
        <v>2.8505199999999998E-2</v>
      </c>
      <c r="AF32" s="33">
        <v>7.6401958639815016E-3</v>
      </c>
      <c r="AH32" s="30">
        <v>1</v>
      </c>
      <c r="AI32">
        <v>1.4254999999999999E-2</v>
      </c>
      <c r="AJ32">
        <v>2.3229E-2</v>
      </c>
      <c r="AK32">
        <v>2.0915999999999997E-2</v>
      </c>
      <c r="AL32">
        <v>4.2464000000000002E-2</v>
      </c>
      <c r="AM32">
        <v>4.0920000000000005E-2</v>
      </c>
      <c r="AN32">
        <v>4.0631E-2</v>
      </c>
      <c r="AO32" s="30"/>
      <c r="AP32" s="33">
        <v>3.0402499999999999E-2</v>
      </c>
      <c r="AQ32" s="33">
        <v>5.0428640721320271E-3</v>
      </c>
      <c r="AS32" s="30">
        <v>1</v>
      </c>
      <c r="AT32">
        <v>0.11086999999999998</v>
      </c>
      <c r="AU32">
        <v>3.4430000000000009E-2</v>
      </c>
      <c r="AV32">
        <v>3.9010000000000003E-2</v>
      </c>
      <c r="AW32">
        <v>3.3444000000000002E-2</v>
      </c>
      <c r="AX32">
        <v>2.8638999999999994E-2</v>
      </c>
      <c r="AY32">
        <v>5.1139999999999984E-2</v>
      </c>
      <c r="AZ32" s="30">
        <v>4.6930000000000006E-2</v>
      </c>
      <c r="BA32" s="33">
        <v>4.9208999999999996E-2</v>
      </c>
      <c r="BB32" s="33">
        <v>1.069612757029384E-2</v>
      </c>
      <c r="BD32" s="30">
        <v>1</v>
      </c>
      <c r="BE32">
        <v>2.1886999999999997E-2</v>
      </c>
      <c r="BF32">
        <v>1.8207999999999998E-2</v>
      </c>
      <c r="BG32">
        <v>2.3619999999999999E-2</v>
      </c>
      <c r="BH32">
        <v>2.7396999999999998E-2</v>
      </c>
      <c r="BI32">
        <v>4.430499999999999E-2</v>
      </c>
      <c r="BK32" s="30"/>
      <c r="BL32" s="33">
        <v>2.7083399999999997E-2</v>
      </c>
      <c r="BM32" s="33">
        <v>4.5522098435814657E-3</v>
      </c>
      <c r="BO32" s="30">
        <v>1</v>
      </c>
      <c r="BP32">
        <v>2.8107000000000004E-2</v>
      </c>
      <c r="BQ32">
        <v>5.8209999999999991E-2</v>
      </c>
      <c r="BR32">
        <v>9.1009999999999994E-2</v>
      </c>
      <c r="BS32">
        <v>5.4629999999999998E-2</v>
      </c>
      <c r="BT32">
        <v>6.4130999999999994E-2</v>
      </c>
      <c r="BV32" s="30"/>
      <c r="BW32" s="33">
        <v>5.9217599999999995E-2</v>
      </c>
      <c r="BX32" s="33">
        <v>1.006188094046038E-2</v>
      </c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</row>
    <row r="33" spans="1:145" x14ac:dyDescent="0.3">
      <c r="A33" s="30">
        <v>10</v>
      </c>
      <c r="B33">
        <v>0.32829200000000003</v>
      </c>
      <c r="C33">
        <v>3.3849000000000004E-2</v>
      </c>
      <c r="D33">
        <v>0.26422299999999993</v>
      </c>
      <c r="E33">
        <v>7.4328000000000005E-2</v>
      </c>
      <c r="F33">
        <v>4.4047999999999997E-2</v>
      </c>
      <c r="G33">
        <v>0.10172</v>
      </c>
      <c r="H33" s="30"/>
      <c r="I33" s="33">
        <v>0.14107666666666666</v>
      </c>
      <c r="J33" s="33">
        <v>5.0705445734928509E-2</v>
      </c>
      <c r="L33" s="30">
        <v>10</v>
      </c>
      <c r="M33">
        <v>0.11508</v>
      </c>
      <c r="N33">
        <v>0.63645000000000007</v>
      </c>
      <c r="O33">
        <v>2.5745999999999998E-2</v>
      </c>
      <c r="P33">
        <v>2.5839999999999995E-2</v>
      </c>
      <c r="Q33">
        <v>0.14392000000000002</v>
      </c>
      <c r="S33" s="30"/>
      <c r="T33" s="33">
        <v>0.18940720000000003</v>
      </c>
      <c r="U33" s="33">
        <v>0.11423224158634025</v>
      </c>
      <c r="W33" s="30">
        <v>10</v>
      </c>
      <c r="X33">
        <v>1.9879999999999995E-2</v>
      </c>
      <c r="Y33">
        <v>8.4157999999999983E-2</v>
      </c>
      <c r="Z33">
        <v>3.1576E-2</v>
      </c>
      <c r="AA33">
        <v>4.793299999999999E-2</v>
      </c>
      <c r="AB33">
        <v>2.8997999999999996E-2</v>
      </c>
      <c r="AD33" s="30"/>
      <c r="AE33" s="33">
        <v>4.2508999999999991E-2</v>
      </c>
      <c r="AF33" s="33">
        <v>1.1353872088411071E-2</v>
      </c>
      <c r="AH33" s="30">
        <v>10</v>
      </c>
      <c r="AI33">
        <v>4.0021000000000001E-2</v>
      </c>
      <c r="AJ33">
        <v>7.8763E-2</v>
      </c>
      <c r="AK33">
        <v>0.15087</v>
      </c>
      <c r="AL33">
        <v>0.25919999999999999</v>
      </c>
      <c r="AM33">
        <v>0.24776999999999999</v>
      </c>
      <c r="AN33">
        <v>0.14101</v>
      </c>
      <c r="AO33" s="30"/>
      <c r="AP33" s="33">
        <v>0.15293899999999999</v>
      </c>
      <c r="AQ33" s="33">
        <v>3.590889127778802E-2</v>
      </c>
      <c r="AS33" s="30">
        <v>10</v>
      </c>
      <c r="AT33">
        <v>0.19752999999999998</v>
      </c>
      <c r="AU33">
        <v>0.54571000000000003</v>
      </c>
      <c r="AV33">
        <v>8.8999999999999996E-2</v>
      </c>
      <c r="AW33">
        <v>0.50319000000000003</v>
      </c>
      <c r="AX33">
        <v>6.5387000000000001E-2</v>
      </c>
      <c r="AY33">
        <v>5.7269999999999981E-2</v>
      </c>
      <c r="AZ33" s="30">
        <v>0.13008999999999998</v>
      </c>
      <c r="BA33" s="33">
        <v>0.2268824285714286</v>
      </c>
      <c r="BB33" s="33">
        <v>7.8994868294404677E-2</v>
      </c>
      <c r="BD33" s="30">
        <v>10</v>
      </c>
      <c r="BE33">
        <v>3.4431000000000003E-2</v>
      </c>
      <c r="BF33">
        <v>0.12169000000000001</v>
      </c>
      <c r="BG33">
        <v>2.1489999999999995E-2</v>
      </c>
      <c r="BH33">
        <v>2.4914000000000002E-2</v>
      </c>
      <c r="BI33">
        <v>3.1914000000000005E-2</v>
      </c>
      <c r="BK33" s="30"/>
      <c r="BL33" s="33">
        <v>4.68878E-2</v>
      </c>
      <c r="BM33" s="33">
        <v>1.8844961937876131E-2</v>
      </c>
      <c r="BO33" s="30">
        <v>10</v>
      </c>
      <c r="BP33">
        <v>6.8701999999999999E-2</v>
      </c>
      <c r="BQ33">
        <v>0.17294000000000001</v>
      </c>
      <c r="BR33">
        <v>0.11726000000000002</v>
      </c>
      <c r="BS33">
        <v>5.4230000000000007E-2</v>
      </c>
      <c r="BT33">
        <v>3.9493E-2</v>
      </c>
      <c r="BV33" s="30"/>
      <c r="BW33" s="33">
        <v>9.0525000000000008E-2</v>
      </c>
      <c r="BX33" s="33">
        <v>2.4397569374837315E-2</v>
      </c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</row>
    <row r="34" spans="1:145" x14ac:dyDescent="0.3">
      <c r="A34" s="30">
        <v>100</v>
      </c>
      <c r="B34">
        <v>1.4226599999999998</v>
      </c>
      <c r="C34">
        <v>0.69716999999999996</v>
      </c>
      <c r="D34">
        <v>0.95134000000000007</v>
      </c>
      <c r="E34">
        <v>1.9964600000000001</v>
      </c>
      <c r="F34">
        <v>1.5242100000000001</v>
      </c>
      <c r="G34">
        <v>1.72618</v>
      </c>
      <c r="H34" s="30"/>
      <c r="I34" s="33">
        <v>1.3863366666666668</v>
      </c>
      <c r="J34" s="33">
        <v>0.19767356998625549</v>
      </c>
      <c r="L34" s="30">
        <v>100</v>
      </c>
      <c r="M34">
        <v>1.97479</v>
      </c>
      <c r="N34">
        <v>1.91933</v>
      </c>
      <c r="O34">
        <v>1.4644699999999999</v>
      </c>
      <c r="P34">
        <v>1.2386100000000002</v>
      </c>
      <c r="Q34">
        <v>1.0068900000000001</v>
      </c>
      <c r="S34" s="30"/>
      <c r="T34" s="33">
        <v>1.520818</v>
      </c>
      <c r="U34" s="33">
        <v>0.18865853180813236</v>
      </c>
      <c r="W34" s="30">
        <v>100</v>
      </c>
      <c r="X34">
        <v>1.4767300000000001</v>
      </c>
      <c r="Y34">
        <v>1.4007199999999997</v>
      </c>
      <c r="Z34">
        <v>0.79028999999999994</v>
      </c>
      <c r="AA34">
        <v>1.1375</v>
      </c>
      <c r="AB34">
        <v>1.76294</v>
      </c>
      <c r="AD34" s="30"/>
      <c r="AE34" s="33">
        <v>1.313636</v>
      </c>
      <c r="AF34" s="33">
        <v>0.164464629407055</v>
      </c>
      <c r="AH34" s="30">
        <v>100</v>
      </c>
      <c r="AI34">
        <v>0.89422000000000001</v>
      </c>
      <c r="AJ34">
        <v>0.8833399999999999</v>
      </c>
      <c r="AK34">
        <v>1.08545</v>
      </c>
      <c r="AL34">
        <v>1.88253</v>
      </c>
      <c r="AM34">
        <v>0.9718500000000001</v>
      </c>
      <c r="AN34">
        <v>1.0055800000000001</v>
      </c>
      <c r="AO34" s="30"/>
      <c r="AP34" s="33">
        <v>1.120495</v>
      </c>
      <c r="AQ34" s="33">
        <v>0.15542084332010728</v>
      </c>
      <c r="AS34" s="30">
        <v>100</v>
      </c>
      <c r="AT34">
        <v>1.5910799999999998</v>
      </c>
      <c r="AU34">
        <v>0.98607999999999996</v>
      </c>
      <c r="AV34">
        <v>1.7358000000000002</v>
      </c>
      <c r="AW34">
        <v>1.0545599999999999</v>
      </c>
      <c r="AX34">
        <v>2.1040499999999995</v>
      </c>
      <c r="AY34">
        <v>1.097</v>
      </c>
      <c r="AZ34" s="30">
        <v>0.34240000000000004</v>
      </c>
      <c r="BA34" s="33">
        <v>1.2729957142857142</v>
      </c>
      <c r="BB34" s="33">
        <v>0.22001267868073457</v>
      </c>
      <c r="BD34" s="30">
        <v>100</v>
      </c>
      <c r="BE34">
        <v>0.81705000000000005</v>
      </c>
      <c r="BF34">
        <v>0.41269</v>
      </c>
      <c r="BG34">
        <v>0.96453</v>
      </c>
      <c r="BH34">
        <v>0.17205999999999999</v>
      </c>
      <c r="BI34">
        <v>1.1234600000000001</v>
      </c>
      <c r="BK34" s="30"/>
      <c r="BL34" s="33">
        <v>0.69795800000000008</v>
      </c>
      <c r="BM34" s="33">
        <v>0.17666946904884268</v>
      </c>
      <c r="BO34" s="30">
        <v>100</v>
      </c>
      <c r="BP34">
        <v>0.30428000000000005</v>
      </c>
      <c r="BQ34">
        <v>0.65498000000000001</v>
      </c>
      <c r="BR34">
        <v>0.87014999999999998</v>
      </c>
      <c r="BS34">
        <v>0.32944000000000001</v>
      </c>
      <c r="BT34">
        <v>0.53089999999999993</v>
      </c>
      <c r="BV34" s="30"/>
      <c r="BW34" s="33">
        <v>0.53795000000000004</v>
      </c>
      <c r="BX34" s="33">
        <v>0.10539939572881811</v>
      </c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</row>
    <row r="35" spans="1:145" x14ac:dyDescent="0.3">
      <c r="A35" s="30">
        <v>500</v>
      </c>
      <c r="B35">
        <v>1.1283799999999999</v>
      </c>
      <c r="C35">
        <v>1.07775</v>
      </c>
      <c r="D35">
        <v>1.0809000000000002</v>
      </c>
      <c r="E35">
        <v>2.82375</v>
      </c>
      <c r="F35">
        <v>1.78467</v>
      </c>
      <c r="G35">
        <v>1.66533</v>
      </c>
      <c r="H35" s="30"/>
      <c r="I35" s="33">
        <v>1.5934633333333335</v>
      </c>
      <c r="J35" s="33">
        <v>0.27690636258088702</v>
      </c>
      <c r="L35" s="30">
        <v>500</v>
      </c>
      <c r="M35">
        <v>2.1639400000000002</v>
      </c>
      <c r="N35">
        <v>1.6798</v>
      </c>
      <c r="O35">
        <v>0.97850000000000004</v>
      </c>
      <c r="P35">
        <v>1.20225</v>
      </c>
      <c r="Q35">
        <v>0.81194</v>
      </c>
      <c r="S35" s="30"/>
      <c r="T35" s="33">
        <v>1.3672860000000002</v>
      </c>
      <c r="U35" s="33">
        <v>0.24689301435237077</v>
      </c>
      <c r="W35" s="30">
        <v>500</v>
      </c>
      <c r="X35">
        <v>1.5259200000000002</v>
      </c>
      <c r="Y35">
        <v>1.3425</v>
      </c>
      <c r="Z35">
        <v>0.60521999999999998</v>
      </c>
      <c r="AA35">
        <v>1.3167599999999999</v>
      </c>
      <c r="AB35">
        <v>1.6110300000000002</v>
      </c>
      <c r="AD35" s="30"/>
      <c r="AE35" s="33">
        <v>1.280286</v>
      </c>
      <c r="AF35" s="33">
        <v>0.17757289972290261</v>
      </c>
      <c r="AH35" s="30">
        <v>500</v>
      </c>
      <c r="AI35">
        <v>0.94940999999999998</v>
      </c>
      <c r="AJ35">
        <v>0.89759</v>
      </c>
      <c r="AK35">
        <v>0.99434</v>
      </c>
      <c r="AL35">
        <v>2.3123700000000005</v>
      </c>
      <c r="AM35">
        <v>0.83753999999999995</v>
      </c>
      <c r="AN35">
        <v>0.81692999999999993</v>
      </c>
      <c r="AO35" s="30"/>
      <c r="AP35" s="33">
        <v>1.1346966666666667</v>
      </c>
      <c r="AQ35" s="33">
        <v>0.23709652978856077</v>
      </c>
      <c r="AS35" s="30">
        <v>500</v>
      </c>
      <c r="AT35">
        <v>2.1209000000000002</v>
      </c>
      <c r="AU35">
        <v>0.79727000000000003</v>
      </c>
      <c r="AV35">
        <v>1.1616399999999998</v>
      </c>
      <c r="AW35">
        <v>0.89916999999999991</v>
      </c>
      <c r="AX35">
        <v>2.2488699999999997</v>
      </c>
      <c r="AY35">
        <v>2.3963800000000002</v>
      </c>
      <c r="AZ35" s="30">
        <v>1.7256199999999999</v>
      </c>
      <c r="BA35" s="33">
        <v>1.6214071428571428</v>
      </c>
      <c r="BB35" s="33">
        <v>0.25198546569683122</v>
      </c>
      <c r="BD35" s="30">
        <v>500</v>
      </c>
      <c r="BE35">
        <v>0.88854</v>
      </c>
      <c r="BF35">
        <v>0.22371000000000002</v>
      </c>
      <c r="BG35">
        <v>0.88270999999999988</v>
      </c>
      <c r="BH35">
        <v>0.11283000000000001</v>
      </c>
      <c r="BI35">
        <v>0.98536999999999997</v>
      </c>
      <c r="BK35" s="30"/>
      <c r="BL35" s="33">
        <v>0.61863200000000007</v>
      </c>
      <c r="BM35" s="33">
        <v>0.18559139641696754</v>
      </c>
      <c r="BO35" s="30">
        <v>500</v>
      </c>
      <c r="BP35">
        <v>0.26813999999999999</v>
      </c>
      <c r="BQ35">
        <v>0.52890999999999999</v>
      </c>
      <c r="BR35">
        <v>0.81368000000000007</v>
      </c>
      <c r="BS35">
        <v>0.51351000000000002</v>
      </c>
      <c r="BT35">
        <v>0.39338999999999996</v>
      </c>
      <c r="BV35" s="30"/>
      <c r="BW35" s="33">
        <v>0.50352600000000014</v>
      </c>
      <c r="BX35" s="33">
        <v>9.0685180410031582E-2</v>
      </c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</row>
    <row r="36" spans="1:145" x14ac:dyDescent="0.3">
      <c r="A36" s="29">
        <v>1000</v>
      </c>
      <c r="B36" s="32">
        <v>1.0435399999999999</v>
      </c>
      <c r="C36" s="27">
        <v>1.1600299999999999</v>
      </c>
      <c r="D36" s="27">
        <v>1.28956</v>
      </c>
      <c r="E36" s="27">
        <v>2.5049600000000001</v>
      </c>
      <c r="F36" s="27">
        <v>1.91639</v>
      </c>
      <c r="G36" s="27">
        <v>1.653</v>
      </c>
      <c r="H36" s="29"/>
      <c r="I36" s="34">
        <v>1.5945799999999999</v>
      </c>
      <c r="J36" s="35">
        <v>0.22518749975668434</v>
      </c>
      <c r="L36" s="29">
        <v>1000</v>
      </c>
      <c r="M36" s="32">
        <v>1.9928399999999999</v>
      </c>
      <c r="N36" s="27">
        <v>1.63514</v>
      </c>
      <c r="O36" s="27">
        <v>0.88020000000000009</v>
      </c>
      <c r="P36" s="27">
        <v>1.3463400000000001</v>
      </c>
      <c r="Q36" s="27">
        <v>1.1383299999999998</v>
      </c>
      <c r="R36" s="27"/>
      <c r="S36" s="29"/>
      <c r="T36" s="34">
        <v>1.3985700000000001</v>
      </c>
      <c r="U36" s="35">
        <v>0.19342731001593325</v>
      </c>
      <c r="W36" s="29">
        <v>1000</v>
      </c>
      <c r="X36" s="27">
        <v>1.8548999999999998</v>
      </c>
      <c r="Y36" s="27">
        <v>1.3890400000000003</v>
      </c>
      <c r="Z36" s="27">
        <v>1.33009</v>
      </c>
      <c r="AA36" s="27">
        <v>1.0531700000000002</v>
      </c>
      <c r="AB36" s="27">
        <v>1.4938099999999999</v>
      </c>
      <c r="AC36" s="27"/>
      <c r="AD36" s="29"/>
      <c r="AE36" s="34">
        <v>1.424202</v>
      </c>
      <c r="AF36" s="35">
        <v>0.1300200408937022</v>
      </c>
      <c r="AH36" s="29">
        <v>1000</v>
      </c>
      <c r="AI36" s="32">
        <v>1.21828</v>
      </c>
      <c r="AJ36" s="27">
        <v>0.6224599999999999</v>
      </c>
      <c r="AK36" s="27">
        <v>1.0563500000000001</v>
      </c>
      <c r="AL36" s="27">
        <v>2.40219</v>
      </c>
      <c r="AM36" s="27">
        <v>0.92713999999999996</v>
      </c>
      <c r="AN36" s="27">
        <v>0.92756000000000005</v>
      </c>
      <c r="AO36" s="29"/>
      <c r="AP36" s="34">
        <v>1.1923299999999999</v>
      </c>
      <c r="AQ36" s="35">
        <v>0.25482712364790921</v>
      </c>
      <c r="AS36" s="29">
        <v>1000</v>
      </c>
      <c r="AT36" s="32">
        <v>1.9637199999999999</v>
      </c>
      <c r="AU36" s="27">
        <v>0.66297000000000006</v>
      </c>
      <c r="AV36" s="27">
        <v>1.4821299999999999</v>
      </c>
      <c r="AW36" s="27">
        <v>0.90686</v>
      </c>
      <c r="AX36" s="27">
        <v>2.1886000000000005</v>
      </c>
      <c r="AY36" s="27">
        <v>1.7257400000000001</v>
      </c>
      <c r="AZ36" s="29">
        <v>1.43001</v>
      </c>
      <c r="BA36" s="35">
        <v>1.4800042857142857</v>
      </c>
      <c r="BB36" s="35">
        <v>0.20673298648091887</v>
      </c>
      <c r="BD36" s="29">
        <v>1000</v>
      </c>
      <c r="BE36" s="32">
        <v>1.1457899999999999</v>
      </c>
      <c r="BF36" s="27">
        <v>0.33841999999999994</v>
      </c>
      <c r="BG36" s="27">
        <v>1.6033199999999999</v>
      </c>
      <c r="BH36" s="27">
        <v>0.10009999999999999</v>
      </c>
      <c r="BI36" s="27">
        <v>1.4196200000000001</v>
      </c>
      <c r="BJ36" s="27"/>
      <c r="BK36" s="29"/>
      <c r="BL36" s="34">
        <v>0.92144999999999988</v>
      </c>
      <c r="BM36" s="35">
        <v>0.29816004802790064</v>
      </c>
      <c r="BO36" s="29">
        <v>1000</v>
      </c>
      <c r="BP36" s="32">
        <v>0.32369999999999999</v>
      </c>
      <c r="BQ36" s="27">
        <v>0.70067000000000013</v>
      </c>
      <c r="BR36" s="27">
        <v>0.75472000000000006</v>
      </c>
      <c r="BS36" s="27">
        <v>0.57707000000000008</v>
      </c>
      <c r="BT36" s="27">
        <v>0.45915999999999996</v>
      </c>
      <c r="BU36" s="27"/>
      <c r="BV36" s="29"/>
      <c r="BW36" s="34">
        <v>0.56306400000000001</v>
      </c>
      <c r="BX36" s="35">
        <v>7.872571603993192E-2</v>
      </c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</row>
    <row r="37" spans="1:145" x14ac:dyDescent="0.3">
      <c r="A37" s="31"/>
      <c r="H37" s="30"/>
      <c r="I37" s="33"/>
      <c r="J37" s="33"/>
      <c r="L37" s="31"/>
      <c r="S37" s="30"/>
      <c r="T37" s="33"/>
      <c r="U37" s="33"/>
      <c r="W37" s="31"/>
      <c r="AD37" s="30"/>
      <c r="AE37" s="33"/>
      <c r="AF37" s="33"/>
      <c r="AH37" s="31"/>
      <c r="AO37" s="30"/>
      <c r="AP37" s="33"/>
      <c r="AQ37" s="33"/>
      <c r="AS37" s="31"/>
      <c r="AZ37" s="30"/>
      <c r="BA37" s="33"/>
      <c r="BB37" s="33"/>
      <c r="BD37" s="31"/>
      <c r="BK37" s="30"/>
      <c r="BL37" s="33"/>
      <c r="BM37" s="33"/>
      <c r="BO37" s="31"/>
      <c r="BV37" s="30"/>
      <c r="BW37" s="33"/>
      <c r="BX37" s="33"/>
    </row>
    <row r="38" spans="1:145" x14ac:dyDescent="0.3">
      <c r="B38" t="s">
        <v>96</v>
      </c>
      <c r="H38" s="30"/>
      <c r="I38" s="33"/>
      <c r="J38" s="33"/>
      <c r="M38" t="s">
        <v>96</v>
      </c>
      <c r="S38" s="30"/>
      <c r="T38" s="33"/>
      <c r="U38" s="33"/>
      <c r="X38" t="s">
        <v>96</v>
      </c>
      <c r="AD38" s="30"/>
      <c r="AE38" s="33"/>
      <c r="AF38" s="33"/>
      <c r="AI38" t="s">
        <v>96</v>
      </c>
      <c r="AO38" s="30"/>
      <c r="AP38" s="33"/>
      <c r="AQ38" s="33"/>
      <c r="AT38" t="s">
        <v>96</v>
      </c>
      <c r="AZ38" s="30"/>
      <c r="BA38" s="33"/>
      <c r="BB38" s="33"/>
      <c r="BE38" t="s">
        <v>96</v>
      </c>
      <c r="BK38" s="30"/>
      <c r="BL38" s="33"/>
      <c r="BM38" s="33"/>
      <c r="BP38" t="s">
        <v>96</v>
      </c>
      <c r="BV38" s="30"/>
      <c r="BW38" s="33"/>
      <c r="BX38" s="33"/>
    </row>
    <row r="39" spans="1:145" x14ac:dyDescent="0.3">
      <c r="A39" s="29" t="s">
        <v>94</v>
      </c>
      <c r="B39" s="27">
        <v>1</v>
      </c>
      <c r="C39" s="27">
        <v>2</v>
      </c>
      <c r="D39" s="27">
        <v>3</v>
      </c>
      <c r="E39" s="27">
        <v>4</v>
      </c>
      <c r="F39" s="27">
        <v>5</v>
      </c>
      <c r="G39" s="27">
        <v>6</v>
      </c>
      <c r="H39" s="29"/>
      <c r="I39" s="35" t="s">
        <v>93</v>
      </c>
      <c r="J39" s="35" t="s">
        <v>97</v>
      </c>
      <c r="L39" s="29" t="s">
        <v>94</v>
      </c>
      <c r="M39" s="27">
        <v>1</v>
      </c>
      <c r="N39" s="27">
        <v>2</v>
      </c>
      <c r="O39" s="27">
        <v>3</v>
      </c>
      <c r="P39" s="27">
        <v>4</v>
      </c>
      <c r="Q39" s="27">
        <v>5</v>
      </c>
      <c r="R39" s="27">
        <v>6</v>
      </c>
      <c r="S39" s="29"/>
      <c r="T39" s="35" t="s">
        <v>93</v>
      </c>
      <c r="U39" s="35" t="s">
        <v>97</v>
      </c>
      <c r="W39" s="29" t="s">
        <v>94</v>
      </c>
      <c r="X39" s="27">
        <v>1</v>
      </c>
      <c r="Y39" s="27">
        <v>2</v>
      </c>
      <c r="Z39" s="27">
        <v>3</v>
      </c>
      <c r="AA39" s="27">
        <v>4</v>
      </c>
      <c r="AB39" s="27">
        <v>5</v>
      </c>
      <c r="AC39" s="27">
        <v>6</v>
      </c>
      <c r="AD39" s="29"/>
      <c r="AE39" s="35" t="s">
        <v>93</v>
      </c>
      <c r="AF39" s="35" t="s">
        <v>97</v>
      </c>
      <c r="AH39" s="29" t="s">
        <v>94</v>
      </c>
      <c r="AI39" s="27">
        <v>1</v>
      </c>
      <c r="AJ39" s="27">
        <v>2</v>
      </c>
      <c r="AK39" s="27">
        <v>3</v>
      </c>
      <c r="AL39" s="27">
        <v>4</v>
      </c>
      <c r="AM39" s="27">
        <v>5</v>
      </c>
      <c r="AN39" s="27">
        <v>6</v>
      </c>
      <c r="AO39" s="29"/>
      <c r="AP39" s="35" t="s">
        <v>93</v>
      </c>
      <c r="AQ39" s="35" t="s">
        <v>97</v>
      </c>
      <c r="AS39" s="29" t="s">
        <v>94</v>
      </c>
      <c r="AT39" s="27">
        <v>1</v>
      </c>
      <c r="AU39" s="27">
        <v>2</v>
      </c>
      <c r="AV39" s="27">
        <v>3</v>
      </c>
      <c r="AW39" s="27">
        <v>4</v>
      </c>
      <c r="AX39" s="27">
        <v>5</v>
      </c>
      <c r="AY39" s="27">
        <v>6</v>
      </c>
      <c r="AZ39" s="29">
        <v>7</v>
      </c>
      <c r="BA39" s="35" t="s">
        <v>93</v>
      </c>
      <c r="BB39" s="35" t="s">
        <v>97</v>
      </c>
      <c r="BD39" s="29" t="s">
        <v>94</v>
      </c>
      <c r="BE39" s="27">
        <v>1</v>
      </c>
      <c r="BF39" s="27">
        <v>2</v>
      </c>
      <c r="BG39" s="27">
        <v>3</v>
      </c>
      <c r="BH39" s="27">
        <v>4</v>
      </c>
      <c r="BI39" s="27">
        <v>5</v>
      </c>
      <c r="BJ39" s="27">
        <v>6</v>
      </c>
      <c r="BK39" s="29"/>
      <c r="BL39" s="35" t="s">
        <v>93</v>
      </c>
      <c r="BM39" s="35" t="s">
        <v>97</v>
      </c>
      <c r="BO39" s="29" t="s">
        <v>94</v>
      </c>
      <c r="BP39" s="27">
        <v>1</v>
      </c>
      <c r="BQ39" s="27">
        <v>2</v>
      </c>
      <c r="BR39" s="27">
        <v>3</v>
      </c>
      <c r="BS39" s="27">
        <v>4</v>
      </c>
      <c r="BT39" s="27">
        <v>5</v>
      </c>
      <c r="BU39" s="27">
        <v>6</v>
      </c>
      <c r="BV39" s="29"/>
      <c r="BW39" s="35" t="s">
        <v>93</v>
      </c>
      <c r="BX39" s="35" t="s">
        <v>97</v>
      </c>
    </row>
    <row r="40" spans="1:145" x14ac:dyDescent="0.3">
      <c r="A40" s="30">
        <v>0.01</v>
      </c>
      <c r="B40">
        <v>1.4114405409584863E-2</v>
      </c>
      <c r="C40">
        <v>1.5872865356930423E-2</v>
      </c>
      <c r="D40">
        <v>1.6051211265858123E-2</v>
      </c>
      <c r="E40">
        <v>9.6867640548915449E-3</v>
      </c>
      <c r="F40">
        <v>1.5789583539884886E-2</v>
      </c>
      <c r="G40">
        <v>2.3740861323848034E-2</v>
      </c>
      <c r="H40" s="30"/>
      <c r="I40" s="33">
        <f>AVERAGE(B40:H40)</f>
        <v>1.5875948491832978E-2</v>
      </c>
      <c r="J40" s="33">
        <f>_xlfn.STDEV.S(B40:H40)/SQRT(COUNT(B40:H40))</f>
        <v>1.8556587090203676E-3</v>
      </c>
      <c r="L40" s="30">
        <v>0.01</v>
      </c>
      <c r="M40">
        <v>6.2649611357061654E-3</v>
      </c>
      <c r="N40">
        <v>1.4213814195578661E-2</v>
      </c>
      <c r="O40">
        <v>1.7530574200905449E-2</v>
      </c>
      <c r="P40">
        <v>9.2458071512396545E-3</v>
      </c>
      <c r="Q40">
        <v>1.5931232595117407E-2</v>
      </c>
      <c r="S40" s="30"/>
      <c r="T40" s="33">
        <f>AVERAGE(M40:S40)</f>
        <v>1.2637277855709467E-2</v>
      </c>
      <c r="U40" s="33">
        <f>_xlfn.STDEV.S(M40:S40)/SQRT(COUNT(M40:S40))</f>
        <v>2.1141008454827219E-3</v>
      </c>
      <c r="W40" s="30">
        <v>0.01</v>
      </c>
      <c r="X40">
        <v>7.3254622890721842E-3</v>
      </c>
      <c r="Y40">
        <v>1.3977097492718032E-2</v>
      </c>
      <c r="Z40">
        <v>2.3914923050319902E-2</v>
      </c>
      <c r="AA40">
        <v>1.491008232327835E-2</v>
      </c>
      <c r="AB40">
        <v>6.3774149999432771E-3</v>
      </c>
      <c r="AD40" s="30"/>
      <c r="AE40" s="33">
        <f>AVERAGE(X40:AD40)</f>
        <v>1.330099603106635E-2</v>
      </c>
      <c r="AF40" s="33">
        <f>_xlfn.STDEV.S(X40:AD40)/SQRT(COUNT(X40:AD40))</f>
        <v>3.1570927801421226E-3</v>
      </c>
      <c r="AH40" s="30">
        <v>0.01</v>
      </c>
      <c r="AI40">
        <v>1.1682043536789572E-2</v>
      </c>
      <c r="AJ40">
        <v>9.423901781436958E-2</v>
      </c>
      <c r="AK40">
        <v>1.5275692109263437E-2</v>
      </c>
      <c r="AL40">
        <v>1.5131192786582244E-2</v>
      </c>
      <c r="AM40">
        <v>3.9417605597571639E-2</v>
      </c>
      <c r="AN40">
        <v>2.7174367031961657E-2</v>
      </c>
      <c r="AO40" s="30"/>
      <c r="AP40" s="33">
        <f>AVERAGE(AI40:AO40)</f>
        <v>3.3819986479423018E-2</v>
      </c>
      <c r="AQ40" s="33">
        <f>_xlfn.STDEV.S(AI40:AO40)/SQRT(COUNT(AI40:AO40))</f>
        <v>1.2792194659501797E-2</v>
      </c>
      <c r="AS40" s="30">
        <v>0.01</v>
      </c>
      <c r="AT40">
        <v>3.3523504172756846E-2</v>
      </c>
      <c r="AU40">
        <v>3.1011682622099621E-2</v>
      </c>
      <c r="AV40">
        <v>1.615969581749049E-2</v>
      </c>
      <c r="AW40">
        <v>2.1879267182521624E-2</v>
      </c>
      <c r="AX40">
        <v>1.1066891372111327E-2</v>
      </c>
      <c r="AY40">
        <v>1.2785952144484591E-2</v>
      </c>
      <c r="AZ40" s="31">
        <v>2.4814269653805586E-2</v>
      </c>
      <c r="BA40" s="33">
        <f>AVERAGE(AT40:AZ40)</f>
        <v>2.1605894709324301E-2</v>
      </c>
      <c r="BB40" s="33">
        <f>_xlfn.STDEV.S(AT40:AZ40)/SQRT(COUNT(AT40:AZ40))</f>
        <v>3.3072421413890833E-3</v>
      </c>
      <c r="BD40" s="30">
        <v>0.01</v>
      </c>
      <c r="BE40">
        <v>1.6719468663542181E-2</v>
      </c>
      <c r="BF40">
        <v>5.8312534832440824E-2</v>
      </c>
      <c r="BG40">
        <v>1.0438964149390014E-2</v>
      </c>
      <c r="BH40">
        <v>7.4288039056143201E-2</v>
      </c>
      <c r="BI40">
        <v>3.0260210478860541E-2</v>
      </c>
      <c r="BK40" s="30"/>
      <c r="BL40" s="33">
        <f>AVERAGE(BE40:BK40)</f>
        <v>3.8003843436075352E-2</v>
      </c>
      <c r="BM40" s="33">
        <f>_xlfn.STDEV.S(BE40:BK40)/SQRT(COUNT(BE40:BK40))</f>
        <v>1.225111592662359E-2</v>
      </c>
      <c r="BO40" s="30">
        <v>0.01</v>
      </c>
      <c r="BP40">
        <v>9.9573679332715478E-2</v>
      </c>
      <c r="BQ40">
        <v>6.6150969786061914E-2</v>
      </c>
      <c r="BR40">
        <v>7.3343676377636072E-2</v>
      </c>
      <c r="BS40">
        <v>6.4723517077650894E-2</v>
      </c>
      <c r="BT40">
        <v>8.0798643812394058E-2</v>
      </c>
      <c r="BV40" s="30"/>
      <c r="BW40" s="33">
        <f>AVERAGE(BP40:BV40)</f>
        <v>7.691809727729168E-2</v>
      </c>
      <c r="BX40" s="33">
        <f>_xlfn.STDEV.S(BP40:BV40)/SQRT(COUNT(BP40:BV40))</f>
        <v>6.3472409167562964E-3</v>
      </c>
    </row>
    <row r="41" spans="1:145" x14ac:dyDescent="0.3">
      <c r="A41" s="30">
        <v>1</v>
      </c>
      <c r="B41">
        <v>1.5700167292255353E-2</v>
      </c>
      <c r="C41">
        <v>2.0705498995715627E-2</v>
      </c>
      <c r="D41">
        <v>2.1701975867737835E-2</v>
      </c>
      <c r="E41">
        <v>1.6381053563523682E-2</v>
      </c>
      <c r="F41">
        <v>1.754496736050595E-2</v>
      </c>
      <c r="G41">
        <v>5.3685015467680078E-2</v>
      </c>
      <c r="H41" s="30"/>
      <c r="I41" s="33">
        <f t="shared" ref="I41:I45" si="28">AVERAGE(B41:H41)</f>
        <v>2.4286446424569758E-2</v>
      </c>
      <c r="J41" s="33">
        <f t="shared" ref="J41:J44" si="29">_xlfn.STDEV.S(B41:H41)/SQRT(COUNT(B41:H41))</f>
        <v>5.9594336977226809E-3</v>
      </c>
      <c r="L41" s="30">
        <v>1</v>
      </c>
      <c r="M41">
        <v>1.203499172805161E-2</v>
      </c>
      <c r="N41">
        <v>1.7670228673547544E-2</v>
      </c>
      <c r="O41">
        <v>1.7401517272460344E-2</v>
      </c>
      <c r="P41">
        <v>4.4687820312848153E-2</v>
      </c>
      <c r="Q41">
        <v>1.5503412894327656E-2</v>
      </c>
      <c r="S41" s="30"/>
      <c r="T41" s="33">
        <f t="shared" ref="T41:T45" si="30">AVERAGE(M41:S41)</f>
        <v>2.1459594176247064E-2</v>
      </c>
      <c r="U41" s="33">
        <f t="shared" ref="U41:U44" si="31">_xlfn.STDEV.S(M41:S41)/SQRT(COUNT(M41:S41))</f>
        <v>5.8935430569937832E-3</v>
      </c>
      <c r="W41" s="30">
        <v>1</v>
      </c>
      <c r="X41">
        <v>1.3899401584991103E-2</v>
      </c>
      <c r="Y41">
        <v>4.1829202124621628E-2</v>
      </c>
      <c r="Z41">
        <v>1.3183318422061663E-2</v>
      </c>
      <c r="AA41">
        <v>1.5195631702056563E-2</v>
      </c>
      <c r="AB41">
        <v>1.1690131258012181E-2</v>
      </c>
      <c r="AD41" s="30"/>
      <c r="AE41" s="33">
        <f t="shared" ref="AE41:AE45" si="32">AVERAGE(X41:AD41)</f>
        <v>1.9159537018348625E-2</v>
      </c>
      <c r="AF41" s="33">
        <f t="shared" ref="AF41:AF44" si="33">_xlfn.STDEV.S(X41:AD41)/SQRT(COUNT(X41:AD41))</f>
        <v>5.6956233078018651E-3</v>
      </c>
      <c r="AH41" s="30">
        <v>1</v>
      </c>
      <c r="AI41">
        <v>1.1700922612207374E-2</v>
      </c>
      <c r="AJ41">
        <v>2.5879299011798258E-2</v>
      </c>
      <c r="AK41">
        <v>1.9269427426413004E-2</v>
      </c>
      <c r="AL41">
        <v>1.7677202885700131E-2</v>
      </c>
      <c r="AM41">
        <v>4.2105263157894736E-2</v>
      </c>
      <c r="AN41">
        <v>4.0405537102965454E-2</v>
      </c>
      <c r="AO41" s="30"/>
      <c r="AP41" s="33">
        <f t="shared" ref="AP41:AP45" si="34">AVERAGE(AI41:AO41)</f>
        <v>2.6172942032829827E-2</v>
      </c>
      <c r="AQ41" s="33">
        <f t="shared" ref="AQ41:AQ44" si="35">_xlfn.STDEV.S(AI41:AO41)/SQRT(COUNT(AI41:AO41))</f>
        <v>5.1178357690674775E-3</v>
      </c>
      <c r="AS41" s="30">
        <v>1</v>
      </c>
      <c r="AT41">
        <v>5.227497760384741E-2</v>
      </c>
      <c r="AU41">
        <v>3.491603115365894E-2</v>
      </c>
      <c r="AV41">
        <v>2.2473787302684643E-2</v>
      </c>
      <c r="AW41">
        <v>3.1713700500682757E-2</v>
      </c>
      <c r="AX41">
        <v>1.2734840164171339E-2</v>
      </c>
      <c r="AY41">
        <v>2.1340521953947197E-2</v>
      </c>
      <c r="AZ41" s="30">
        <v>2.7196022299231588E-2</v>
      </c>
      <c r="BA41" s="33">
        <f t="shared" ref="BA41:BA45" si="36">AVERAGE(AT41:AZ41)</f>
        <v>2.8949982996889129E-2</v>
      </c>
      <c r="BB41" s="33">
        <f t="shared" ref="BB41:BB44" si="37">_xlfn.STDEV.S(AT41:AZ41)/SQRT(COUNT(AT41:AZ41))</f>
        <v>4.7638007077991243E-3</v>
      </c>
      <c r="BD41" s="30">
        <v>1</v>
      </c>
      <c r="BE41">
        <v>1.9102104225032508E-2</v>
      </c>
      <c r="BF41">
        <v>4.4120283990404414E-2</v>
      </c>
      <c r="BG41">
        <v>1.4731931242671456E-2</v>
      </c>
      <c r="BH41">
        <v>0.15922933860281296</v>
      </c>
      <c r="BI41">
        <v>3.1209055944548533E-2</v>
      </c>
      <c r="BK41" s="30"/>
      <c r="BL41" s="33">
        <f t="shared" ref="BL41:BL45" si="38">AVERAGE(BE41:BK41)</f>
        <v>5.3678542801093979E-2</v>
      </c>
      <c r="BM41" s="33">
        <f t="shared" ref="BM41:BM44" si="39">_xlfn.STDEV.S(BE41:BK41)/SQRT(COUNT(BE41:BK41))</f>
        <v>2.6878966964851505E-2</v>
      </c>
      <c r="BO41" s="30">
        <v>1</v>
      </c>
      <c r="BP41">
        <v>8.6830398517145524E-2</v>
      </c>
      <c r="BQ41">
        <v>8.3077625701114627E-2</v>
      </c>
      <c r="BR41">
        <v>0.1045911624432569</v>
      </c>
      <c r="BS41">
        <v>9.4667891243696595E-2</v>
      </c>
      <c r="BT41">
        <v>0.1207967602184969</v>
      </c>
      <c r="BV41" s="30"/>
      <c r="BW41" s="33">
        <f t="shared" ref="BW41:BW45" si="40">AVERAGE(BP41:BV41)</f>
        <v>9.79927676247421E-2</v>
      </c>
      <c r="BX41" s="33">
        <f t="shared" ref="BX41:BX44" si="41">_xlfn.STDEV.S(BP41:BV41)/SQRT(COUNT(BP41:BV41))</f>
        <v>6.7885036570751326E-3</v>
      </c>
    </row>
    <row r="42" spans="1:145" x14ac:dyDescent="0.3">
      <c r="A42" s="30">
        <v>10</v>
      </c>
      <c r="B42">
        <v>0.23075928190853756</v>
      </c>
      <c r="C42">
        <v>2.917941777367827E-2</v>
      </c>
      <c r="D42">
        <v>0.20489391730512729</v>
      </c>
      <c r="E42">
        <v>2.6322443559096947E-2</v>
      </c>
      <c r="F42">
        <v>2.2984883035290306E-2</v>
      </c>
      <c r="G42">
        <v>5.8927805906684123E-2</v>
      </c>
      <c r="H42" s="30"/>
      <c r="I42" s="33">
        <f t="shared" si="28"/>
        <v>9.5511291581402424E-2</v>
      </c>
      <c r="J42" s="33">
        <f t="shared" si="29"/>
        <v>3.9175682607093879E-2</v>
      </c>
      <c r="L42" s="30">
        <v>10</v>
      </c>
      <c r="M42">
        <v>5.3180772110132439E-2</v>
      </c>
      <c r="N42">
        <v>0.33160008961460513</v>
      </c>
      <c r="O42">
        <v>1.7580421585966254E-2</v>
      </c>
      <c r="P42">
        <v>1.9192774484899797E-2</v>
      </c>
      <c r="Q42">
        <v>0.12643082410197395</v>
      </c>
      <c r="S42" s="30"/>
      <c r="T42" s="33">
        <f t="shared" si="30"/>
        <v>0.10959697637951551</v>
      </c>
      <c r="U42" s="33">
        <f t="shared" si="31"/>
        <v>5.8903104712594037E-2</v>
      </c>
      <c r="W42" s="30">
        <v>10</v>
      </c>
      <c r="X42">
        <v>1.0717558898053802E-2</v>
      </c>
      <c r="Y42">
        <v>6.0081957850248446E-2</v>
      </c>
      <c r="Z42">
        <v>2.3739746934417973E-2</v>
      </c>
      <c r="AA42">
        <v>3.6402229715361945E-2</v>
      </c>
      <c r="AB42">
        <v>1.644865962539848E-2</v>
      </c>
      <c r="AD42" s="30"/>
      <c r="AE42" s="33">
        <f t="shared" si="32"/>
        <v>2.9478030604696132E-2</v>
      </c>
      <c r="AF42" s="33">
        <f t="shared" si="33"/>
        <v>8.7726637984926661E-3</v>
      </c>
      <c r="AH42" s="30">
        <v>10</v>
      </c>
      <c r="AI42">
        <v>3.2850412056341732E-2</v>
      </c>
      <c r="AJ42">
        <v>8.7749417885671629E-2</v>
      </c>
      <c r="AK42">
        <v>0.13899304435948223</v>
      </c>
      <c r="AL42">
        <v>0.10790153984489152</v>
      </c>
      <c r="AM42">
        <v>0.2549467510418274</v>
      </c>
      <c r="AN42">
        <v>0.14022753038047692</v>
      </c>
      <c r="AO42" s="30"/>
      <c r="AP42" s="33">
        <f t="shared" si="34"/>
        <v>0.12711144926144857</v>
      </c>
      <c r="AQ42" s="33">
        <f t="shared" si="35"/>
        <v>3.0253705853485999E-2</v>
      </c>
      <c r="AS42" s="30">
        <v>10</v>
      </c>
      <c r="AT42">
        <v>9.3134989862794074E-2</v>
      </c>
      <c r="AU42">
        <v>0.55341351614473477</v>
      </c>
      <c r="AV42">
        <v>5.127318815531743E-2</v>
      </c>
      <c r="AW42">
        <v>0.47715634956759223</v>
      </c>
      <c r="AX42">
        <v>2.9075491246715018E-2</v>
      </c>
      <c r="AY42">
        <v>2.3898546975020647E-2</v>
      </c>
      <c r="AZ42" s="30">
        <v>7.5387396993544339E-2</v>
      </c>
      <c r="BA42" s="33">
        <f t="shared" si="36"/>
        <v>0.18619135413510265</v>
      </c>
      <c r="BB42" s="33">
        <f t="shared" si="37"/>
        <v>8.5867701370893126E-2</v>
      </c>
      <c r="BD42" s="30">
        <v>10</v>
      </c>
      <c r="BE42">
        <v>3.0050009163982934E-2</v>
      </c>
      <c r="BF42">
        <v>0.29487024158569392</v>
      </c>
      <c r="BG42">
        <v>1.3403437866427162E-2</v>
      </c>
      <c r="BH42">
        <v>0.14479832616529117</v>
      </c>
      <c r="BI42">
        <v>2.2480663839619053E-2</v>
      </c>
      <c r="BK42" s="30"/>
      <c r="BL42" s="33">
        <f t="shared" si="38"/>
        <v>0.10112053572420283</v>
      </c>
      <c r="BM42" s="33">
        <f t="shared" si="39"/>
        <v>5.4026029074600329E-2</v>
      </c>
      <c r="BO42" s="30">
        <v>10</v>
      </c>
      <c r="BP42">
        <v>0.2122397281433426</v>
      </c>
      <c r="BQ42">
        <v>0.24682089999571835</v>
      </c>
      <c r="BR42">
        <v>0.13475837499281734</v>
      </c>
      <c r="BS42">
        <v>9.3974734434297394E-2</v>
      </c>
      <c r="BT42">
        <v>7.4388773780372952E-2</v>
      </c>
      <c r="BV42" s="30"/>
      <c r="BW42" s="33">
        <f t="shared" si="40"/>
        <v>0.15243650226930971</v>
      </c>
      <c r="BX42" s="33">
        <f t="shared" si="41"/>
        <v>3.339654380605802E-2</v>
      </c>
    </row>
    <row r="43" spans="1:145" x14ac:dyDescent="0.3">
      <c r="A43" s="30">
        <v>100</v>
      </c>
      <c r="B43">
        <v>1</v>
      </c>
      <c r="C43">
        <v>0.60099307776523014</v>
      </c>
      <c r="D43">
        <v>0.73772449517664951</v>
      </c>
      <c r="E43">
        <v>0.70702434705621953</v>
      </c>
      <c r="F43">
        <v>0.7953548077374647</v>
      </c>
      <c r="G43">
        <v>1</v>
      </c>
      <c r="H43" s="30"/>
      <c r="I43" s="33">
        <f t="shared" si="28"/>
        <v>0.80684945462259394</v>
      </c>
      <c r="J43" s="33">
        <f t="shared" si="29"/>
        <v>6.6298957578048406E-2</v>
      </c>
      <c r="L43" s="30">
        <v>100</v>
      </c>
      <c r="M43">
        <v>0.91258999787424788</v>
      </c>
      <c r="N43">
        <v>1</v>
      </c>
      <c r="O43">
        <v>1</v>
      </c>
      <c r="P43">
        <v>0.91998306519898387</v>
      </c>
      <c r="Q43">
        <v>0.88453260478068751</v>
      </c>
      <c r="S43" s="30"/>
      <c r="T43" s="33">
        <f t="shared" si="30"/>
        <v>0.94342113357078383</v>
      </c>
      <c r="U43" s="33">
        <f t="shared" si="31"/>
        <v>2.3843339796714255E-2</v>
      </c>
      <c r="W43" s="30">
        <v>100</v>
      </c>
      <c r="X43">
        <v>0.79612378025769592</v>
      </c>
      <c r="Y43">
        <v>1</v>
      </c>
      <c r="Z43">
        <v>0.5941628010134653</v>
      </c>
      <c r="AA43">
        <v>0.86386281478781246</v>
      </c>
      <c r="AB43">
        <v>1</v>
      </c>
      <c r="AD43" s="30"/>
      <c r="AE43" s="33">
        <f t="shared" si="32"/>
        <v>0.85082987921179476</v>
      </c>
      <c r="AF43" s="33">
        <f t="shared" si="33"/>
        <v>7.5347214140705457E-2</v>
      </c>
      <c r="AH43" s="30">
        <v>100</v>
      </c>
      <c r="AI43">
        <v>0.73400203565682764</v>
      </c>
      <c r="AJ43">
        <v>0.98412415468086756</v>
      </c>
      <c r="AK43">
        <v>1</v>
      </c>
      <c r="AL43">
        <v>0.78367239893597085</v>
      </c>
      <c r="AM43">
        <v>1</v>
      </c>
      <c r="AN43">
        <v>1</v>
      </c>
      <c r="AO43" s="30"/>
      <c r="AP43" s="33">
        <f t="shared" si="34"/>
        <v>0.91696643154561108</v>
      </c>
      <c r="AQ43" s="33">
        <f t="shared" si="35"/>
        <v>5.0476776686514763E-2</v>
      </c>
      <c r="AS43" s="30">
        <v>100</v>
      </c>
      <c r="AT43">
        <v>0.75019095666933844</v>
      </c>
      <c r="AU43">
        <v>1</v>
      </c>
      <c r="AV43">
        <v>1</v>
      </c>
      <c r="AW43">
        <v>1</v>
      </c>
      <c r="AX43">
        <v>0.93560321405861602</v>
      </c>
      <c r="AY43">
        <v>0.45777380882831603</v>
      </c>
      <c r="AZ43" s="30">
        <v>0.19842143693281258</v>
      </c>
      <c r="BA43" s="33">
        <f t="shared" si="36"/>
        <v>0.76314134521272603</v>
      </c>
      <c r="BB43" s="33">
        <f t="shared" si="37"/>
        <v>0.12055178524653413</v>
      </c>
      <c r="BD43" s="30">
        <v>100</v>
      </c>
      <c r="BE43">
        <v>0.71308878590317604</v>
      </c>
      <c r="BF43">
        <v>1</v>
      </c>
      <c r="BG43">
        <v>0.60158296534690514</v>
      </c>
      <c r="BH43">
        <v>1</v>
      </c>
      <c r="BI43">
        <v>0.79138079204294098</v>
      </c>
      <c r="BK43" s="30"/>
      <c r="BL43" s="33">
        <f t="shared" si="38"/>
        <v>0.82121050865860445</v>
      </c>
      <c r="BM43" s="33">
        <f t="shared" si="39"/>
        <v>7.8977129959987444E-2</v>
      </c>
      <c r="BO43" s="30">
        <v>100</v>
      </c>
      <c r="BP43">
        <v>0.94000617856039559</v>
      </c>
      <c r="BQ43">
        <v>0.93479098577076225</v>
      </c>
      <c r="BR43">
        <v>1</v>
      </c>
      <c r="BS43">
        <v>0.57088394822118627</v>
      </c>
      <c r="BT43">
        <v>1</v>
      </c>
      <c r="BV43" s="30"/>
      <c r="BW43" s="33">
        <f t="shared" si="40"/>
        <v>0.88913622251046875</v>
      </c>
      <c r="BX43" s="33">
        <f>_xlfn.STDEV.S(BP43:BV43)/SQRT(COUNT(BP43:BV43))</f>
        <v>8.0789285875564151E-2</v>
      </c>
    </row>
    <row r="44" spans="1:145" x14ac:dyDescent="0.3">
      <c r="A44" s="30">
        <v>500</v>
      </c>
      <c r="B44">
        <v>0.79314804661690075</v>
      </c>
      <c r="C44">
        <v>0.92907079989310626</v>
      </c>
      <c r="D44">
        <v>0.8381928719873446</v>
      </c>
      <c r="E44">
        <v>1</v>
      </c>
      <c r="F44">
        <v>0.93126660022229291</v>
      </c>
      <c r="G44">
        <v>0.96474875157863016</v>
      </c>
      <c r="H44" s="30"/>
      <c r="I44" s="33">
        <f t="shared" si="28"/>
        <v>0.90940451171637926</v>
      </c>
      <c r="J44" s="33">
        <f t="shared" si="29"/>
        <v>3.2000991910716661E-2</v>
      </c>
      <c r="L44" s="30">
        <v>500</v>
      </c>
      <c r="M44">
        <v>1</v>
      </c>
      <c r="N44">
        <v>0.87520124210010786</v>
      </c>
      <c r="O44">
        <v>0.66815981208218667</v>
      </c>
      <c r="P44">
        <v>0.89297651410490653</v>
      </c>
      <c r="Q44">
        <v>0.71327295248302336</v>
      </c>
      <c r="S44" s="30"/>
      <c r="T44" s="33">
        <f t="shared" si="30"/>
        <v>0.82992210415404488</v>
      </c>
      <c r="U44" s="33">
        <f t="shared" si="31"/>
        <v>6.1125532032321447E-2</v>
      </c>
      <c r="W44" s="30">
        <v>500</v>
      </c>
      <c r="X44">
        <v>0.82264273006631095</v>
      </c>
      <c r="Y44">
        <v>0.95843566165971794</v>
      </c>
      <c r="Z44">
        <v>0.45502184062732604</v>
      </c>
      <c r="AA44">
        <v>1</v>
      </c>
      <c r="AB44">
        <v>0.91383144066162214</v>
      </c>
      <c r="AD44" s="30"/>
      <c r="AE44" s="33">
        <f t="shared" si="32"/>
        <v>0.82998633460299531</v>
      </c>
      <c r="AF44" s="33">
        <f t="shared" si="33"/>
        <v>9.8256342829115439E-2</v>
      </c>
      <c r="AH44" s="30">
        <v>500</v>
      </c>
      <c r="AI44">
        <v>0.77930360836589285</v>
      </c>
      <c r="AJ44">
        <v>1</v>
      </c>
      <c r="AK44">
        <v>0.91606246257312629</v>
      </c>
      <c r="AL44">
        <v>0.96260911917874947</v>
      </c>
      <c r="AM44">
        <v>0.86179966044142597</v>
      </c>
      <c r="AN44">
        <v>0.81239682571252403</v>
      </c>
      <c r="AO44" s="30"/>
      <c r="AP44" s="33">
        <f t="shared" si="34"/>
        <v>0.8886952793786197</v>
      </c>
      <c r="AQ44" s="33">
        <f t="shared" si="35"/>
        <v>3.5172112674396461E-2</v>
      </c>
      <c r="AS44" s="30">
        <v>500</v>
      </c>
      <c r="AT44">
        <v>1</v>
      </c>
      <c r="AU44">
        <v>0.80852466331332151</v>
      </c>
      <c r="AV44">
        <v>0.66922456504205541</v>
      </c>
      <c r="AW44">
        <v>0.85264944621453498</v>
      </c>
      <c r="AX44">
        <v>1</v>
      </c>
      <c r="AY44">
        <v>1</v>
      </c>
      <c r="AZ44" s="30">
        <v>1</v>
      </c>
      <c r="BA44" s="33">
        <f t="shared" si="36"/>
        <v>0.90434266779570172</v>
      </c>
      <c r="BB44" s="33">
        <f t="shared" si="37"/>
        <v>4.9697921342148045E-2</v>
      </c>
      <c r="BD44" s="30">
        <v>500</v>
      </c>
      <c r="BE44">
        <v>0.77548241824418085</v>
      </c>
      <c r="BF44">
        <v>0.54207758850468879</v>
      </c>
      <c r="BG44">
        <v>0.5505513559364319</v>
      </c>
      <c r="BH44">
        <v>0.65575961873764976</v>
      </c>
      <c r="BI44">
        <v>0.69410828249813328</v>
      </c>
      <c r="BK44" s="30"/>
      <c r="BL44" s="33">
        <f t="shared" si="38"/>
        <v>0.64359585278421694</v>
      </c>
      <c r="BM44" s="33">
        <f t="shared" si="39"/>
        <v>4.4190929659028419E-2</v>
      </c>
      <c r="BO44" s="30">
        <v>500</v>
      </c>
      <c r="BP44">
        <v>0.82835959221501387</v>
      </c>
      <c r="BQ44">
        <v>0.75486320236345195</v>
      </c>
      <c r="BR44">
        <v>0.93510314313624099</v>
      </c>
      <c r="BS44">
        <v>0.88985738298646599</v>
      </c>
      <c r="BT44">
        <v>0.74098700320210964</v>
      </c>
      <c r="BV44" s="30"/>
      <c r="BW44" s="33">
        <f t="shared" si="40"/>
        <v>0.82983406478065636</v>
      </c>
      <c r="BX44" s="33">
        <f t="shared" si="41"/>
        <v>3.7550620646227939E-2</v>
      </c>
    </row>
    <row r="45" spans="1:145" x14ac:dyDescent="0.3">
      <c r="A45" s="29">
        <v>1000</v>
      </c>
      <c r="B45" s="32">
        <v>0.7335132779441329</v>
      </c>
      <c r="C45" s="27">
        <v>1</v>
      </c>
      <c r="D45" s="27">
        <v>1</v>
      </c>
      <c r="E45" s="27">
        <v>0.88710402833112001</v>
      </c>
      <c r="F45" s="27">
        <v>1</v>
      </c>
      <c r="G45" s="27">
        <v>0.95760581167665015</v>
      </c>
      <c r="H45" s="29"/>
      <c r="I45" s="34">
        <f t="shared" si="28"/>
        <v>0.92970385299198399</v>
      </c>
      <c r="J45" s="35">
        <f>_xlfn.STDEV.S(B45:H45)/SQRT(COUNT(B45:H45))</f>
        <v>4.3169684945843223E-2</v>
      </c>
      <c r="L45" s="29">
        <v>1000</v>
      </c>
      <c r="M45" s="32">
        <v>0.92093126426795557</v>
      </c>
      <c r="N45" s="27">
        <v>0.85193270568375434</v>
      </c>
      <c r="O45" s="27">
        <v>0.60103655247290833</v>
      </c>
      <c r="P45" s="27">
        <v>1</v>
      </c>
      <c r="Q45" s="27">
        <v>1</v>
      </c>
      <c r="R45" s="27"/>
      <c r="S45" s="29"/>
      <c r="T45" s="34">
        <f t="shared" si="30"/>
        <v>0.8747801044849236</v>
      </c>
      <c r="U45" s="35">
        <f>_xlfn.STDEV.S(M45:S45)/SQRT(COUNT(M45:S45))</f>
        <v>7.3806337774972683E-2</v>
      </c>
      <c r="W45" s="29">
        <v>1000</v>
      </c>
      <c r="X45" s="27">
        <v>1</v>
      </c>
      <c r="Y45" s="27">
        <v>0.9916614312639217</v>
      </c>
      <c r="Z45" s="27">
        <v>1</v>
      </c>
      <c r="AA45" s="27">
        <v>0.79981925331875214</v>
      </c>
      <c r="AB45" s="27">
        <v>0.84734023846529083</v>
      </c>
      <c r="AC45" s="27"/>
      <c r="AD45" s="29"/>
      <c r="AE45" s="34">
        <f t="shared" si="32"/>
        <v>0.92776418460959287</v>
      </c>
      <c r="AF45" s="35">
        <f>_xlfn.STDEV.S(X45:AD45)/SQRT(COUNT(X45:AD45))</f>
        <v>4.3218514977193305E-2</v>
      </c>
      <c r="AH45" s="29">
        <v>1000</v>
      </c>
      <c r="AI45" s="32">
        <v>1</v>
      </c>
      <c r="AJ45" s="27">
        <v>0.6934792054278679</v>
      </c>
      <c r="AK45" s="27">
        <v>0.97319084250771581</v>
      </c>
      <c r="AL45" s="27">
        <v>1</v>
      </c>
      <c r="AM45" s="27">
        <v>0.95399495806966084</v>
      </c>
      <c r="AN45" s="27">
        <v>0.92241293581813488</v>
      </c>
      <c r="AO45" s="29"/>
      <c r="AP45" s="34">
        <f t="shared" si="34"/>
        <v>0.92384632363722996</v>
      </c>
      <c r="AQ45" s="35">
        <f>_xlfn.STDEV.S(AI45:AO45)/SQRT(COUNT(AI45:AO45))</f>
        <v>4.761430117816743E-2</v>
      </c>
      <c r="AS45" s="29">
        <v>1000</v>
      </c>
      <c r="AT45" s="32">
        <v>0.92588995237870697</v>
      </c>
      <c r="AU45" s="27">
        <v>0.67232881713451254</v>
      </c>
      <c r="AV45" s="27">
        <v>0.85385989169259113</v>
      </c>
      <c r="AW45" s="27">
        <v>0.85994158701259293</v>
      </c>
      <c r="AX45" s="27">
        <v>0.97319987371435457</v>
      </c>
      <c r="AY45" s="27">
        <v>0.72014455136497546</v>
      </c>
      <c r="AZ45" s="29">
        <v>0.82869345510599091</v>
      </c>
      <c r="BA45" s="35">
        <f t="shared" si="36"/>
        <v>0.83343687548624623</v>
      </c>
      <c r="BB45" s="35">
        <f>_xlfn.STDEV.S(AT45:AZ45)/SQRT(COUNT(AT45:AZ45))</f>
        <v>4.0241628420207488E-2</v>
      </c>
      <c r="BD45" s="29">
        <v>1000</v>
      </c>
      <c r="BE45" s="32">
        <v>1</v>
      </c>
      <c r="BF45" s="27">
        <v>0.82003440839370945</v>
      </c>
      <c r="BG45" s="27">
        <v>1</v>
      </c>
      <c r="BH45" s="27">
        <v>0.58177379983726607</v>
      </c>
      <c r="BI45" s="27">
        <v>1</v>
      </c>
      <c r="BJ45" s="27"/>
      <c r="BK45" s="29"/>
      <c r="BL45" s="34">
        <f t="shared" si="38"/>
        <v>0.88036164164619513</v>
      </c>
      <c r="BM45" s="35">
        <f>_xlfn.STDEV.S(BE45:BK45)/SQRT(COUNT(BE45:BK45))</f>
        <v>8.2381455655018365E-2</v>
      </c>
      <c r="BO45" s="29">
        <v>1000</v>
      </c>
      <c r="BP45" s="32">
        <v>1</v>
      </c>
      <c r="BQ45" s="27">
        <v>1</v>
      </c>
      <c r="BR45" s="27">
        <v>0.86734471068206631</v>
      </c>
      <c r="BS45" s="27">
        <v>1</v>
      </c>
      <c r="BT45" s="27">
        <v>0.86487097381804479</v>
      </c>
      <c r="BU45" s="27"/>
      <c r="BV45" s="29"/>
      <c r="BW45" s="34">
        <f t="shared" si="40"/>
        <v>0.94644313690002213</v>
      </c>
      <c r="BX45" s="35">
        <f>_xlfn.STDEV.S(BP45:BV45)/SQRT(COUNT(BP45:BV45))</f>
        <v>3.2799078931701288E-2</v>
      </c>
    </row>
    <row r="46" spans="1:145" x14ac:dyDescent="0.3">
      <c r="A46" s="31"/>
      <c r="H46" s="30"/>
      <c r="I46" s="33"/>
      <c r="J46" s="33"/>
      <c r="L46" s="31"/>
      <c r="S46" s="30"/>
      <c r="T46" s="33"/>
      <c r="U46" s="33"/>
      <c r="W46" s="31"/>
      <c r="AD46" s="30"/>
      <c r="AE46" s="33"/>
      <c r="AF46" s="33"/>
      <c r="AH46" s="31"/>
      <c r="AO46" s="30"/>
      <c r="AP46" s="33"/>
      <c r="AQ46" s="33"/>
      <c r="AS46" s="31"/>
      <c r="AZ46" s="30"/>
      <c r="BA46" s="33"/>
      <c r="BB46" s="33"/>
      <c r="BD46" s="31"/>
      <c r="BK46" s="30"/>
      <c r="BL46" s="33"/>
      <c r="BM46" s="33"/>
      <c r="BO46" s="31"/>
      <c r="BV46" s="30"/>
      <c r="BW46" s="33"/>
      <c r="BX46" s="33"/>
    </row>
    <row r="47" spans="1:145" x14ac:dyDescent="0.3">
      <c r="I47" s="33"/>
      <c r="J47" s="33"/>
      <c r="T47" s="33"/>
      <c r="U47" s="33"/>
      <c r="AE47" s="33"/>
      <c r="AF47" s="33"/>
      <c r="AP47" s="33"/>
      <c r="AQ47" s="33"/>
      <c r="BA47" s="33"/>
      <c r="BB47" s="33"/>
      <c r="BL47" s="33"/>
      <c r="BM47" s="33"/>
      <c r="BW47" s="33"/>
      <c r="BX47" s="33"/>
    </row>
    <row r="48" spans="1:145" x14ac:dyDescent="0.3">
      <c r="B48" t="s">
        <v>98</v>
      </c>
      <c r="H48" s="30"/>
      <c r="I48" s="33"/>
      <c r="J48" s="33"/>
      <c r="M48" t="s">
        <v>98</v>
      </c>
      <c r="S48" s="30"/>
      <c r="T48" s="33"/>
      <c r="U48" s="33"/>
      <c r="X48" t="s">
        <v>98</v>
      </c>
      <c r="AD48" s="30"/>
      <c r="AE48" s="33"/>
      <c r="AF48" s="33"/>
      <c r="AI48" t="s">
        <v>98</v>
      </c>
      <c r="AO48" s="30"/>
      <c r="AP48" s="33"/>
      <c r="AQ48" s="33"/>
      <c r="AT48" t="s">
        <v>98</v>
      </c>
      <c r="AZ48" s="30"/>
      <c r="BA48" s="33"/>
      <c r="BB48" s="33"/>
      <c r="BE48" t="s">
        <v>98</v>
      </c>
      <c r="BK48" s="30"/>
      <c r="BL48" s="33"/>
      <c r="BM48" s="33"/>
      <c r="BP48" t="s">
        <v>98</v>
      </c>
      <c r="BV48" s="30"/>
      <c r="BW48" s="33"/>
      <c r="BX48" s="33"/>
    </row>
    <row r="49" spans="1:76" x14ac:dyDescent="0.3">
      <c r="A49" s="29" t="s">
        <v>94</v>
      </c>
      <c r="B49" s="27">
        <v>1</v>
      </c>
      <c r="C49" s="27">
        <v>2</v>
      </c>
      <c r="D49" s="27">
        <v>3</v>
      </c>
      <c r="E49" s="27">
        <v>4</v>
      </c>
      <c r="F49" s="27">
        <v>5</v>
      </c>
      <c r="G49" s="27">
        <v>6</v>
      </c>
      <c r="H49" s="29"/>
      <c r="I49" s="35" t="s">
        <v>93</v>
      </c>
      <c r="J49" s="35" t="s">
        <v>97</v>
      </c>
      <c r="L49" s="29" t="s">
        <v>94</v>
      </c>
      <c r="M49" s="27">
        <v>1</v>
      </c>
      <c r="N49" s="27">
        <v>2</v>
      </c>
      <c r="O49" s="27">
        <v>3</v>
      </c>
      <c r="P49" s="27">
        <v>4</v>
      </c>
      <c r="Q49" s="27">
        <v>5</v>
      </c>
      <c r="R49" s="27">
        <v>6</v>
      </c>
      <c r="S49" s="29"/>
      <c r="T49" s="35" t="s">
        <v>93</v>
      </c>
      <c r="U49" s="35" t="s">
        <v>97</v>
      </c>
      <c r="W49" s="29" t="s">
        <v>94</v>
      </c>
      <c r="X49" s="27">
        <v>1</v>
      </c>
      <c r="Y49" s="27">
        <v>2</v>
      </c>
      <c r="Z49" s="27">
        <v>3</v>
      </c>
      <c r="AA49" s="27">
        <v>4</v>
      </c>
      <c r="AB49" s="27">
        <v>5</v>
      </c>
      <c r="AC49" s="27">
        <v>6</v>
      </c>
      <c r="AD49" s="29"/>
      <c r="AE49" s="35" t="s">
        <v>93</v>
      </c>
      <c r="AF49" s="35" t="s">
        <v>97</v>
      </c>
      <c r="AH49" s="29" t="s">
        <v>94</v>
      </c>
      <c r="AI49" s="27">
        <v>1</v>
      </c>
      <c r="AJ49" s="27">
        <v>2</v>
      </c>
      <c r="AK49" s="27">
        <v>3</v>
      </c>
      <c r="AL49" s="27">
        <v>4</v>
      </c>
      <c r="AM49" s="27">
        <v>5</v>
      </c>
      <c r="AN49" s="27">
        <v>6</v>
      </c>
      <c r="AO49" s="29"/>
      <c r="AP49" s="35" t="s">
        <v>93</v>
      </c>
      <c r="AQ49" s="35" t="s">
        <v>97</v>
      </c>
      <c r="AS49" s="29" t="s">
        <v>94</v>
      </c>
      <c r="AT49" s="27">
        <v>1</v>
      </c>
      <c r="AU49" s="27">
        <v>2</v>
      </c>
      <c r="AV49" s="27">
        <v>3</v>
      </c>
      <c r="AW49" s="27">
        <v>4</v>
      </c>
      <c r="AX49" s="27">
        <v>5</v>
      </c>
      <c r="AY49" s="27">
        <v>6</v>
      </c>
      <c r="AZ49" s="29">
        <v>7</v>
      </c>
      <c r="BA49" s="35" t="s">
        <v>93</v>
      </c>
      <c r="BB49" s="35" t="s">
        <v>97</v>
      </c>
      <c r="BD49" s="29" t="s">
        <v>94</v>
      </c>
      <c r="BE49" s="27">
        <v>1</v>
      </c>
      <c r="BF49" s="27">
        <v>2</v>
      </c>
      <c r="BG49" s="27">
        <v>3</v>
      </c>
      <c r="BH49" s="27">
        <v>4</v>
      </c>
      <c r="BI49" s="27">
        <v>5</v>
      </c>
      <c r="BJ49" s="27">
        <v>6</v>
      </c>
      <c r="BK49" s="29"/>
      <c r="BL49" s="35" t="s">
        <v>93</v>
      </c>
      <c r="BM49" s="35" t="s">
        <v>97</v>
      </c>
      <c r="BO49" s="29" t="s">
        <v>94</v>
      </c>
      <c r="BP49" s="27">
        <v>1</v>
      </c>
      <c r="BQ49" s="27">
        <v>2</v>
      </c>
      <c r="BR49" s="27">
        <v>3</v>
      </c>
      <c r="BS49" s="27">
        <v>4</v>
      </c>
      <c r="BT49" s="27">
        <v>5</v>
      </c>
      <c r="BU49" s="27">
        <v>6</v>
      </c>
      <c r="BV49" s="29"/>
      <c r="BW49" s="35" t="s">
        <v>93</v>
      </c>
      <c r="BX49" s="35" t="s">
        <v>97</v>
      </c>
    </row>
    <row r="50" spans="1:76" x14ac:dyDescent="0.3">
      <c r="A50" s="30">
        <v>0.01</v>
      </c>
      <c r="B50">
        <f>B40*100</f>
        <v>1.4114405409584863</v>
      </c>
      <c r="C50">
        <f t="shared" ref="C50:G50" si="42">C40*100</f>
        <v>1.5872865356930423</v>
      </c>
      <c r="D50">
        <f t="shared" si="42"/>
        <v>1.6051211265858123</v>
      </c>
      <c r="E50">
        <f t="shared" si="42"/>
        <v>0.96867640548915446</v>
      </c>
      <c r="F50">
        <f t="shared" si="42"/>
        <v>1.5789583539884886</v>
      </c>
      <c r="G50">
        <f t="shared" si="42"/>
        <v>2.3740861323848033</v>
      </c>
      <c r="H50" s="30"/>
      <c r="I50" s="33">
        <f>AVERAGE(B50:H50)</f>
        <v>1.5875948491832979</v>
      </c>
      <c r="J50" s="33">
        <f>_xlfn.STDEV.S(B50:H50)/SQRT(COUNT(B50:H50))</f>
        <v>0.18556587090203716</v>
      </c>
      <c r="L50" s="30">
        <v>0.01</v>
      </c>
      <c r="M50">
        <f>M40*100</f>
        <v>0.62649611357061652</v>
      </c>
      <c r="N50">
        <f t="shared" ref="N50:Q50" si="43">N40*100</f>
        <v>1.421381419557866</v>
      </c>
      <c r="O50">
        <f t="shared" si="43"/>
        <v>1.7530574200905449</v>
      </c>
      <c r="P50">
        <f t="shared" si="43"/>
        <v>0.92458071512396545</v>
      </c>
      <c r="Q50">
        <f t="shared" si="43"/>
        <v>1.5931232595117406</v>
      </c>
      <c r="S50" s="30"/>
      <c r="T50" s="33">
        <f>AVERAGE(M50:S50)</f>
        <v>1.2637277855709466</v>
      </c>
      <c r="U50" s="33">
        <f>_xlfn.STDEV.S(M50:S50)/SQRT(COUNT(M50:S50))</f>
        <v>0.21141008454827237</v>
      </c>
      <c r="W50" s="30">
        <v>0.01</v>
      </c>
      <c r="X50">
        <f>X40*100</f>
        <v>0.73254622890721843</v>
      </c>
      <c r="Y50">
        <f t="shared" ref="Y50:AB50" si="44">Y40*100</f>
        <v>1.3977097492718031</v>
      </c>
      <c r="Z50">
        <f t="shared" si="44"/>
        <v>2.3914923050319903</v>
      </c>
      <c r="AA50">
        <f t="shared" si="44"/>
        <v>1.4910082323278351</v>
      </c>
      <c r="AB50">
        <f t="shared" si="44"/>
        <v>0.63774149999432772</v>
      </c>
      <c r="AD50" s="30"/>
      <c r="AE50" s="33">
        <f>AVERAGE(X50:AD50)</f>
        <v>1.330099603106635</v>
      </c>
      <c r="AF50" s="33">
        <f>_xlfn.STDEV.S(X50:AD50)/SQRT(COUNT(X50:AD50))</f>
        <v>0.31570927801421256</v>
      </c>
      <c r="AH50" s="30">
        <v>0.01</v>
      </c>
      <c r="AI50">
        <f t="shared" ref="AI50:AN50" si="45">AI40*100</f>
        <v>1.1682043536789573</v>
      </c>
      <c r="AJ50">
        <f t="shared" si="45"/>
        <v>9.4239017814369586</v>
      </c>
      <c r="AK50">
        <f t="shared" si="45"/>
        <v>1.5275692109263437</v>
      </c>
      <c r="AL50">
        <f t="shared" si="45"/>
        <v>1.5131192786582244</v>
      </c>
      <c r="AM50">
        <f t="shared" si="45"/>
        <v>3.9417605597571641</v>
      </c>
      <c r="AN50">
        <f t="shared" si="45"/>
        <v>2.7174367031961655</v>
      </c>
      <c r="AO50" s="30"/>
      <c r="AP50" s="33">
        <f>AVERAGE(AI50:AO50)</f>
        <v>3.3819986479423023</v>
      </c>
      <c r="AQ50" s="33">
        <f>_xlfn.STDEV.S(AI50:AO50)/SQRT(COUNT(AI50:AO50))</f>
        <v>1.2792194659501794</v>
      </c>
      <c r="AS50" s="30">
        <v>0.01</v>
      </c>
      <c r="AT50">
        <f t="shared" ref="AT50:AZ50" si="46">AT40*100</f>
        <v>3.3523504172756846</v>
      </c>
      <c r="AU50">
        <f t="shared" si="46"/>
        <v>3.1011682622099621</v>
      </c>
      <c r="AV50">
        <f t="shared" si="46"/>
        <v>1.6159695817490489</v>
      </c>
      <c r="AW50">
        <f t="shared" si="46"/>
        <v>2.1879267182521622</v>
      </c>
      <c r="AX50">
        <f t="shared" si="46"/>
        <v>1.1066891372111327</v>
      </c>
      <c r="AY50">
        <f t="shared" si="46"/>
        <v>1.2785952144484591</v>
      </c>
      <c r="AZ50" s="31">
        <f t="shared" si="46"/>
        <v>2.4814269653805585</v>
      </c>
      <c r="BA50" s="33">
        <f>AVERAGE(AT50:AZ50)</f>
        <v>2.1605894709324298</v>
      </c>
      <c r="BB50" s="33">
        <f>_xlfn.STDEV.S(AT50:AZ50)/SQRT(COUNT(AT50:AZ50))</f>
        <v>0.33072421413890835</v>
      </c>
      <c r="BD50" s="30">
        <v>0.01</v>
      </c>
      <c r="BE50">
        <f t="shared" ref="BE50:BI50" si="47">BE40*100</f>
        <v>1.6719468663542181</v>
      </c>
      <c r="BF50">
        <f t="shared" si="47"/>
        <v>5.8312534832440823</v>
      </c>
      <c r="BG50">
        <f t="shared" si="47"/>
        <v>1.0438964149390015</v>
      </c>
      <c r="BH50">
        <f t="shared" si="47"/>
        <v>7.4288039056143198</v>
      </c>
      <c r="BI50">
        <f t="shared" si="47"/>
        <v>3.0260210478860539</v>
      </c>
      <c r="BK50" s="30"/>
      <c r="BL50" s="33">
        <f>AVERAGE(BE50:BK50)</f>
        <v>3.8003843436075351</v>
      </c>
      <c r="BM50" s="33">
        <f>_xlfn.STDEV.S(BE50:BK50)/SQRT(COUNT(BE50:BK50))</f>
        <v>1.225111592662359</v>
      </c>
      <c r="BO50" s="30">
        <v>0.01</v>
      </c>
      <c r="BP50">
        <f t="shared" ref="BP50:BT50" si="48">BP40*100</f>
        <v>9.9573679332715486</v>
      </c>
      <c r="BQ50">
        <f t="shared" si="48"/>
        <v>6.6150969786061911</v>
      </c>
      <c r="BR50">
        <f t="shared" si="48"/>
        <v>7.3343676377636076</v>
      </c>
      <c r="BS50">
        <f t="shared" si="48"/>
        <v>6.4723517077650889</v>
      </c>
      <c r="BT50">
        <f t="shared" si="48"/>
        <v>8.0798643812394051</v>
      </c>
      <c r="BV50" s="30"/>
      <c r="BW50" s="33">
        <f>AVERAGE(BP50:BV50)</f>
        <v>7.6918097277291677</v>
      </c>
      <c r="BX50" s="33">
        <f>_xlfn.STDEV.S(BP50:BV50)/SQRT(COUNT(BP50:BV50))</f>
        <v>0.63472409167562627</v>
      </c>
    </row>
    <row r="51" spans="1:76" x14ac:dyDescent="0.3">
      <c r="A51" s="30">
        <v>1</v>
      </c>
      <c r="B51">
        <f t="shared" ref="B51:G55" si="49">B41*100</f>
        <v>1.5700167292255354</v>
      </c>
      <c r="C51">
        <f t="shared" si="49"/>
        <v>2.0705498995715628</v>
      </c>
      <c r="D51">
        <f t="shared" si="49"/>
        <v>2.1701975867737833</v>
      </c>
      <c r="E51">
        <f t="shared" si="49"/>
        <v>1.6381053563523682</v>
      </c>
      <c r="F51">
        <f t="shared" si="49"/>
        <v>1.754496736050595</v>
      </c>
      <c r="G51">
        <f t="shared" si="49"/>
        <v>5.3685015467680079</v>
      </c>
      <c r="H51" s="30"/>
      <c r="I51" s="33">
        <f t="shared" ref="I51:I55" si="50">AVERAGE(B51:H51)</f>
        <v>2.4286446424569754</v>
      </c>
      <c r="J51" s="33">
        <f t="shared" ref="J51:J54" si="51">_xlfn.STDEV.S(B51:H51)/SQRT(COUNT(B51:H51))</f>
        <v>0.59594336977226814</v>
      </c>
      <c r="L51" s="30">
        <v>1</v>
      </c>
      <c r="M51">
        <f t="shared" ref="M51:Q51" si="52">M41*100</f>
        <v>1.2034991728051609</v>
      </c>
      <c r="N51">
        <f t="shared" si="52"/>
        <v>1.7670228673547543</v>
      </c>
      <c r="O51">
        <f t="shared" si="52"/>
        <v>1.7401517272460345</v>
      </c>
      <c r="P51">
        <f t="shared" si="52"/>
        <v>4.4687820312848157</v>
      </c>
      <c r="Q51">
        <f t="shared" si="52"/>
        <v>1.5503412894327657</v>
      </c>
      <c r="S51" s="30"/>
      <c r="T51" s="33">
        <f t="shared" ref="T51:T55" si="53">AVERAGE(M51:S51)</f>
        <v>2.1459594176247063</v>
      </c>
      <c r="U51" s="33">
        <f t="shared" ref="U51:U54" si="54">_xlfn.STDEV.S(M51:S51)/SQRT(COUNT(M51:S51))</f>
        <v>0.58935430569937863</v>
      </c>
      <c r="W51" s="30">
        <v>1</v>
      </c>
      <c r="X51">
        <f t="shared" ref="X51:AB51" si="55">X41*100</f>
        <v>1.3899401584991102</v>
      </c>
      <c r="Y51">
        <f t="shared" si="55"/>
        <v>4.1829202124621627</v>
      </c>
      <c r="Z51">
        <f t="shared" si="55"/>
        <v>1.3183318422061663</v>
      </c>
      <c r="AA51">
        <f t="shared" si="55"/>
        <v>1.5195631702056562</v>
      </c>
      <c r="AB51">
        <f t="shared" si="55"/>
        <v>1.169013125801218</v>
      </c>
      <c r="AD51" s="30"/>
      <c r="AE51" s="33">
        <f t="shared" ref="AE51:AE55" si="56">AVERAGE(X51:AD51)</f>
        <v>1.9159537018348627</v>
      </c>
      <c r="AF51" s="33">
        <f t="shared" ref="AF51:AF54" si="57">_xlfn.STDEV.S(X51:AD51)/SQRT(COUNT(X51:AD51))</f>
        <v>0.5695623307801867</v>
      </c>
      <c r="AH51" s="30">
        <v>1</v>
      </c>
      <c r="AI51">
        <f t="shared" ref="AI51:AN51" si="58">AI41*100</f>
        <v>1.1700922612207374</v>
      </c>
      <c r="AJ51">
        <f t="shared" si="58"/>
        <v>2.5879299011798258</v>
      </c>
      <c r="AK51">
        <f t="shared" si="58"/>
        <v>1.9269427426413004</v>
      </c>
      <c r="AL51">
        <f t="shared" si="58"/>
        <v>1.7677202885700132</v>
      </c>
      <c r="AM51">
        <f t="shared" si="58"/>
        <v>4.2105263157894735</v>
      </c>
      <c r="AN51">
        <f t="shared" si="58"/>
        <v>4.0405537102965452</v>
      </c>
      <c r="AO51" s="30"/>
      <c r="AP51" s="33">
        <f t="shared" ref="AP51:AP55" si="59">AVERAGE(AI51:AO51)</f>
        <v>2.6172942032829827</v>
      </c>
      <c r="AQ51" s="33">
        <f t="shared" ref="AQ51:AQ54" si="60">_xlfn.STDEV.S(AI51:AO51)/SQRT(COUNT(AI51:AO51))</f>
        <v>0.51178357690674769</v>
      </c>
      <c r="AS51" s="30">
        <v>1</v>
      </c>
      <c r="AT51">
        <f t="shared" ref="AT51:AZ51" si="61">AT41*100</f>
        <v>5.2274977603847406</v>
      </c>
      <c r="AU51">
        <f t="shared" si="61"/>
        <v>3.4916031153658942</v>
      </c>
      <c r="AV51">
        <f t="shared" si="61"/>
        <v>2.2473787302684642</v>
      </c>
      <c r="AW51">
        <f t="shared" si="61"/>
        <v>3.1713700500682758</v>
      </c>
      <c r="AX51">
        <f t="shared" si="61"/>
        <v>1.2734840164171339</v>
      </c>
      <c r="AY51">
        <f t="shared" si="61"/>
        <v>2.1340521953947196</v>
      </c>
      <c r="AZ51" s="30">
        <f t="shared" si="61"/>
        <v>2.7196022299231588</v>
      </c>
      <c r="BA51" s="33">
        <f t="shared" ref="BA51:BA55" si="62">AVERAGE(AT51:AZ51)</f>
        <v>2.8949982996889121</v>
      </c>
      <c r="BB51" s="33">
        <f t="shared" ref="BB51:BB54" si="63">_xlfn.STDEV.S(AT51:AZ51)/SQRT(COUNT(AT51:AZ51))</f>
        <v>0.47638007077991268</v>
      </c>
      <c r="BD51" s="30">
        <v>1</v>
      </c>
      <c r="BE51">
        <f t="shared" ref="BE51:BI51" si="64">BE41*100</f>
        <v>1.9102104225032508</v>
      </c>
      <c r="BF51">
        <f t="shared" si="64"/>
        <v>4.4120283990404419</v>
      </c>
      <c r="BG51">
        <f t="shared" si="64"/>
        <v>1.4731931242671457</v>
      </c>
      <c r="BH51">
        <f t="shared" si="64"/>
        <v>15.922933860281297</v>
      </c>
      <c r="BI51">
        <f t="shared" si="64"/>
        <v>3.1209055944548534</v>
      </c>
      <c r="BK51" s="30"/>
      <c r="BL51" s="33">
        <f t="shared" ref="BL51:BL55" si="65">AVERAGE(BE51:BK51)</f>
        <v>5.3678542801093982</v>
      </c>
      <c r="BM51" s="33">
        <f t="shared" ref="BM51:BM54" si="66">_xlfn.STDEV.S(BE51:BK51)/SQRT(COUNT(BE51:BK51))</f>
        <v>2.6878966964851507</v>
      </c>
      <c r="BO51" s="30">
        <v>1</v>
      </c>
      <c r="BP51">
        <f t="shared" ref="BP51:BT51" si="67">BP41*100</f>
        <v>8.6830398517145522</v>
      </c>
      <c r="BQ51">
        <f t="shared" si="67"/>
        <v>8.3077625701114624</v>
      </c>
      <c r="BR51">
        <f t="shared" si="67"/>
        <v>10.45911624432569</v>
      </c>
      <c r="BS51">
        <f t="shared" si="67"/>
        <v>9.4667891243696598</v>
      </c>
      <c r="BT51">
        <f t="shared" si="67"/>
        <v>12.079676021849691</v>
      </c>
      <c r="BV51" s="30"/>
      <c r="BW51" s="33">
        <f t="shared" ref="BW51:BW55" si="68">AVERAGE(BP51:BV51)</f>
        <v>9.7992767624742108</v>
      </c>
      <c r="BX51" s="33">
        <f t="shared" ref="BX51:BX54" si="69">_xlfn.STDEV.S(BP51:BV51)/SQRT(COUNT(BP51:BV51))</f>
        <v>0.67885036570750945</v>
      </c>
    </row>
    <row r="52" spans="1:76" x14ac:dyDescent="0.3">
      <c r="A52" s="30">
        <v>10</v>
      </c>
      <c r="B52">
        <f t="shared" si="49"/>
        <v>23.075928190853755</v>
      </c>
      <c r="C52">
        <f t="shared" si="49"/>
        <v>2.9179417773678269</v>
      </c>
      <c r="D52">
        <f t="shared" si="49"/>
        <v>20.489391730512729</v>
      </c>
      <c r="E52">
        <f t="shared" si="49"/>
        <v>2.6322443559096946</v>
      </c>
      <c r="F52">
        <f t="shared" si="49"/>
        <v>2.2984883035290307</v>
      </c>
      <c r="G52">
        <f t="shared" si="49"/>
        <v>5.8927805906684121</v>
      </c>
      <c r="H52" s="30"/>
      <c r="I52" s="33">
        <f t="shared" si="50"/>
        <v>9.5511291581402418</v>
      </c>
      <c r="J52" s="33">
        <f t="shared" si="51"/>
        <v>3.9175682607093885</v>
      </c>
      <c r="L52" s="30">
        <v>10</v>
      </c>
      <c r="M52">
        <f t="shared" ref="M52:Q52" si="70">M42*100</f>
        <v>5.3180772110132439</v>
      </c>
      <c r="N52">
        <f t="shared" si="70"/>
        <v>33.160008961460512</v>
      </c>
      <c r="O52">
        <f t="shared" si="70"/>
        <v>1.7580421585966253</v>
      </c>
      <c r="P52">
        <f t="shared" si="70"/>
        <v>1.9192774484899797</v>
      </c>
      <c r="Q52">
        <f t="shared" si="70"/>
        <v>12.643082410197396</v>
      </c>
      <c r="S52" s="30"/>
      <c r="T52" s="33">
        <f t="shared" si="53"/>
        <v>10.959697637951551</v>
      </c>
      <c r="U52" s="33">
        <f t="shared" si="54"/>
        <v>5.8903104712594052</v>
      </c>
      <c r="W52" s="30">
        <v>10</v>
      </c>
      <c r="X52">
        <f t="shared" ref="X52:AB52" si="71">X42*100</f>
        <v>1.0717558898053803</v>
      </c>
      <c r="Y52">
        <f t="shared" si="71"/>
        <v>6.0081957850248449</v>
      </c>
      <c r="Z52">
        <f t="shared" si="71"/>
        <v>2.3739746934417973</v>
      </c>
      <c r="AA52">
        <f t="shared" si="71"/>
        <v>3.6402229715361942</v>
      </c>
      <c r="AB52">
        <f t="shared" si="71"/>
        <v>1.6448659625398481</v>
      </c>
      <c r="AD52" s="30"/>
      <c r="AE52" s="33">
        <f t="shared" si="56"/>
        <v>2.9478030604696128</v>
      </c>
      <c r="AF52" s="33">
        <f t="shared" si="57"/>
        <v>0.87726637984926736</v>
      </c>
      <c r="AH52" s="30">
        <v>10</v>
      </c>
      <c r="AI52">
        <f t="shared" ref="AI52:AN52" si="72">AI42*100</f>
        <v>3.2850412056341733</v>
      </c>
      <c r="AJ52">
        <f t="shared" si="72"/>
        <v>8.7749417885671637</v>
      </c>
      <c r="AK52">
        <f t="shared" si="72"/>
        <v>13.899304435948224</v>
      </c>
      <c r="AL52">
        <f t="shared" si="72"/>
        <v>10.790153984489152</v>
      </c>
      <c r="AM52">
        <f t="shared" si="72"/>
        <v>25.49467510418274</v>
      </c>
      <c r="AN52">
        <f t="shared" si="72"/>
        <v>14.022753038047691</v>
      </c>
      <c r="AO52" s="30"/>
      <c r="AP52" s="33">
        <f t="shared" si="59"/>
        <v>12.711144926144856</v>
      </c>
      <c r="AQ52" s="33">
        <f t="shared" si="60"/>
        <v>3.0253705853486013</v>
      </c>
      <c r="AS52" s="30">
        <v>10</v>
      </c>
      <c r="AT52">
        <f t="shared" ref="AT52:AZ52" si="73">AT42*100</f>
        <v>9.3134989862794075</v>
      </c>
      <c r="AU52">
        <f t="shared" si="73"/>
        <v>55.341351614473474</v>
      </c>
      <c r="AV52">
        <f t="shared" si="73"/>
        <v>5.1273188155317433</v>
      </c>
      <c r="AW52">
        <f t="shared" si="73"/>
        <v>47.715634956759224</v>
      </c>
      <c r="AX52">
        <f t="shared" si="73"/>
        <v>2.9075491246715019</v>
      </c>
      <c r="AY52">
        <f t="shared" si="73"/>
        <v>2.3898546975020647</v>
      </c>
      <c r="AZ52" s="30">
        <f t="shared" si="73"/>
        <v>7.5387396993544336</v>
      </c>
      <c r="BA52" s="33">
        <f t="shared" si="62"/>
        <v>18.619135413510261</v>
      </c>
      <c r="BB52" s="33">
        <f t="shared" si="63"/>
        <v>8.5867701370893155</v>
      </c>
      <c r="BD52" s="30">
        <v>10</v>
      </c>
      <c r="BE52">
        <f t="shared" ref="BE52:BI52" si="74">BE42*100</f>
        <v>3.0050009163982936</v>
      </c>
      <c r="BF52">
        <f t="shared" si="74"/>
        <v>29.48702415856939</v>
      </c>
      <c r="BG52">
        <f t="shared" si="74"/>
        <v>1.3403437866427161</v>
      </c>
      <c r="BH52">
        <f t="shared" si="74"/>
        <v>14.479832616529118</v>
      </c>
      <c r="BI52">
        <f t="shared" si="74"/>
        <v>2.2480663839619055</v>
      </c>
      <c r="BK52" s="30"/>
      <c r="BL52" s="33">
        <f t="shared" si="65"/>
        <v>10.112053572420285</v>
      </c>
      <c r="BM52" s="33">
        <f t="shared" si="66"/>
        <v>5.4026029074600324</v>
      </c>
      <c r="BO52" s="30">
        <v>10</v>
      </c>
      <c r="BP52">
        <f t="shared" ref="BP52:BT52" si="75">BP42*100</f>
        <v>21.22397281433426</v>
      </c>
      <c r="BQ52">
        <f t="shared" si="75"/>
        <v>24.682089999571836</v>
      </c>
      <c r="BR52">
        <f t="shared" si="75"/>
        <v>13.475837499281734</v>
      </c>
      <c r="BS52">
        <f t="shared" si="75"/>
        <v>9.3974734434297389</v>
      </c>
      <c r="BT52">
        <f t="shared" si="75"/>
        <v>7.4388773780372954</v>
      </c>
      <c r="BV52" s="30"/>
      <c r="BW52" s="33">
        <f t="shared" si="68"/>
        <v>15.243650226930971</v>
      </c>
      <c r="BX52" s="33">
        <f>_xlfn.STDEV.S(BP52:BV52)/SQRT(COUNT(BP52:BV52))</f>
        <v>3.339654380605805</v>
      </c>
    </row>
    <row r="53" spans="1:76" x14ac:dyDescent="0.3">
      <c r="A53" s="30">
        <v>100</v>
      </c>
      <c r="B53">
        <f t="shared" si="49"/>
        <v>100</v>
      </c>
      <c r="C53">
        <f t="shared" si="49"/>
        <v>60.099307776523013</v>
      </c>
      <c r="D53">
        <f t="shared" si="49"/>
        <v>73.772449517664953</v>
      </c>
      <c r="E53">
        <f t="shared" si="49"/>
        <v>70.702434705621954</v>
      </c>
      <c r="F53">
        <f t="shared" si="49"/>
        <v>79.535480773746471</v>
      </c>
      <c r="G53">
        <f t="shared" si="49"/>
        <v>100</v>
      </c>
      <c r="H53" s="30"/>
      <c r="I53" s="33">
        <f t="shared" si="50"/>
        <v>80.684945462259392</v>
      </c>
      <c r="J53" s="33">
        <f t="shared" si="51"/>
        <v>6.6298957578048263</v>
      </c>
      <c r="L53" s="30">
        <v>100</v>
      </c>
      <c r="M53">
        <f t="shared" ref="M53:Q53" si="76">M43*100</f>
        <v>91.258999787424784</v>
      </c>
      <c r="N53">
        <f t="shared" si="76"/>
        <v>100</v>
      </c>
      <c r="O53">
        <f t="shared" si="76"/>
        <v>100</v>
      </c>
      <c r="P53">
        <f t="shared" si="76"/>
        <v>91.998306519898392</v>
      </c>
      <c r="Q53">
        <f t="shared" si="76"/>
        <v>88.453260478068756</v>
      </c>
      <c r="S53" s="30"/>
      <c r="T53" s="33">
        <f t="shared" si="53"/>
        <v>94.342113357078389</v>
      </c>
      <c r="U53" s="33">
        <f t="shared" si="54"/>
        <v>2.3843339796714247</v>
      </c>
      <c r="W53" s="30">
        <v>100</v>
      </c>
      <c r="X53">
        <f t="shared" ref="X53:AB53" si="77">X43*100</f>
        <v>79.612378025769587</v>
      </c>
      <c r="Y53">
        <f t="shared" si="77"/>
        <v>100</v>
      </c>
      <c r="Z53">
        <f t="shared" si="77"/>
        <v>59.41628010134653</v>
      </c>
      <c r="AA53">
        <f t="shared" si="77"/>
        <v>86.386281478781243</v>
      </c>
      <c r="AB53">
        <f t="shared" si="77"/>
        <v>100</v>
      </c>
      <c r="AD53" s="30"/>
      <c r="AE53" s="33">
        <f t="shared" si="56"/>
        <v>85.082987921179466</v>
      </c>
      <c r="AF53" s="33">
        <f t="shared" si="57"/>
        <v>7.5347214140705878</v>
      </c>
      <c r="AH53" s="30">
        <v>100</v>
      </c>
      <c r="AI53">
        <f t="shared" ref="AI53:AN53" si="78">AI43*100</f>
        <v>73.400203565682759</v>
      </c>
      <c r="AJ53">
        <f t="shared" si="78"/>
        <v>98.412415468086749</v>
      </c>
      <c r="AK53">
        <f t="shared" si="78"/>
        <v>100</v>
      </c>
      <c r="AL53">
        <f t="shared" si="78"/>
        <v>78.367239893597088</v>
      </c>
      <c r="AM53">
        <f t="shared" si="78"/>
        <v>100</v>
      </c>
      <c r="AN53">
        <f t="shared" si="78"/>
        <v>100</v>
      </c>
      <c r="AO53" s="30"/>
      <c r="AP53" s="33">
        <f t="shared" si="59"/>
        <v>91.696643154561102</v>
      </c>
      <c r="AQ53" s="33">
        <f t="shared" si="60"/>
        <v>5.0476776686514686</v>
      </c>
      <c r="AS53" s="30">
        <v>100</v>
      </c>
      <c r="AT53">
        <f t="shared" ref="AT53:AZ53" si="79">AT43*100</f>
        <v>75.01909566693385</v>
      </c>
      <c r="AU53">
        <f t="shared" si="79"/>
        <v>100</v>
      </c>
      <c r="AV53">
        <f t="shared" si="79"/>
        <v>100</v>
      </c>
      <c r="AW53">
        <f t="shared" si="79"/>
        <v>100</v>
      </c>
      <c r="AX53">
        <f t="shared" si="79"/>
        <v>93.5603214058616</v>
      </c>
      <c r="AY53">
        <f t="shared" si="79"/>
        <v>45.777380882831601</v>
      </c>
      <c r="AZ53" s="30">
        <f t="shared" si="79"/>
        <v>19.842143693281258</v>
      </c>
      <c r="BA53" s="33">
        <f t="shared" si="62"/>
        <v>76.314134521272621</v>
      </c>
      <c r="BB53" s="33">
        <f t="shared" si="63"/>
        <v>12.055178524653405</v>
      </c>
      <c r="BD53" s="30">
        <v>100</v>
      </c>
      <c r="BE53">
        <f t="shared" ref="BE53:BI53" si="80">BE43*100</f>
        <v>71.308878590317605</v>
      </c>
      <c r="BF53">
        <f t="shared" si="80"/>
        <v>100</v>
      </c>
      <c r="BG53">
        <f t="shared" si="80"/>
        <v>60.158296534690514</v>
      </c>
      <c r="BH53">
        <f t="shared" si="80"/>
        <v>100</v>
      </c>
      <c r="BI53">
        <f t="shared" si="80"/>
        <v>79.138079204294101</v>
      </c>
      <c r="BK53" s="30"/>
      <c r="BL53" s="33">
        <f t="shared" si="65"/>
        <v>82.12105086586044</v>
      </c>
      <c r="BM53" s="33">
        <f t="shared" si="66"/>
        <v>7.8977129959987531</v>
      </c>
      <c r="BO53" s="30">
        <v>100</v>
      </c>
      <c r="BP53">
        <f t="shared" ref="BP53:BT53" si="81">BP43*100</f>
        <v>94.000617856039554</v>
      </c>
      <c r="BQ53">
        <f t="shared" si="81"/>
        <v>93.479098577076229</v>
      </c>
      <c r="BR53">
        <f t="shared" si="81"/>
        <v>100</v>
      </c>
      <c r="BS53">
        <f t="shared" si="81"/>
        <v>57.08839482211863</v>
      </c>
      <c r="BT53">
        <f t="shared" si="81"/>
        <v>100</v>
      </c>
      <c r="BV53" s="30"/>
      <c r="BW53" s="33">
        <f t="shared" si="68"/>
        <v>88.913622251046874</v>
      </c>
      <c r="BX53" s="33">
        <f t="shared" si="69"/>
        <v>8.0789285875564101</v>
      </c>
    </row>
    <row r="54" spans="1:76" x14ac:dyDescent="0.3">
      <c r="A54" s="30">
        <v>500</v>
      </c>
      <c r="B54">
        <f t="shared" si="49"/>
        <v>79.314804661690076</v>
      </c>
      <c r="C54">
        <f t="shared" si="49"/>
        <v>92.907079989310631</v>
      </c>
      <c r="D54">
        <f t="shared" si="49"/>
        <v>83.819287198734457</v>
      </c>
      <c r="E54">
        <f t="shared" si="49"/>
        <v>100</v>
      </c>
      <c r="F54">
        <f t="shared" si="49"/>
        <v>93.126660022229288</v>
      </c>
      <c r="G54">
        <f t="shared" si="49"/>
        <v>96.474875157863011</v>
      </c>
      <c r="H54" s="30"/>
      <c r="I54" s="33">
        <f t="shared" si="50"/>
        <v>90.940451171637918</v>
      </c>
      <c r="J54" s="33">
        <f t="shared" si="51"/>
        <v>3.2000991910716658</v>
      </c>
      <c r="L54" s="30">
        <v>500</v>
      </c>
      <c r="M54">
        <f t="shared" ref="M54:Q54" si="82">M44*100</f>
        <v>100</v>
      </c>
      <c r="N54">
        <f t="shared" si="82"/>
        <v>87.520124210010792</v>
      </c>
      <c r="O54">
        <f t="shared" si="82"/>
        <v>66.815981208218673</v>
      </c>
      <c r="P54">
        <f t="shared" si="82"/>
        <v>89.297651410490658</v>
      </c>
      <c r="Q54">
        <f t="shared" si="82"/>
        <v>71.327295248302335</v>
      </c>
      <c r="S54" s="30"/>
      <c r="T54" s="33">
        <f t="shared" si="53"/>
        <v>82.9922104154045</v>
      </c>
      <c r="U54" s="33">
        <f t="shared" si="54"/>
        <v>6.1125532032321424</v>
      </c>
      <c r="W54" s="30">
        <v>500</v>
      </c>
      <c r="X54">
        <f t="shared" ref="X54:AB54" si="83">X44*100</f>
        <v>82.2642730066311</v>
      </c>
      <c r="Y54">
        <f t="shared" si="83"/>
        <v>95.843566165971794</v>
      </c>
      <c r="Z54">
        <f t="shared" si="83"/>
        <v>45.502184062732603</v>
      </c>
      <c r="AA54">
        <f t="shared" si="83"/>
        <v>100</v>
      </c>
      <c r="AB54">
        <f t="shared" si="83"/>
        <v>91.383144066162217</v>
      </c>
      <c r="AD54" s="30"/>
      <c r="AE54" s="33">
        <f t="shared" si="56"/>
        <v>82.998633460299544</v>
      </c>
      <c r="AF54" s="33">
        <f t="shared" si="57"/>
        <v>9.8256342829115386</v>
      </c>
      <c r="AH54" s="30">
        <v>500</v>
      </c>
      <c r="AI54">
        <f t="shared" ref="AI54:AN54" si="84">AI44*100</f>
        <v>77.930360836589287</v>
      </c>
      <c r="AJ54">
        <f t="shared" si="84"/>
        <v>100</v>
      </c>
      <c r="AK54">
        <f t="shared" si="84"/>
        <v>91.606246257312634</v>
      </c>
      <c r="AL54">
        <f t="shared" si="84"/>
        <v>96.260911917874949</v>
      </c>
      <c r="AM54">
        <f t="shared" si="84"/>
        <v>86.179966044142603</v>
      </c>
      <c r="AN54">
        <f t="shared" si="84"/>
        <v>81.239682571252402</v>
      </c>
      <c r="AO54" s="30"/>
      <c r="AP54" s="33">
        <f t="shared" si="59"/>
        <v>88.869527937861974</v>
      </c>
      <c r="AQ54" s="33">
        <f t="shared" si="60"/>
        <v>3.5172112674396461</v>
      </c>
      <c r="AS54" s="30">
        <v>500</v>
      </c>
      <c r="AT54">
        <f t="shared" ref="AT54:AZ54" si="85">AT44*100</f>
        <v>100</v>
      </c>
      <c r="AU54">
        <f t="shared" si="85"/>
        <v>80.852466331332153</v>
      </c>
      <c r="AV54">
        <f t="shared" si="85"/>
        <v>66.922456504205542</v>
      </c>
      <c r="AW54">
        <f t="shared" si="85"/>
        <v>85.264944621453495</v>
      </c>
      <c r="AX54">
        <f t="shared" si="85"/>
        <v>100</v>
      </c>
      <c r="AY54">
        <f t="shared" si="85"/>
        <v>100</v>
      </c>
      <c r="AZ54" s="30">
        <f t="shared" si="85"/>
        <v>100</v>
      </c>
      <c r="BA54" s="33">
        <f t="shared" si="62"/>
        <v>90.43426677957018</v>
      </c>
      <c r="BB54" s="33">
        <f t="shared" si="63"/>
        <v>4.9697921342147691</v>
      </c>
      <c r="BD54" s="30">
        <v>500</v>
      </c>
      <c r="BE54">
        <f t="shared" ref="BE54:BI54" si="86">BE44*100</f>
        <v>77.548241824418085</v>
      </c>
      <c r="BF54">
        <f t="shared" si="86"/>
        <v>54.207758850468878</v>
      </c>
      <c r="BG54">
        <f t="shared" si="86"/>
        <v>55.055135593643186</v>
      </c>
      <c r="BH54">
        <f t="shared" si="86"/>
        <v>65.575961873764982</v>
      </c>
      <c r="BI54">
        <f t="shared" si="86"/>
        <v>69.410828249813335</v>
      </c>
      <c r="BK54" s="30"/>
      <c r="BL54" s="33">
        <f t="shared" si="65"/>
        <v>64.35958527842169</v>
      </c>
      <c r="BM54" s="33">
        <f t="shared" si="66"/>
        <v>4.4190929659028289</v>
      </c>
      <c r="BO54" s="30">
        <v>500</v>
      </c>
      <c r="BP54">
        <f t="shared" ref="BP54:BT54" si="87">BP44*100</f>
        <v>82.835959221501383</v>
      </c>
      <c r="BQ54">
        <f t="shared" si="87"/>
        <v>75.486320236345193</v>
      </c>
      <c r="BR54">
        <f t="shared" si="87"/>
        <v>93.510314313624093</v>
      </c>
      <c r="BS54">
        <f t="shared" si="87"/>
        <v>88.985738298646595</v>
      </c>
      <c r="BT54">
        <f t="shared" si="87"/>
        <v>74.098700320210966</v>
      </c>
      <c r="BV54" s="30"/>
      <c r="BW54" s="33">
        <f t="shared" si="68"/>
        <v>82.983406478065646</v>
      </c>
      <c r="BX54" s="33">
        <f t="shared" si="69"/>
        <v>3.7550620646227917</v>
      </c>
    </row>
    <row r="55" spans="1:76" x14ac:dyDescent="0.3">
      <c r="A55" s="29">
        <v>1000</v>
      </c>
      <c r="B55" s="32">
        <f t="shared" si="49"/>
        <v>73.351327794413294</v>
      </c>
      <c r="C55" s="27">
        <f t="shared" si="49"/>
        <v>100</v>
      </c>
      <c r="D55" s="27">
        <f t="shared" si="49"/>
        <v>100</v>
      </c>
      <c r="E55" s="27">
        <f t="shared" si="49"/>
        <v>88.710402833111999</v>
      </c>
      <c r="F55" s="27">
        <f t="shared" si="49"/>
        <v>100</v>
      </c>
      <c r="G55" s="27">
        <f t="shared" si="49"/>
        <v>95.760581167665009</v>
      </c>
      <c r="H55" s="29"/>
      <c r="I55" s="34">
        <f t="shared" si="50"/>
        <v>92.970385299198384</v>
      </c>
      <c r="J55" s="35">
        <f>_xlfn.STDEV.S(B55:H55)/SQRT(COUNT(B55:H55))</f>
        <v>4.3169684945843425</v>
      </c>
      <c r="L55" s="29">
        <v>1000</v>
      </c>
      <c r="M55" s="32">
        <f t="shared" ref="M55:Q55" si="88">M45*100</f>
        <v>92.093126426795564</v>
      </c>
      <c r="N55" s="27">
        <f t="shared" si="88"/>
        <v>85.193270568375439</v>
      </c>
      <c r="O55" s="27">
        <f t="shared" si="88"/>
        <v>60.103655247290831</v>
      </c>
      <c r="P55" s="27">
        <f t="shared" si="88"/>
        <v>100</v>
      </c>
      <c r="Q55" s="27">
        <f t="shared" si="88"/>
        <v>100</v>
      </c>
      <c r="R55" s="27"/>
      <c r="S55" s="29"/>
      <c r="T55" s="34">
        <f t="shared" si="53"/>
        <v>87.47801044849237</v>
      </c>
      <c r="U55" s="35">
        <f>_xlfn.STDEV.S(M55:S55)/SQRT(COUNT(M55:S55))</f>
        <v>7.3806337774972732</v>
      </c>
      <c r="W55" s="29">
        <v>1000</v>
      </c>
      <c r="X55" s="27">
        <f t="shared" ref="X55:AB55" si="89">X45*100</f>
        <v>100</v>
      </c>
      <c r="Y55" s="27">
        <f t="shared" si="89"/>
        <v>99.166143126392171</v>
      </c>
      <c r="Z55" s="27">
        <f t="shared" si="89"/>
        <v>100</v>
      </c>
      <c r="AA55" s="27">
        <f t="shared" si="89"/>
        <v>79.981925331875217</v>
      </c>
      <c r="AB55" s="27">
        <f t="shared" si="89"/>
        <v>84.734023846529084</v>
      </c>
      <c r="AC55" s="27"/>
      <c r="AD55" s="29"/>
      <c r="AE55" s="34">
        <f t="shared" si="56"/>
        <v>92.776418460959306</v>
      </c>
      <c r="AF55" s="35">
        <f>_xlfn.STDEV.S(X55:AD55)/SQRT(COUNT(X55:AD55))</f>
        <v>4.3218514977193303</v>
      </c>
      <c r="AH55" s="29">
        <v>1000</v>
      </c>
      <c r="AI55" s="27">
        <f t="shared" ref="AI55:AN55" si="90">AI45*100</f>
        <v>100</v>
      </c>
      <c r="AJ55" s="27">
        <f t="shared" si="90"/>
        <v>69.347920542786795</v>
      </c>
      <c r="AK55" s="27">
        <f t="shared" si="90"/>
        <v>97.319084250771581</v>
      </c>
      <c r="AL55" s="27">
        <f t="shared" si="90"/>
        <v>100</v>
      </c>
      <c r="AM55" s="27">
        <f t="shared" si="90"/>
        <v>95.399495806966087</v>
      </c>
      <c r="AN55" s="27">
        <f t="shared" si="90"/>
        <v>92.241293581813494</v>
      </c>
      <c r="AO55" s="29"/>
      <c r="AP55" s="34">
        <f t="shared" si="59"/>
        <v>92.384632363722986</v>
      </c>
      <c r="AQ55" s="35">
        <f>_xlfn.STDEV.S(AI55:AO55)/SQRT(COUNT(AI55:AO55))</f>
        <v>4.7614301178167571</v>
      </c>
      <c r="AS55" s="29">
        <v>1000</v>
      </c>
      <c r="AT55" s="27">
        <f t="shared" ref="AT55:AZ55" si="91">AT45*100</f>
        <v>92.588995237870691</v>
      </c>
      <c r="AU55" s="27">
        <f t="shared" si="91"/>
        <v>67.232881713451249</v>
      </c>
      <c r="AV55" s="27">
        <f t="shared" si="91"/>
        <v>85.385989169259119</v>
      </c>
      <c r="AW55" s="27">
        <f t="shared" si="91"/>
        <v>85.994158701259295</v>
      </c>
      <c r="AX55" s="27">
        <f t="shared" si="91"/>
        <v>97.31998737143546</v>
      </c>
      <c r="AY55" s="27">
        <f t="shared" si="91"/>
        <v>72.014455136497546</v>
      </c>
      <c r="AZ55" s="29">
        <f t="shared" si="91"/>
        <v>82.869345510599089</v>
      </c>
      <c r="BA55" s="35">
        <f t="shared" si="62"/>
        <v>83.343687548624629</v>
      </c>
      <c r="BB55" s="35">
        <f>_xlfn.STDEV.S(AT55:AZ55)/SQRT(COUNT(AT55:AZ55))</f>
        <v>4.0241628420207638</v>
      </c>
      <c r="BD55" s="29">
        <v>1000</v>
      </c>
      <c r="BE55" s="27">
        <f t="shared" ref="BE55:BI55" si="92">BE45*100</f>
        <v>100</v>
      </c>
      <c r="BF55" s="27">
        <f t="shared" si="92"/>
        <v>82.003440839370938</v>
      </c>
      <c r="BG55" s="27">
        <f t="shared" si="92"/>
        <v>100</v>
      </c>
      <c r="BH55" s="27">
        <f t="shared" si="92"/>
        <v>58.17737998372661</v>
      </c>
      <c r="BI55" s="27">
        <f t="shared" si="92"/>
        <v>100</v>
      </c>
      <c r="BJ55" s="27"/>
      <c r="BK55" s="29"/>
      <c r="BL55" s="34">
        <f t="shared" si="65"/>
        <v>88.036164164619507</v>
      </c>
      <c r="BM55" s="35">
        <f>_xlfn.STDEV.S(BE55:BK55)/SQRT(COUNT(BE55:BK55))</f>
        <v>8.2381455655018101</v>
      </c>
      <c r="BO55" s="29">
        <v>1000</v>
      </c>
      <c r="BP55" s="27">
        <f t="shared" ref="BP55:BT55" si="93">BP45*100</f>
        <v>100</v>
      </c>
      <c r="BQ55" s="27">
        <f t="shared" si="93"/>
        <v>100</v>
      </c>
      <c r="BR55" s="27">
        <f t="shared" si="93"/>
        <v>86.734471068206631</v>
      </c>
      <c r="BS55" s="27">
        <f t="shared" si="93"/>
        <v>100</v>
      </c>
      <c r="BT55" s="27">
        <f t="shared" si="93"/>
        <v>86.487097381804475</v>
      </c>
      <c r="BU55" s="27"/>
      <c r="BV55" s="29"/>
      <c r="BW55" s="34">
        <f t="shared" si="68"/>
        <v>94.644313690002221</v>
      </c>
      <c r="BX55" s="35">
        <f>_xlfn.STDEV.S(BP55:BV55)/SQRT(COUNT(BP55:BV55))</f>
        <v>3.2799078931701291</v>
      </c>
    </row>
    <row r="56" spans="1:76" x14ac:dyDescent="0.3">
      <c r="A56" s="31"/>
      <c r="H56" s="30"/>
      <c r="L56" s="31"/>
      <c r="S56" s="30"/>
      <c r="W56" s="31"/>
      <c r="AD56" s="30"/>
      <c r="AH56" s="31"/>
      <c r="AO56" s="30"/>
      <c r="AS56" s="31"/>
      <c r="AZ56" s="30"/>
      <c r="BD56" s="31"/>
      <c r="BK56" s="30"/>
      <c r="BO56" s="31"/>
      <c r="BV56" s="30"/>
    </row>
    <row r="59" spans="1:76" x14ac:dyDescent="0.3">
      <c r="A59" s="1" t="s">
        <v>100</v>
      </c>
      <c r="J59" s="1" t="s">
        <v>101</v>
      </c>
    </row>
    <row r="60" spans="1:76" x14ac:dyDescent="0.3">
      <c r="A60" s="29"/>
      <c r="B60" s="26" t="s">
        <v>86</v>
      </c>
      <c r="C60" s="26" t="s">
        <v>87</v>
      </c>
      <c r="D60" s="26" t="s">
        <v>88</v>
      </c>
      <c r="E60" s="26" t="s">
        <v>89</v>
      </c>
      <c r="F60" s="26" t="s">
        <v>90</v>
      </c>
      <c r="G60" s="26" t="s">
        <v>91</v>
      </c>
      <c r="H60" s="26" t="s">
        <v>92</v>
      </c>
      <c r="J60" s="29"/>
      <c r="K60" s="26" t="s">
        <v>86</v>
      </c>
      <c r="L60" s="26" t="s">
        <v>87</v>
      </c>
      <c r="M60" s="26" t="s">
        <v>88</v>
      </c>
      <c r="N60" s="26" t="s">
        <v>89</v>
      </c>
      <c r="O60" s="26" t="s">
        <v>90</v>
      </c>
      <c r="P60" s="26" t="s">
        <v>91</v>
      </c>
      <c r="Q60" s="26" t="s">
        <v>92</v>
      </c>
    </row>
    <row r="61" spans="1:76" x14ac:dyDescent="0.3">
      <c r="A61" s="30"/>
      <c r="B61">
        <v>2.9529999999999998</v>
      </c>
      <c r="C61">
        <v>2.3359999999999999</v>
      </c>
      <c r="D61">
        <v>2.032</v>
      </c>
      <c r="E61">
        <v>1.415</v>
      </c>
      <c r="F61">
        <v>7.8010000000000002</v>
      </c>
      <c r="G61">
        <v>1.706</v>
      </c>
      <c r="H61">
        <v>2.3660000000000001</v>
      </c>
      <c r="J61" s="30"/>
      <c r="K61" s="33">
        <v>0.56876000000000004</v>
      </c>
      <c r="L61" s="33">
        <v>1.9191</v>
      </c>
      <c r="M61" s="33">
        <v>1.2806999999999999</v>
      </c>
      <c r="N61" s="33">
        <v>1.2994000000000001</v>
      </c>
      <c r="O61" s="33">
        <v>6.2930000000000001</v>
      </c>
      <c r="P61" s="33">
        <v>1.3039000000000001</v>
      </c>
      <c r="Q61" s="33">
        <v>1.0898000000000001</v>
      </c>
    </row>
    <row r="62" spans="1:76" x14ac:dyDescent="0.3">
      <c r="A62" s="30"/>
      <c r="B62">
        <v>1.3560000000000001</v>
      </c>
      <c r="C62">
        <v>1.97</v>
      </c>
      <c r="D62">
        <v>2.7120000000000002</v>
      </c>
      <c r="E62">
        <v>1.1419999999999999</v>
      </c>
      <c r="F62">
        <v>4.09</v>
      </c>
      <c r="G62">
        <v>2.5049999999999999</v>
      </c>
      <c r="H62">
        <v>4.1900000000000004</v>
      </c>
      <c r="J62" s="30"/>
      <c r="K62" s="33">
        <v>1.1016999999999999</v>
      </c>
      <c r="L62" s="33">
        <v>1.0115000000000001</v>
      </c>
      <c r="M62" s="33">
        <v>0.62866999999999995</v>
      </c>
      <c r="N62" s="33">
        <v>0.71072000000000002</v>
      </c>
      <c r="O62" s="33">
        <v>3.3115000000000001</v>
      </c>
      <c r="P62" s="33">
        <v>0.66615999999999997</v>
      </c>
      <c r="Q62" s="33">
        <v>5.6182999999999996</v>
      </c>
    </row>
    <row r="63" spans="1:76" x14ac:dyDescent="0.3">
      <c r="A63" s="30"/>
      <c r="B63">
        <v>1.3520000000000001</v>
      </c>
      <c r="C63">
        <v>2.2989999999999999</v>
      </c>
      <c r="D63">
        <v>1.163</v>
      </c>
      <c r="E63">
        <v>1.5</v>
      </c>
      <c r="F63">
        <v>2.6850000000000001</v>
      </c>
      <c r="G63">
        <v>1.423</v>
      </c>
      <c r="H63">
        <v>2.282</v>
      </c>
      <c r="J63" s="30"/>
      <c r="K63" s="33">
        <v>0.7389</v>
      </c>
      <c r="L63" s="33">
        <v>0.40418999999999999</v>
      </c>
      <c r="M63" s="33">
        <v>1.0033000000000001</v>
      </c>
      <c r="N63" s="33">
        <v>0.74390999999999996</v>
      </c>
      <c r="O63" s="33">
        <v>2.4931999999999999</v>
      </c>
      <c r="P63" s="33">
        <v>1.0494000000000001</v>
      </c>
      <c r="Q63" s="33">
        <v>1.905</v>
      </c>
    </row>
    <row r="64" spans="1:76" x14ac:dyDescent="0.3">
      <c r="A64" s="30"/>
      <c r="B64">
        <v>3.9940000000000002</v>
      </c>
      <c r="C64">
        <v>2.8820000000000001</v>
      </c>
      <c r="D64">
        <v>2.0219999999999998</v>
      </c>
      <c r="E64">
        <v>1.9119999999999999</v>
      </c>
      <c r="F64">
        <v>2.3570000000000002</v>
      </c>
      <c r="G64">
        <v>1.7509999999999999</v>
      </c>
      <c r="H64">
        <v>2.4209999999999998</v>
      </c>
      <c r="J64" s="30"/>
      <c r="K64" s="33">
        <v>1.3706</v>
      </c>
      <c r="L64" s="33">
        <v>0.75510999999999995</v>
      </c>
      <c r="M64" s="33">
        <v>1.4583999999999999</v>
      </c>
      <c r="N64" s="33">
        <v>1.4113</v>
      </c>
      <c r="O64" s="33">
        <v>2.5855999999999999</v>
      </c>
      <c r="P64" s="33">
        <v>0.80118999999999996</v>
      </c>
      <c r="Q64" s="33">
        <v>0.67337999999999998</v>
      </c>
    </row>
    <row r="65" spans="1:18" x14ac:dyDescent="0.3">
      <c r="A65" s="30"/>
      <c r="B65">
        <v>2.2490000000000001</v>
      </c>
      <c r="C65">
        <v>1.089</v>
      </c>
      <c r="D65">
        <v>1.1439999999999999</v>
      </c>
      <c r="E65">
        <v>1.47</v>
      </c>
      <c r="F65">
        <v>2.4289999999999998</v>
      </c>
      <c r="H65">
        <v>3.129</v>
      </c>
      <c r="J65" s="30"/>
      <c r="K65" s="33">
        <v>0.95006999999999997</v>
      </c>
      <c r="L65" s="33">
        <v>1.4555</v>
      </c>
      <c r="M65" s="33">
        <v>1.1544000000000001</v>
      </c>
      <c r="N65" s="33">
        <v>0.86446000000000001</v>
      </c>
      <c r="O65" s="33">
        <v>2.2652999999999999</v>
      </c>
      <c r="P65" s="33">
        <v>0.44613999999999998</v>
      </c>
      <c r="Q65" s="33">
        <v>1.476</v>
      </c>
    </row>
    <row r="66" spans="1:18" x14ac:dyDescent="0.3">
      <c r="A66" s="30"/>
      <c r="B66">
        <v>1.8160000000000001</v>
      </c>
      <c r="E66">
        <v>2.0539999999999998</v>
      </c>
      <c r="F66">
        <v>2.6669999999999998</v>
      </c>
      <c r="J66" s="30"/>
      <c r="K66" s="33">
        <v>1.1840999999999999</v>
      </c>
      <c r="L66" s="33">
        <v>2.1246999999999998</v>
      </c>
      <c r="M66" s="33">
        <v>0.97633000000000003</v>
      </c>
      <c r="N66" s="33">
        <v>0.73463999999999996</v>
      </c>
      <c r="O66" s="33">
        <v>1.9871000000000001</v>
      </c>
      <c r="P66" s="33">
        <v>0.64490000000000003</v>
      </c>
      <c r="Q66" s="33">
        <v>0.54166999999999998</v>
      </c>
    </row>
    <row r="67" spans="1:18" x14ac:dyDescent="0.3">
      <c r="A67" s="29"/>
      <c r="B67" s="27"/>
      <c r="C67" s="27"/>
      <c r="D67" s="27"/>
      <c r="E67" s="27"/>
      <c r="F67" s="27">
        <v>3.9860000000000002</v>
      </c>
      <c r="G67" s="27"/>
      <c r="H67" s="27"/>
      <c r="J67" s="30"/>
      <c r="K67" s="36">
        <v>0.66688999999999998</v>
      </c>
      <c r="L67" s="36">
        <v>1.0132000000000001</v>
      </c>
      <c r="M67" s="36">
        <v>0.75824999999999998</v>
      </c>
      <c r="N67" s="36">
        <v>0.85950000000000004</v>
      </c>
      <c r="O67" s="36">
        <v>15.336</v>
      </c>
      <c r="P67" s="36"/>
      <c r="Q67" s="36">
        <v>0.65232000000000001</v>
      </c>
      <c r="R67" s="17"/>
    </row>
    <row r="68" spans="1:18" x14ac:dyDescent="0.3">
      <c r="A68" s="30" t="s">
        <v>93</v>
      </c>
      <c r="B68" s="33">
        <f>AVERAGE(B61:B67)</f>
        <v>2.2866666666666671</v>
      </c>
      <c r="C68" s="33">
        <f t="shared" ref="C68:G68" si="94">AVERAGE(C61:C67)</f>
        <v>2.1152000000000002</v>
      </c>
      <c r="D68" s="33">
        <f t="shared" si="94"/>
        <v>1.8146</v>
      </c>
      <c r="E68" s="33">
        <f t="shared" si="94"/>
        <v>1.5821666666666667</v>
      </c>
      <c r="F68" s="33">
        <f t="shared" si="94"/>
        <v>3.7164285714285712</v>
      </c>
      <c r="G68" s="33">
        <f t="shared" si="94"/>
        <v>1.8462499999999999</v>
      </c>
      <c r="H68" s="33">
        <f>AVERAGE(H61:H67)</f>
        <v>2.8776000000000002</v>
      </c>
      <c r="J68" s="30"/>
      <c r="K68" s="36">
        <v>0.76375000000000004</v>
      </c>
      <c r="L68" s="36">
        <v>1.3911</v>
      </c>
      <c r="M68" s="36">
        <v>0.93615000000000004</v>
      </c>
      <c r="N68" s="36"/>
      <c r="O68" s="36">
        <v>2.9131999999999998</v>
      </c>
      <c r="P68" s="36"/>
      <c r="Q68" s="36">
        <v>0.57135999999999998</v>
      </c>
      <c r="R68" s="17"/>
    </row>
    <row r="69" spans="1:18" x14ac:dyDescent="0.3">
      <c r="A69" s="30" t="s">
        <v>97</v>
      </c>
      <c r="B69" s="33">
        <f>_xlfn.STDEV.S(B61:B67)/SQRT(COUNT(B61:B67))</f>
        <v>0.42117594634282901</v>
      </c>
      <c r="C69" s="33">
        <f>_xlfn.STDEV.S(C61:C67)/SQRT(COUNT(C61:C67))</f>
        <v>0.29535460043818484</v>
      </c>
      <c r="D69" s="33">
        <f t="shared" ref="D69:G69" si="95">_xlfn.STDEV.S(D61:D67)/SQRT(COUNT(D61:D67))</f>
        <v>0.29748035229238246</v>
      </c>
      <c r="E69" s="33">
        <f t="shared" si="95"/>
        <v>0.13813530001817442</v>
      </c>
      <c r="F69" s="33">
        <f t="shared" si="95"/>
        <v>0.73300769362371965</v>
      </c>
      <c r="G69" s="33">
        <f t="shared" si="95"/>
        <v>0.23127089995645098</v>
      </c>
      <c r="H69" s="33">
        <f>_xlfn.STDEV.S(H61:H67)/SQRT(COUNT(H61:H67))</f>
        <v>0.36128611930158655</v>
      </c>
      <c r="J69" s="30"/>
      <c r="K69" s="36">
        <v>1.3227</v>
      </c>
      <c r="L69" s="36">
        <v>1.5245</v>
      </c>
      <c r="M69" s="36"/>
      <c r="N69" s="36"/>
      <c r="O69" s="36">
        <v>6.8098000000000001</v>
      </c>
      <c r="P69" s="36"/>
      <c r="Q69" s="36"/>
      <c r="R69" s="17"/>
    </row>
    <row r="70" spans="1:18" x14ac:dyDescent="0.3">
      <c r="J70" s="30"/>
      <c r="K70" s="36"/>
      <c r="L70" s="36">
        <v>1.2338</v>
      </c>
      <c r="M70" s="36"/>
      <c r="N70" s="36"/>
      <c r="O70" s="36">
        <v>4.2394999999999996</v>
      </c>
      <c r="P70" s="36"/>
      <c r="Q70" s="36"/>
      <c r="R70" s="17"/>
    </row>
    <row r="71" spans="1:18" x14ac:dyDescent="0.3">
      <c r="J71" s="30"/>
      <c r="K71" s="36"/>
      <c r="L71" s="36">
        <v>1.2444</v>
      </c>
      <c r="M71" s="36"/>
      <c r="N71" s="36"/>
      <c r="O71" s="36">
        <v>6.7070999999999996</v>
      </c>
      <c r="P71" s="36"/>
      <c r="Q71" s="36"/>
      <c r="R71" s="17"/>
    </row>
    <row r="72" spans="1:18" x14ac:dyDescent="0.3">
      <c r="J72" s="30"/>
      <c r="K72" s="33"/>
      <c r="L72" s="33">
        <v>1.9338</v>
      </c>
      <c r="M72" s="33"/>
      <c r="N72" s="33"/>
      <c r="O72" s="33">
        <v>5.7664</v>
      </c>
      <c r="P72" s="33"/>
      <c r="Q72" s="33"/>
    </row>
    <row r="73" spans="1:18" x14ac:dyDescent="0.3">
      <c r="J73" s="30"/>
      <c r="K73" s="33"/>
      <c r="L73" s="33">
        <v>1.4381999999999999</v>
      </c>
      <c r="M73" s="33"/>
      <c r="N73" s="33"/>
      <c r="O73" s="33">
        <v>3.6013999999999999</v>
      </c>
      <c r="P73" s="33"/>
      <c r="Q73" s="33"/>
    </row>
    <row r="74" spans="1:18" x14ac:dyDescent="0.3">
      <c r="J74" s="30"/>
      <c r="K74" s="33"/>
      <c r="L74" s="33"/>
      <c r="M74" s="33"/>
      <c r="N74" s="33"/>
      <c r="O74" s="33">
        <v>3.899</v>
      </c>
      <c r="P74" s="33"/>
      <c r="Q74" s="33"/>
    </row>
    <row r="75" spans="1:18" x14ac:dyDescent="0.3">
      <c r="J75" s="30"/>
      <c r="K75" s="33"/>
      <c r="L75" s="33"/>
      <c r="M75" s="33"/>
      <c r="N75" s="33"/>
      <c r="O75" s="33">
        <v>4.4832000000000001</v>
      </c>
      <c r="P75" s="33"/>
      <c r="Q75" s="33"/>
    </row>
    <row r="76" spans="1:18" x14ac:dyDescent="0.3">
      <c r="J76" s="30"/>
      <c r="K76" s="33"/>
      <c r="L76" s="33"/>
      <c r="M76" s="33"/>
      <c r="N76" s="33"/>
      <c r="O76" s="33">
        <v>8.0739000000000001</v>
      </c>
      <c r="P76" s="33"/>
      <c r="Q76" s="33"/>
    </row>
    <row r="77" spans="1:18" x14ac:dyDescent="0.3">
      <c r="J77" s="29"/>
      <c r="K77" s="35"/>
      <c r="L77" s="35"/>
      <c r="M77" s="35"/>
      <c r="N77" s="35"/>
      <c r="O77" s="35">
        <v>4.8452000000000002</v>
      </c>
      <c r="P77" s="35"/>
      <c r="Q77" s="35"/>
    </row>
    <row r="78" spans="1:18" x14ac:dyDescent="0.3">
      <c r="J78" s="30" t="s">
        <v>93</v>
      </c>
      <c r="K78" s="33">
        <f>AVERAGE(K61:K77)</f>
        <v>0.9630522222222222</v>
      </c>
      <c r="L78" s="33">
        <f t="shared" ref="L78:Q78" si="96">AVERAGE(L61:L77)</f>
        <v>1.3422384615384613</v>
      </c>
      <c r="M78" s="33">
        <f t="shared" si="96"/>
        <v>1.0245250000000001</v>
      </c>
      <c r="N78" s="33">
        <f t="shared" si="96"/>
        <v>0.94627571428571422</v>
      </c>
      <c r="O78" s="33">
        <f t="shared" si="96"/>
        <v>5.0359058823529415</v>
      </c>
      <c r="P78" s="33">
        <f t="shared" si="96"/>
        <v>0.81861499999999998</v>
      </c>
      <c r="Q78" s="33">
        <f t="shared" si="96"/>
        <v>1.56597875</v>
      </c>
    </row>
    <row r="79" spans="1:18" x14ac:dyDescent="0.3">
      <c r="J79" s="30" t="s">
        <v>97</v>
      </c>
      <c r="K79" s="33">
        <f>_xlfn.STDEV.S(K61:K77)/SQRT(COUNT(K61:K77))</f>
        <v>9.8378491929805037E-2</v>
      </c>
      <c r="L79" s="33">
        <f t="shared" ref="L79:Q79" si="97">_xlfn.STDEV.S(L61:L77)/SQRT(COUNT(L61:L77))</f>
        <v>0.13436088289516002</v>
      </c>
      <c r="M79" s="33">
        <f t="shared" si="97"/>
        <v>9.5330966506167111E-2</v>
      </c>
      <c r="N79" s="33">
        <f t="shared" si="97"/>
        <v>0.10871503111251887</v>
      </c>
      <c r="O79" s="33">
        <f t="shared" si="97"/>
        <v>0.77796303535119038</v>
      </c>
      <c r="P79" s="33">
        <f t="shared" si="97"/>
        <v>0.12665227092976536</v>
      </c>
      <c r="Q79" s="33">
        <f t="shared" si="97"/>
        <v>0.60416803793799634</v>
      </c>
    </row>
    <row r="82" spans="1:9" x14ac:dyDescent="0.3">
      <c r="A82" s="1" t="s">
        <v>117</v>
      </c>
    </row>
    <row r="83" spans="1:9" x14ac:dyDescent="0.3">
      <c r="A83" s="29"/>
      <c r="B83" s="26" t="s">
        <v>86</v>
      </c>
      <c r="C83" s="26" t="s">
        <v>87</v>
      </c>
      <c r="D83" s="26" t="s">
        <v>88</v>
      </c>
      <c r="E83" s="26" t="s">
        <v>89</v>
      </c>
      <c r="F83" s="26" t="s">
        <v>90</v>
      </c>
      <c r="G83" s="26" t="s">
        <v>91</v>
      </c>
      <c r="H83" s="26" t="s">
        <v>92</v>
      </c>
      <c r="I83" s="26" t="s">
        <v>111</v>
      </c>
    </row>
    <row r="84" spans="1:9" x14ac:dyDescent="0.3">
      <c r="A84" s="30"/>
      <c r="B84" s="33">
        <v>1196.9557272727272</v>
      </c>
      <c r="C84" s="33">
        <v>178.63267567567567</v>
      </c>
      <c r="D84" s="33">
        <v>312.09635294117646</v>
      </c>
      <c r="E84" s="33">
        <v>144.03636363636363</v>
      </c>
      <c r="F84" s="33">
        <v>378.72441379310345</v>
      </c>
      <c r="G84" s="33">
        <v>192.48947826086956</v>
      </c>
      <c r="H84" s="33">
        <v>189.50885714285715</v>
      </c>
      <c r="I84">
        <v>42.026666666666664</v>
      </c>
    </row>
    <row r="85" spans="1:9" x14ac:dyDescent="0.3">
      <c r="A85" s="30"/>
      <c r="B85" s="33">
        <v>453.54174999999998</v>
      </c>
      <c r="C85" s="33">
        <v>181.81397058823529</v>
      </c>
      <c r="D85" s="33">
        <v>268.32732258064522</v>
      </c>
      <c r="E85" s="33">
        <v>180.64542105263158</v>
      </c>
      <c r="F85" s="33">
        <v>178.5017</v>
      </c>
      <c r="G85" s="33">
        <v>150.84106060606061</v>
      </c>
      <c r="H85" s="33">
        <v>184.85246153846154</v>
      </c>
      <c r="I85">
        <v>112.57585714285715</v>
      </c>
    </row>
    <row r="86" spans="1:9" x14ac:dyDescent="0.3">
      <c r="A86" s="30"/>
      <c r="B86" s="33">
        <v>650.73985000000005</v>
      </c>
      <c r="C86" s="33">
        <v>202.31614285714286</v>
      </c>
      <c r="D86" s="33">
        <v>380.52883333333335</v>
      </c>
      <c r="E86" s="33">
        <v>318.45259090909093</v>
      </c>
      <c r="F86" s="33">
        <v>596.46972222222223</v>
      </c>
      <c r="G86" s="33">
        <v>36.7303</v>
      </c>
      <c r="H86" s="33">
        <v>281.67602857142856</v>
      </c>
      <c r="I86">
        <v>53.155562500000002</v>
      </c>
    </row>
    <row r="87" spans="1:9" x14ac:dyDescent="0.3">
      <c r="A87" s="30"/>
      <c r="B87" s="33">
        <v>1019.6401481481481</v>
      </c>
      <c r="C87" s="33">
        <v>268.42016000000001</v>
      </c>
      <c r="D87" s="33">
        <v>448.59188888888883</v>
      </c>
      <c r="E87" s="33">
        <v>203.0380303030303</v>
      </c>
      <c r="F87" s="33">
        <v>1205.2830000000001</v>
      </c>
      <c r="G87" s="33">
        <v>63.839500000000001</v>
      </c>
      <c r="H87" s="33">
        <v>203.2997</v>
      </c>
      <c r="I87">
        <v>23.778695652173912</v>
      </c>
    </row>
    <row r="88" spans="1:9" x14ac:dyDescent="0.3">
      <c r="A88" s="30"/>
      <c r="B88" s="33">
        <v>906.20404347826081</v>
      </c>
      <c r="C88" s="33">
        <v>270.76228571428572</v>
      </c>
      <c r="D88" s="33">
        <v>378.53462500000001</v>
      </c>
      <c r="E88" s="33">
        <v>285.57713636363638</v>
      </c>
      <c r="F88" s="33">
        <v>927.50017073170727</v>
      </c>
      <c r="G88" s="33">
        <v>112.32564102564102</v>
      </c>
      <c r="H88" s="33">
        <v>159.09762499999999</v>
      </c>
      <c r="I88">
        <v>27.133687500000001</v>
      </c>
    </row>
    <row r="89" spans="1:9" x14ac:dyDescent="0.3">
      <c r="A89" s="30"/>
      <c r="B89" s="33">
        <v>503.84170833333332</v>
      </c>
      <c r="C89" s="33">
        <v>98.490241379310348</v>
      </c>
      <c r="D89" s="33">
        <v>229.27168750000001</v>
      </c>
      <c r="E89" s="33">
        <v>205.14428260869568</v>
      </c>
      <c r="F89" s="33">
        <v>243.15114285714284</v>
      </c>
      <c r="G89" s="33">
        <v>110.93440540540541</v>
      </c>
      <c r="H89" s="33">
        <v>120.03351351351351</v>
      </c>
      <c r="I89">
        <v>68.925624999999997</v>
      </c>
    </row>
    <row r="90" spans="1:9" x14ac:dyDescent="0.3">
      <c r="A90" s="30"/>
      <c r="B90" s="36">
        <v>574.34905882352939</v>
      </c>
      <c r="C90" s="36">
        <v>148.4186590909091</v>
      </c>
      <c r="D90" s="36">
        <v>288.48611428571428</v>
      </c>
      <c r="E90" s="36">
        <v>201.93161538461538</v>
      </c>
      <c r="F90" s="36">
        <v>443.37484210526321</v>
      </c>
      <c r="G90" s="36">
        <v>61.099277777777779</v>
      </c>
      <c r="H90" s="36">
        <v>173.71935714285715</v>
      </c>
      <c r="I90">
        <v>17.938019999999998</v>
      </c>
    </row>
    <row r="91" spans="1:9" x14ac:dyDescent="0.3">
      <c r="A91" s="30"/>
      <c r="B91" s="36">
        <v>179.93647826086956</v>
      </c>
      <c r="C91" s="36">
        <v>245.07120588235296</v>
      </c>
      <c r="D91" s="36">
        <v>383.76900000000001</v>
      </c>
      <c r="E91" s="36">
        <v>221.68394285714285</v>
      </c>
      <c r="F91" s="36">
        <v>768.91121538461539</v>
      </c>
      <c r="G91" s="36">
        <v>124.03269696969697</v>
      </c>
      <c r="H91" s="36">
        <v>632.3163571428571</v>
      </c>
      <c r="I91">
        <v>14.339714285714285</v>
      </c>
    </row>
    <row r="92" spans="1:9" x14ac:dyDescent="0.3">
      <c r="A92" s="30"/>
      <c r="B92" s="36">
        <v>860.82462499999997</v>
      </c>
      <c r="C92" s="36">
        <v>254.4432105263158</v>
      </c>
      <c r="D92" s="36">
        <v>297.65847368421055</v>
      </c>
      <c r="E92" s="36">
        <v>240.20716000000002</v>
      </c>
      <c r="F92" s="36">
        <v>656.71087499999999</v>
      </c>
      <c r="G92" s="36">
        <v>215.99558064516131</v>
      </c>
      <c r="H92" s="36">
        <v>177.55124999999998</v>
      </c>
      <c r="I92">
        <v>73.638428571428577</v>
      </c>
    </row>
    <row r="93" spans="1:9" x14ac:dyDescent="0.3">
      <c r="A93" s="30"/>
      <c r="B93" s="36">
        <v>990.890625</v>
      </c>
      <c r="C93" s="36">
        <v>341.2704705882353</v>
      </c>
      <c r="D93" s="36">
        <v>263.73307692307696</v>
      </c>
      <c r="E93" s="36">
        <v>317.17649999999998</v>
      </c>
      <c r="F93" s="36">
        <v>785.99599999999998</v>
      </c>
      <c r="G93" s="36">
        <v>526.13359090909091</v>
      </c>
      <c r="H93" s="36">
        <v>272.73628000000002</v>
      </c>
      <c r="I93">
        <v>66.25284615384615</v>
      </c>
    </row>
    <row r="94" spans="1:9" x14ac:dyDescent="0.3">
      <c r="A94" s="30"/>
      <c r="B94" s="36">
        <v>713.6078</v>
      </c>
      <c r="C94" s="36">
        <v>212.54551612903225</v>
      </c>
      <c r="D94" s="36">
        <v>501.49428</v>
      </c>
      <c r="E94" s="36">
        <v>154.06530769230767</v>
      </c>
      <c r="F94" s="36">
        <v>600.53122222222225</v>
      </c>
      <c r="G94" s="36">
        <v>310.24581481481482</v>
      </c>
      <c r="H94" s="36">
        <v>297.71195238095237</v>
      </c>
      <c r="I94">
        <v>56.166564102564102</v>
      </c>
    </row>
    <row r="95" spans="1:9" x14ac:dyDescent="0.3">
      <c r="A95" s="30"/>
      <c r="B95" s="33">
        <v>624.7559</v>
      </c>
      <c r="C95" s="33">
        <v>281.48104545454544</v>
      </c>
      <c r="D95" s="33">
        <v>415.50839999999999</v>
      </c>
      <c r="E95" s="33">
        <v>213.06410714285715</v>
      </c>
      <c r="F95" s="33">
        <v>872.13285294117645</v>
      </c>
      <c r="G95" s="33">
        <v>330.76847368421051</v>
      </c>
      <c r="H95" s="33">
        <v>284.92140000000001</v>
      </c>
      <c r="I95">
        <v>39.422611111111109</v>
      </c>
    </row>
    <row r="96" spans="1:9" x14ac:dyDescent="0.3">
      <c r="A96" s="30"/>
      <c r="B96" s="33">
        <v>306.55583333333334</v>
      </c>
      <c r="C96" s="33">
        <v>209.06977142857144</v>
      </c>
      <c r="D96" s="33">
        <v>518.26426315789479</v>
      </c>
      <c r="E96" s="33">
        <v>194.43224137931034</v>
      </c>
      <c r="F96" s="33">
        <v>1164.654193548387</v>
      </c>
      <c r="G96" s="33">
        <v>212.14326086956521</v>
      </c>
      <c r="H96" s="33">
        <v>251.21099999999998</v>
      </c>
      <c r="I96">
        <v>89.179000000000002</v>
      </c>
    </row>
    <row r="97" spans="1:9" x14ac:dyDescent="0.3">
      <c r="A97" s="30"/>
      <c r="B97" s="33">
        <v>823.19556</v>
      </c>
      <c r="C97" s="33">
        <v>160.22425531914894</v>
      </c>
      <c r="D97" s="33">
        <v>1314.4615185185187</v>
      </c>
      <c r="E97" s="33">
        <v>427.00977272727272</v>
      </c>
      <c r="F97" s="33">
        <v>627.41690000000006</v>
      </c>
      <c r="G97" s="33">
        <v>91.460027027027039</v>
      </c>
      <c r="H97" s="33">
        <v>232.18617857142857</v>
      </c>
      <c r="I97">
        <v>71.841243243243255</v>
      </c>
    </row>
    <row r="98" spans="1:9" x14ac:dyDescent="0.3">
      <c r="A98" s="30"/>
      <c r="B98" s="33">
        <v>176.441</v>
      </c>
      <c r="C98" s="33">
        <v>174.56386274509802</v>
      </c>
      <c r="D98" s="33">
        <v>561.59936842105265</v>
      </c>
      <c r="E98" s="33">
        <v>233.7974366197183</v>
      </c>
      <c r="F98" s="33">
        <v>307.16997142857144</v>
      </c>
      <c r="G98" s="33">
        <v>132.67362857142857</v>
      </c>
      <c r="H98" s="33">
        <v>220.07303999999999</v>
      </c>
      <c r="I98">
        <v>110.37921428571428</v>
      </c>
    </row>
    <row r="99" spans="1:9" x14ac:dyDescent="0.3">
      <c r="A99" s="30"/>
      <c r="B99" s="33">
        <v>688.33961363636365</v>
      </c>
      <c r="C99" s="33">
        <v>151.588075</v>
      </c>
      <c r="D99" s="33">
        <v>218.35661111111111</v>
      </c>
      <c r="E99" s="33">
        <v>167.25187234042554</v>
      </c>
      <c r="F99" s="33">
        <v>1001.2536388888889</v>
      </c>
      <c r="G99" s="33">
        <v>314.63828205128203</v>
      </c>
      <c r="H99" s="33">
        <v>178.65039215686275</v>
      </c>
      <c r="I99">
        <v>42.64251282051282</v>
      </c>
    </row>
    <row r="100" spans="1:9" x14ac:dyDescent="0.3">
      <c r="A100" s="30"/>
      <c r="B100" s="36">
        <v>632.51592857142862</v>
      </c>
      <c r="C100" s="36">
        <v>182.65861111111113</v>
      </c>
      <c r="D100" s="36">
        <v>300.30059375000002</v>
      </c>
      <c r="E100" s="36">
        <v>174.72034545454545</v>
      </c>
      <c r="F100" s="36">
        <v>730.00569696969694</v>
      </c>
      <c r="G100" s="36">
        <v>166.30478571428571</v>
      </c>
      <c r="H100" s="36">
        <v>211.36245161290321</v>
      </c>
      <c r="I100" s="17">
        <v>34.832000000000001</v>
      </c>
    </row>
    <row r="101" spans="1:9" x14ac:dyDescent="0.3">
      <c r="A101" s="30"/>
      <c r="B101" s="17">
        <v>396.68405882352943</v>
      </c>
      <c r="C101" s="17">
        <v>217.31284999999997</v>
      </c>
      <c r="D101" s="17">
        <v>184.18576744186046</v>
      </c>
      <c r="E101" s="17">
        <v>274.55072602739727</v>
      </c>
      <c r="F101" s="17">
        <v>496.85819230769232</v>
      </c>
      <c r="G101" s="17">
        <v>397.79736734693876</v>
      </c>
      <c r="H101" s="17">
        <v>103.43594736842105</v>
      </c>
      <c r="I101" s="17">
        <v>61.169599999999996</v>
      </c>
    </row>
    <row r="102" spans="1:9" x14ac:dyDescent="0.3">
      <c r="A102" s="30"/>
      <c r="B102" s="17">
        <v>1401.4454594594595</v>
      </c>
      <c r="C102" s="17">
        <v>173.84057575757575</v>
      </c>
      <c r="D102" s="17">
        <v>347.53559999999999</v>
      </c>
      <c r="E102" s="17">
        <v>930.37097297297305</v>
      </c>
      <c r="F102" s="17">
        <v>601.31663157894741</v>
      </c>
      <c r="G102" s="17">
        <v>325.88</v>
      </c>
      <c r="H102" s="17">
        <v>160.97507999999999</v>
      </c>
      <c r="I102" s="17">
        <v>29.250380952380954</v>
      </c>
    </row>
    <row r="103" spans="1:9" x14ac:dyDescent="0.3">
      <c r="A103" s="30"/>
      <c r="B103" s="17">
        <v>1550.8196388888889</v>
      </c>
      <c r="C103" s="17">
        <v>202.25259615384616</v>
      </c>
      <c r="D103" s="17">
        <v>721.61785714285713</v>
      </c>
      <c r="E103" s="17">
        <v>287.00191071428571</v>
      </c>
      <c r="F103" s="17">
        <v>1045.2372916666666</v>
      </c>
      <c r="G103" s="17">
        <v>183.40611320754715</v>
      </c>
      <c r="H103" s="17">
        <v>61.815914285714278</v>
      </c>
      <c r="I103" s="17">
        <v>77.785833333333329</v>
      </c>
    </row>
    <row r="104" spans="1:9" x14ac:dyDescent="0.3">
      <c r="A104" s="30"/>
      <c r="B104" s="17">
        <v>499.64771875000002</v>
      </c>
      <c r="C104" s="17">
        <v>274.01045714285715</v>
      </c>
      <c r="D104" s="17">
        <v>299.91652777777779</v>
      </c>
      <c r="E104" s="17">
        <v>264.82191666666665</v>
      </c>
      <c r="F104" s="17">
        <v>254.88083928571427</v>
      </c>
      <c r="G104" s="17">
        <v>204.723525</v>
      </c>
      <c r="H104" s="17">
        <v>156.59536363636363</v>
      </c>
      <c r="I104" s="17">
        <v>30.230821428571428</v>
      </c>
    </row>
    <row r="105" spans="1:9" x14ac:dyDescent="0.3">
      <c r="A105" s="30"/>
      <c r="B105" s="17">
        <v>887.5979736842105</v>
      </c>
      <c r="C105" s="17">
        <v>296.83176666666662</v>
      </c>
      <c r="D105" s="17">
        <v>228.55182758620688</v>
      </c>
      <c r="E105" s="17">
        <v>307.71591176470588</v>
      </c>
      <c r="F105" s="17">
        <v>463.38119607843134</v>
      </c>
      <c r="G105" s="17">
        <v>224.25215789473685</v>
      </c>
      <c r="H105" s="17">
        <v>117.88003571428571</v>
      </c>
      <c r="I105" s="17">
        <v>73.657375000000002</v>
      </c>
    </row>
    <row r="106" spans="1:9" x14ac:dyDescent="0.3">
      <c r="A106" s="30"/>
      <c r="B106" s="17">
        <v>811.39792592592585</v>
      </c>
      <c r="C106" s="17">
        <v>271.44202777777781</v>
      </c>
      <c r="D106" s="17">
        <v>175.67599999999999</v>
      </c>
      <c r="E106" s="17">
        <v>338.81939999999997</v>
      </c>
      <c r="F106" s="17">
        <v>693.58597777777777</v>
      </c>
      <c r="G106" s="17">
        <v>186.99157499999998</v>
      </c>
      <c r="H106" s="17">
        <v>110.18014285714287</v>
      </c>
      <c r="I106" s="17">
        <v>32.649161290322581</v>
      </c>
    </row>
    <row r="107" spans="1:9" x14ac:dyDescent="0.3">
      <c r="A107" s="30"/>
      <c r="B107">
        <v>533.54625581395351</v>
      </c>
      <c r="C107">
        <v>322.56040740740741</v>
      </c>
      <c r="D107">
        <v>220.11781081081082</v>
      </c>
      <c r="E107">
        <v>295.32398181818184</v>
      </c>
      <c r="F107">
        <v>513.48466071428572</v>
      </c>
      <c r="G107">
        <v>143.11328301886792</v>
      </c>
      <c r="H107">
        <v>116.80570731707316</v>
      </c>
      <c r="I107">
        <v>79.595200000000006</v>
      </c>
    </row>
    <row r="108" spans="1:9" x14ac:dyDescent="0.3">
      <c r="A108" s="30"/>
      <c r="B108">
        <v>781.0766666666666</v>
      </c>
      <c r="C108">
        <v>350.79734883720931</v>
      </c>
      <c r="D108">
        <v>214.14281355932204</v>
      </c>
      <c r="E108">
        <v>372.29635384615381</v>
      </c>
      <c r="F108">
        <v>918.44196923076925</v>
      </c>
      <c r="G108">
        <v>219.28709803921569</v>
      </c>
      <c r="H108">
        <v>117.26646153846153</v>
      </c>
      <c r="I108">
        <v>269.46550000000002</v>
      </c>
    </row>
    <row r="109" spans="1:9" x14ac:dyDescent="0.3">
      <c r="A109" s="30"/>
      <c r="B109">
        <v>413.20471874999998</v>
      </c>
      <c r="C109">
        <v>171.36074074074074</v>
      </c>
      <c r="D109">
        <v>364.66788461538459</v>
      </c>
      <c r="E109">
        <v>292.39567901234568</v>
      </c>
      <c r="F109">
        <v>664.51781249999999</v>
      </c>
      <c r="G109">
        <v>166.41751162790698</v>
      </c>
      <c r="H109">
        <v>131.62490909090909</v>
      </c>
      <c r="I109">
        <v>60.488555555555557</v>
      </c>
    </row>
    <row r="110" spans="1:9" x14ac:dyDescent="0.3">
      <c r="A110" s="30"/>
      <c r="B110">
        <v>255.26817647058826</v>
      </c>
      <c r="C110">
        <v>186.18938888888889</v>
      </c>
      <c r="D110">
        <v>233.961375</v>
      </c>
      <c r="E110">
        <v>453.41070000000002</v>
      </c>
      <c r="F110">
        <v>646.92479411764702</v>
      </c>
      <c r="G110">
        <v>443.53421874999998</v>
      </c>
      <c r="H110">
        <v>102.34272000000001</v>
      </c>
      <c r="I110">
        <v>62.539863636363634</v>
      </c>
    </row>
    <row r="111" spans="1:9" x14ac:dyDescent="0.3">
      <c r="A111" s="30"/>
      <c r="B111">
        <v>499.73616666666663</v>
      </c>
      <c r="C111">
        <v>126.44235</v>
      </c>
      <c r="D111">
        <v>441.65180645161291</v>
      </c>
      <c r="E111">
        <v>276.08217543859649</v>
      </c>
      <c r="F111">
        <v>650.18745652173914</v>
      </c>
      <c r="G111">
        <v>217.18687499999999</v>
      </c>
      <c r="H111">
        <v>729.08684999999991</v>
      </c>
      <c r="I111">
        <v>28.416636363636368</v>
      </c>
    </row>
    <row r="112" spans="1:9" x14ac:dyDescent="0.3">
      <c r="A112" s="30"/>
      <c r="B112">
        <v>165.91261904761905</v>
      </c>
      <c r="C112">
        <v>207.51627083333335</v>
      </c>
      <c r="D112">
        <v>269.62374193548385</v>
      </c>
      <c r="E112">
        <v>453.77634693877553</v>
      </c>
      <c r="F112">
        <v>762.61125000000004</v>
      </c>
      <c r="G112">
        <v>152.10525925925924</v>
      </c>
      <c r="H112">
        <v>160.04929411764707</v>
      </c>
      <c r="I112">
        <v>51.339590909090909</v>
      </c>
    </row>
    <row r="113" spans="1:160" x14ac:dyDescent="0.3">
      <c r="A113" s="30"/>
      <c r="B113">
        <v>155.4862</v>
      </c>
      <c r="C113">
        <v>253.71923999999999</v>
      </c>
      <c r="D113">
        <v>987.21546666666666</v>
      </c>
      <c r="E113">
        <v>582.66672972972981</v>
      </c>
      <c r="F113">
        <v>647.24577999999997</v>
      </c>
      <c r="G113">
        <v>275.63394736842105</v>
      </c>
      <c r="H113">
        <v>154.07886249999999</v>
      </c>
      <c r="I113">
        <v>93.853692307692299</v>
      </c>
    </row>
    <row r="114" spans="1:160" x14ac:dyDescent="0.3">
      <c r="A114" s="30"/>
      <c r="B114">
        <v>647.76384848484849</v>
      </c>
      <c r="C114">
        <v>143.22114545454545</v>
      </c>
      <c r="D114">
        <v>618.27191304347832</v>
      </c>
      <c r="E114">
        <v>523.12397674418605</v>
      </c>
      <c r="F114">
        <v>1435.9022407407408</v>
      </c>
      <c r="G114">
        <v>278.82425000000001</v>
      </c>
      <c r="H114">
        <v>221.70420312499999</v>
      </c>
      <c r="I114">
        <v>46.0625</v>
      </c>
    </row>
    <row r="115" spans="1:160" x14ac:dyDescent="0.3">
      <c r="A115" s="30"/>
      <c r="B115">
        <v>250.54118918918917</v>
      </c>
      <c r="C115">
        <v>139.00001886792452</v>
      </c>
      <c r="D115">
        <v>386.10269230769234</v>
      </c>
      <c r="E115">
        <v>337.30286075949368</v>
      </c>
      <c r="F115">
        <v>595.37807017543867</v>
      </c>
      <c r="G115">
        <v>227.15337499999998</v>
      </c>
      <c r="H115">
        <v>228.29934545454546</v>
      </c>
      <c r="I115">
        <v>67.210812500000003</v>
      </c>
    </row>
    <row r="116" spans="1:160" x14ac:dyDescent="0.3">
      <c r="A116" s="30"/>
      <c r="B116">
        <v>881.97962068965512</v>
      </c>
      <c r="C116">
        <v>448.60622580645162</v>
      </c>
      <c r="D116">
        <v>986.62884000000008</v>
      </c>
      <c r="E116">
        <v>518.65174999999999</v>
      </c>
      <c r="F116">
        <v>743.06566666666674</v>
      </c>
      <c r="G116">
        <v>386.43646666666666</v>
      </c>
      <c r="H116">
        <v>99.032142857142858</v>
      </c>
      <c r="I116">
        <v>259.34866666666665</v>
      </c>
    </row>
    <row r="117" spans="1:160" x14ac:dyDescent="0.3">
      <c r="A117" s="30"/>
      <c r="B117">
        <v>1687.7334285714285</v>
      </c>
      <c r="C117">
        <v>227.43326470588235</v>
      </c>
      <c r="D117">
        <v>220.01978947368423</v>
      </c>
      <c r="E117">
        <v>343.29052272727273</v>
      </c>
      <c r="F117">
        <v>1202.309606557377</v>
      </c>
      <c r="G117">
        <v>223.12440740740743</v>
      </c>
      <c r="H117">
        <v>128.94855714285714</v>
      </c>
      <c r="I117">
        <v>43.605466666666665</v>
      </c>
    </row>
    <row r="118" spans="1:160" x14ac:dyDescent="0.3">
      <c r="A118" s="30"/>
      <c r="B118">
        <v>432.43633333333332</v>
      </c>
      <c r="C118">
        <v>250.08152830188678</v>
      </c>
      <c r="D118">
        <v>1526.0828181818181</v>
      </c>
      <c r="E118">
        <v>751.10077272727278</v>
      </c>
      <c r="F118">
        <v>578.16082978723409</v>
      </c>
      <c r="G118">
        <v>158.18957142857144</v>
      </c>
      <c r="H118">
        <v>206.20035483870967</v>
      </c>
      <c r="I118">
        <v>64.187352941176471</v>
      </c>
    </row>
    <row r="119" spans="1:160" x14ac:dyDescent="0.3">
      <c r="A119" s="30"/>
      <c r="B119">
        <v>1176.181037037037</v>
      </c>
      <c r="D119">
        <v>234.57500000000002</v>
      </c>
      <c r="E119">
        <v>260.23633333333333</v>
      </c>
      <c r="F119">
        <v>749.94720000000007</v>
      </c>
      <c r="G119">
        <v>274.0728125</v>
      </c>
      <c r="H119">
        <v>195.83121276595742</v>
      </c>
    </row>
    <row r="120" spans="1:160" x14ac:dyDescent="0.3">
      <c r="A120" s="30"/>
      <c r="B120">
        <v>740.40121052631582</v>
      </c>
      <c r="D120">
        <v>331.80386956521738</v>
      </c>
      <c r="E120">
        <v>312.24575757575758</v>
      </c>
      <c r="F120">
        <v>734.871052631579</v>
      </c>
      <c r="G120">
        <v>362.96383333333335</v>
      </c>
      <c r="H120">
        <v>176.35994285714287</v>
      </c>
    </row>
    <row r="121" spans="1:160" x14ac:dyDescent="0.3">
      <c r="A121" s="30"/>
      <c r="B121">
        <v>1339.904</v>
      </c>
      <c r="F121">
        <v>474.35702631578943</v>
      </c>
      <c r="G121">
        <v>210.94589999999999</v>
      </c>
      <c r="H121">
        <v>380.54781481481479</v>
      </c>
    </row>
    <row r="122" spans="1:160" x14ac:dyDescent="0.3">
      <c r="A122" s="30"/>
      <c r="B122">
        <v>726.14140909090918</v>
      </c>
      <c r="F122">
        <v>952.00957692307691</v>
      </c>
      <c r="H122">
        <v>212.6937380952381</v>
      </c>
    </row>
    <row r="123" spans="1:160" x14ac:dyDescent="0.3">
      <c r="A123" s="30"/>
      <c r="B123">
        <v>1272.8494000000001</v>
      </c>
      <c r="F123">
        <v>1104.1215428571429</v>
      </c>
    </row>
    <row r="124" spans="1:160" x14ac:dyDescent="0.3">
      <c r="A124" s="30"/>
      <c r="B124">
        <v>745.90694736842102</v>
      </c>
      <c r="F124">
        <v>1222.2790930232557</v>
      </c>
    </row>
    <row r="125" spans="1:160" x14ac:dyDescent="0.3">
      <c r="A125" s="30"/>
      <c r="B125">
        <v>1066.8407222222222</v>
      </c>
    </row>
    <row r="126" spans="1:160" x14ac:dyDescent="0.3">
      <c r="A126" s="30"/>
      <c r="B126">
        <v>1794.95075</v>
      </c>
    </row>
    <row r="127" spans="1:160" x14ac:dyDescent="0.3">
      <c r="A127" s="30"/>
      <c r="B127">
        <v>2079.1925500000002</v>
      </c>
    </row>
    <row r="128" spans="1:160" x14ac:dyDescent="0.3">
      <c r="A128" s="30"/>
      <c r="B128">
        <v>2499.4556000000002</v>
      </c>
      <c r="ER128" s="57"/>
      <c r="ES128" s="57"/>
      <c r="ET128" s="57"/>
      <c r="EU128" s="57"/>
      <c r="EV128" s="57"/>
      <c r="EW128" s="57"/>
      <c r="EX128" s="57"/>
      <c r="EY128" s="57"/>
      <c r="EZ128" s="57"/>
      <c r="FA128" s="57"/>
      <c r="FB128" s="57"/>
      <c r="FC128" s="57"/>
      <c r="FD128" s="57"/>
    </row>
    <row r="129" spans="1:160" x14ac:dyDescent="0.3">
      <c r="A129" s="30"/>
      <c r="B129">
        <v>1057.6875909090909</v>
      </c>
      <c r="ER129" s="57"/>
      <c r="ES129" s="57"/>
      <c r="ET129" s="57"/>
      <c r="EU129" s="57"/>
      <c r="EV129" s="57"/>
      <c r="EW129" s="57"/>
      <c r="EX129" s="57"/>
      <c r="EY129" s="57"/>
      <c r="EZ129" s="57"/>
      <c r="FA129" s="57"/>
      <c r="FB129" s="57"/>
      <c r="FC129" s="57"/>
      <c r="FD129" s="57"/>
    </row>
    <row r="130" spans="1:160" x14ac:dyDescent="0.3">
      <c r="A130" s="29"/>
      <c r="B130" s="27"/>
      <c r="C130" s="27"/>
      <c r="D130" s="27"/>
      <c r="E130" s="27"/>
      <c r="F130" s="27"/>
      <c r="G130" s="27"/>
      <c r="H130" s="27"/>
      <c r="I130" s="27"/>
      <c r="ER130" s="57"/>
      <c r="ES130" s="57"/>
      <c r="ET130" s="57"/>
      <c r="EU130" s="57"/>
      <c r="EV130" s="57"/>
      <c r="EW130" s="57"/>
      <c r="EX130" s="57"/>
      <c r="EY130" s="57"/>
      <c r="EZ130" s="57"/>
      <c r="FA130" s="57"/>
      <c r="FB130" s="57"/>
      <c r="FC130" s="57"/>
      <c r="FD130" s="57"/>
    </row>
    <row r="131" spans="1:160" x14ac:dyDescent="0.3">
      <c r="A131" s="30" t="s">
        <v>93</v>
      </c>
      <c r="B131" s="33">
        <f>AVERAGE(B84:B129)</f>
        <v>827.26358404843381</v>
      </c>
      <c r="C131" s="33">
        <f t="shared" ref="C131:H131" si="98">AVERAGE(C84:C129)</f>
        <v>223.553953223799</v>
      </c>
      <c r="D131" s="33">
        <f t="shared" si="98"/>
        <v>434.41437328798634</v>
      </c>
      <c r="E131" s="33">
        <f t="shared" si="98"/>
        <v>325.87618662888582</v>
      </c>
      <c r="F131" s="33">
        <f t="shared" si="98"/>
        <v>722.89910525734069</v>
      </c>
      <c r="G131" s="33">
        <f t="shared" si="98"/>
        <v>221.43935137318923</v>
      </c>
      <c r="H131" s="33">
        <f t="shared" si="98"/>
        <v>208.78621654234738</v>
      </c>
      <c r="I131" s="33">
        <f t="shared" ref="I131" si="99">AVERAGE(I84:I129)</f>
        <v>67.859578816779702</v>
      </c>
      <c r="ER131" s="57"/>
      <c r="ES131" s="57"/>
      <c r="ET131" s="57"/>
      <c r="EU131" s="57"/>
      <c r="EV131" s="57"/>
      <c r="EW131" s="57"/>
      <c r="EX131" s="57"/>
      <c r="EY131" s="57"/>
      <c r="EZ131" s="57"/>
      <c r="FA131" s="57"/>
      <c r="FB131" s="57"/>
      <c r="FC131" s="57"/>
      <c r="FD131" s="57"/>
    </row>
    <row r="132" spans="1:160" x14ac:dyDescent="0.3">
      <c r="A132" s="30" t="s">
        <v>97</v>
      </c>
      <c r="B132" s="33">
        <f>_xlfn.STDEV.S(B84:B129)/SQRT(COUNT(B84:B129))</f>
        <v>75.459918220002962</v>
      </c>
      <c r="C132" s="33">
        <f t="shared" ref="C132:H132" si="100">_xlfn.STDEV.S(C84:C129)/SQRT(COUNT(C84:C129))</f>
        <v>12.326653259606328</v>
      </c>
      <c r="D132" s="33">
        <f t="shared" si="100"/>
        <v>50.6071459131064</v>
      </c>
      <c r="E132" s="33">
        <f t="shared" si="100"/>
        <v>27.210472869076124</v>
      </c>
      <c r="F132" s="33">
        <f t="shared" si="100"/>
        <v>45.280773978559829</v>
      </c>
      <c r="G132" s="33">
        <f t="shared" si="100"/>
        <v>17.731081251129794</v>
      </c>
      <c r="H132" s="33">
        <f t="shared" si="100"/>
        <v>20.699772211852704</v>
      </c>
      <c r="I132" s="33">
        <f t="shared" ref="I132" si="101">_xlfn.STDEV.S(I84:I129)/SQRT(COUNT(I84:I129))</f>
        <v>9.2703167313049644</v>
      </c>
      <c r="ER132" s="57"/>
      <c r="ES132" s="57"/>
      <c r="ET132" s="57"/>
      <c r="EU132" s="57"/>
      <c r="EV132" s="57"/>
      <c r="EW132" s="57"/>
      <c r="EX132" s="57"/>
      <c r="EY132" s="57"/>
      <c r="EZ132" s="57"/>
      <c r="FA132" s="57"/>
      <c r="FB132" s="57"/>
      <c r="FC132" s="57"/>
      <c r="FD132" s="57"/>
    </row>
    <row r="133" spans="1:160" x14ac:dyDescent="0.3">
      <c r="A133" s="17"/>
      <c r="B133" s="17"/>
      <c r="ER133" s="57"/>
      <c r="ES133" s="57"/>
      <c r="ET133" s="57"/>
      <c r="EU133" s="57"/>
      <c r="EV133" s="57"/>
      <c r="EW133" s="57"/>
      <c r="EX133" s="57"/>
      <c r="EY133" s="57"/>
      <c r="EZ133" s="57"/>
      <c r="FA133" s="57"/>
      <c r="FB133" s="57"/>
      <c r="FC133" s="57"/>
      <c r="FD133" s="57"/>
    </row>
    <row r="134" spans="1:160" x14ac:dyDescent="0.3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8"/>
      <c r="R134" s="58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8"/>
      <c r="AL134" s="58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8"/>
      <c r="BE134" s="58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57"/>
      <c r="BW134" s="58"/>
      <c r="BX134" s="58"/>
      <c r="BY134" s="57"/>
      <c r="ER134" s="57"/>
      <c r="ES134" s="57"/>
      <c r="ET134" s="57"/>
      <c r="EU134" s="57"/>
      <c r="EV134" s="57"/>
      <c r="EW134" s="57"/>
      <c r="EX134" s="57"/>
      <c r="EY134" s="57"/>
      <c r="EZ134" s="57"/>
      <c r="FA134" s="57"/>
      <c r="FB134" s="57"/>
      <c r="FC134" s="57"/>
      <c r="FD134" s="57"/>
    </row>
    <row r="135" spans="1:160" x14ac:dyDescent="0.3">
      <c r="ER135" s="57"/>
      <c r="ES135" s="57"/>
      <c r="ET135" s="57"/>
      <c r="EU135" s="57"/>
      <c r="EV135" s="57"/>
      <c r="EW135" s="57"/>
      <c r="EX135" s="57"/>
      <c r="EY135" s="57"/>
      <c r="EZ135" s="57"/>
      <c r="FA135" s="57"/>
      <c r="FB135" s="57"/>
      <c r="FC135" s="57"/>
      <c r="FD135" s="57"/>
    </row>
    <row r="138" spans="1:160" x14ac:dyDescent="0.3">
      <c r="ER138" s="57"/>
      <c r="ES138" s="57"/>
    </row>
    <row r="139" spans="1:160" x14ac:dyDescent="0.3">
      <c r="ER139" s="57"/>
      <c r="ES139" s="57"/>
    </row>
    <row r="140" spans="1:160" x14ac:dyDescent="0.3">
      <c r="ER140" s="57"/>
      <c r="ES140" s="57"/>
    </row>
    <row r="141" spans="1:160" x14ac:dyDescent="0.3">
      <c r="ER141" s="57"/>
      <c r="ES141" s="57"/>
    </row>
    <row r="142" spans="1:160" x14ac:dyDescent="0.3">
      <c r="ER142" s="57"/>
      <c r="ES142" s="57"/>
    </row>
    <row r="143" spans="1:160" x14ac:dyDescent="0.3">
      <c r="ER143" s="57"/>
      <c r="ES143" s="57"/>
    </row>
    <row r="144" spans="1:160" x14ac:dyDescent="0.3">
      <c r="BZ144" s="57"/>
      <c r="CA144" s="57"/>
      <c r="CB144" s="57"/>
      <c r="CC144" s="57"/>
      <c r="CD144" s="57"/>
      <c r="CE144" s="57"/>
      <c r="CF144" s="57"/>
      <c r="CG144" s="57"/>
      <c r="CH144" s="57"/>
      <c r="CI144" s="57"/>
      <c r="CJ144" s="57"/>
      <c r="CK144" s="57"/>
      <c r="CL144" s="57"/>
      <c r="CM144" s="57"/>
      <c r="CN144" s="57"/>
      <c r="CO144" s="57"/>
      <c r="CP144" s="57"/>
      <c r="CQ144" s="57"/>
      <c r="CR144" s="57"/>
      <c r="CS144" s="57"/>
      <c r="CT144" s="57"/>
      <c r="CU144" s="57"/>
      <c r="CV144" s="57"/>
      <c r="CW144" s="58"/>
      <c r="CX144" s="58"/>
      <c r="CY144" s="57"/>
      <c r="CZ144" s="57"/>
      <c r="DA144" s="57"/>
      <c r="DB144" s="57"/>
      <c r="DC144" s="57"/>
      <c r="DD144" s="57"/>
      <c r="DE144" s="57"/>
      <c r="DF144" s="57"/>
      <c r="DG144" s="57"/>
      <c r="DH144" s="57"/>
      <c r="DI144" s="57"/>
      <c r="DJ144" s="57"/>
      <c r="DK144" s="57"/>
      <c r="DL144" s="57"/>
      <c r="DM144" s="57"/>
      <c r="DN144" s="57"/>
      <c r="DO144" s="57"/>
      <c r="DP144" s="57"/>
      <c r="DQ144" s="57"/>
      <c r="DR144" s="58"/>
      <c r="DS144" s="58"/>
      <c r="DT144" s="57"/>
      <c r="DU144" s="57"/>
      <c r="DV144" s="57"/>
      <c r="DW144" s="57"/>
      <c r="DX144" s="57"/>
      <c r="DY144" s="57"/>
      <c r="DZ144" s="57"/>
      <c r="EA144" s="57"/>
      <c r="EB144" s="57"/>
      <c r="EC144" s="57"/>
      <c r="ED144" s="57"/>
      <c r="EE144" s="57"/>
      <c r="EF144" s="57"/>
      <c r="EG144" s="57"/>
      <c r="EH144" s="57"/>
      <c r="EI144" s="57"/>
      <c r="EJ144" s="57"/>
      <c r="EK144" s="58"/>
      <c r="EL144" s="58"/>
      <c r="EM144" s="57"/>
      <c r="EN144" s="57"/>
      <c r="EO144" s="57"/>
      <c r="EP144" s="57"/>
      <c r="EQ144" s="57"/>
      <c r="ER144" s="57"/>
      <c r="ES144" s="57"/>
    </row>
    <row r="145" spans="1:145" x14ac:dyDescent="0.3">
      <c r="A145" s="17"/>
      <c r="B145" s="17"/>
      <c r="C145" s="17"/>
      <c r="D145" s="17"/>
      <c r="E145" s="17"/>
      <c r="F145" s="17"/>
      <c r="G145" s="17"/>
      <c r="H145" s="17"/>
      <c r="I145" s="36"/>
      <c r="J145" s="36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36"/>
      <c r="AC145" s="36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36"/>
      <c r="AW145" s="36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36"/>
      <c r="BP145" s="36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36"/>
      <c r="CI145" s="36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36"/>
      <c r="DK145" s="36"/>
      <c r="DL145" s="17"/>
      <c r="DM145" s="17"/>
      <c r="DN145" s="17"/>
      <c r="DO145" s="17"/>
      <c r="DP145" s="17"/>
      <c r="DQ145" s="17"/>
      <c r="DR145" s="17"/>
      <c r="DS145" s="17"/>
      <c r="DT145" s="17"/>
      <c r="DU145" s="17"/>
      <c r="DV145" s="17"/>
      <c r="DW145" s="17"/>
      <c r="DX145" s="17"/>
      <c r="DY145" s="17"/>
      <c r="DZ145" s="17"/>
      <c r="EA145" s="17"/>
      <c r="EB145" s="17"/>
      <c r="EC145" s="36"/>
      <c r="ED145" s="36"/>
      <c r="EE145" s="17"/>
      <c r="EF145" s="17"/>
      <c r="EG145" s="17"/>
      <c r="EH145" s="17"/>
      <c r="EI145" s="17"/>
      <c r="EJ145" s="17"/>
      <c r="EK145" s="17"/>
      <c r="EL145" s="17"/>
      <c r="EM145" s="17"/>
      <c r="EN145" s="17"/>
      <c r="EO145" s="17"/>
    </row>
    <row r="146" spans="1:145" x14ac:dyDescent="0.3">
      <c r="A146" s="17"/>
      <c r="B146" s="17"/>
      <c r="C146" s="17"/>
      <c r="D146" s="17"/>
      <c r="E146" s="17"/>
      <c r="F146" s="17"/>
      <c r="G146" s="17"/>
      <c r="H146" s="17"/>
      <c r="I146" s="36"/>
      <c r="J146" s="36"/>
      <c r="K146" s="17"/>
      <c r="L146" s="17"/>
      <c r="M146" s="17"/>
      <c r="N146" s="17"/>
      <c r="O146" s="17"/>
      <c r="P146" s="17"/>
      <c r="Q146" s="17"/>
      <c r="R146" s="17"/>
      <c r="S146" s="17"/>
      <c r="T146" s="36"/>
      <c r="U146" s="36"/>
      <c r="V146" s="17"/>
      <c r="W146" s="17"/>
      <c r="X146" s="17"/>
      <c r="Y146" s="17"/>
      <c r="Z146" s="17"/>
      <c r="AA146" s="17"/>
      <c r="AB146" s="17"/>
      <c r="AC146" s="17"/>
      <c r="AD146" s="17"/>
      <c r="AE146" s="36"/>
      <c r="AF146" s="36"/>
      <c r="AG146" s="17"/>
      <c r="AH146" s="17"/>
      <c r="AI146" s="17"/>
      <c r="AJ146" s="17"/>
      <c r="AK146" s="17"/>
      <c r="AL146" s="17"/>
      <c r="AM146" s="17"/>
      <c r="AN146" s="17"/>
      <c r="AO146" s="17"/>
      <c r="AP146" s="36"/>
      <c r="AQ146" s="36"/>
      <c r="AR146" s="17"/>
      <c r="AS146" s="17"/>
      <c r="AT146" s="17"/>
      <c r="AU146" s="17"/>
      <c r="AV146" s="17"/>
      <c r="AW146" s="17"/>
      <c r="AX146" s="17"/>
      <c r="AY146" s="17"/>
      <c r="AZ146" s="17"/>
      <c r="BA146" s="36"/>
      <c r="BB146" s="36"/>
      <c r="BC146" s="17"/>
      <c r="BD146" s="17"/>
      <c r="BE146" s="17"/>
      <c r="BF146" s="17"/>
      <c r="BG146" s="17"/>
      <c r="BH146" s="17"/>
      <c r="BI146" s="17"/>
      <c r="BJ146" s="17"/>
      <c r="BK146" s="17"/>
      <c r="BL146" s="36"/>
      <c r="BM146" s="36"/>
      <c r="BN146" s="17"/>
      <c r="BO146" s="17"/>
      <c r="BP146" s="17"/>
      <c r="BQ146" s="17"/>
      <c r="BR146" s="17"/>
      <c r="BS146" s="17"/>
      <c r="BT146" s="17"/>
      <c r="BU146" s="17"/>
      <c r="BV146" s="17"/>
      <c r="BW146" s="36"/>
      <c r="BX146" s="36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  <c r="EM146" s="17"/>
      <c r="EN146" s="17"/>
      <c r="EO146" s="17"/>
    </row>
    <row r="164" spans="1:90" x14ac:dyDescent="0.3">
      <c r="A164" s="17"/>
      <c r="B164" s="17"/>
      <c r="AO164" s="17"/>
      <c r="AP164" s="17"/>
      <c r="AQ164" s="17"/>
      <c r="AR164" s="17"/>
      <c r="AS164" s="17"/>
      <c r="AT164" s="17"/>
      <c r="AU164" s="18"/>
      <c r="AV164" s="17"/>
      <c r="AW164" s="17"/>
      <c r="AX164" s="17"/>
      <c r="AY164" s="17"/>
      <c r="CL164" s="17"/>
    </row>
    <row r="165" spans="1:90" x14ac:dyDescent="0.3">
      <c r="A165" s="17"/>
      <c r="B165" s="17"/>
      <c r="AO165" s="17"/>
      <c r="AP165" s="17"/>
      <c r="AQ165" s="17"/>
      <c r="AR165" s="17"/>
      <c r="AS165" s="17"/>
      <c r="AT165" s="17"/>
      <c r="AU165" s="18"/>
      <c r="AV165" s="17"/>
      <c r="AW165" s="17"/>
      <c r="AX165" s="17"/>
      <c r="AY165" s="17"/>
    </row>
    <row r="166" spans="1:90" x14ac:dyDescent="0.3">
      <c r="A166" s="17"/>
      <c r="B166" s="17"/>
      <c r="AO166" s="17"/>
      <c r="AP166" s="17"/>
      <c r="AQ166" s="17"/>
      <c r="AR166" s="17"/>
      <c r="AS166" s="17"/>
      <c r="AT166" s="17"/>
      <c r="AU166" s="18"/>
      <c r="AV166" s="17"/>
      <c r="AW166" s="17"/>
      <c r="AX166" s="17"/>
      <c r="AY166" s="17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a3L 185L </vt:lpstr>
      <vt:lpstr>D141A</vt:lpstr>
      <vt:lpstr>D141K</vt:lpstr>
      <vt:lpstr>E192A</vt:lpstr>
      <vt:lpstr>E192K</vt:lpstr>
      <vt:lpstr>D194A</vt:lpstr>
      <vt:lpstr>D194K</vt:lpstr>
      <vt:lpstr>Surface localization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Fricke</dc:creator>
  <cp:lastModifiedBy>Jochen Meier</cp:lastModifiedBy>
  <dcterms:created xsi:type="dcterms:W3CDTF">2024-07-26T09:22:56Z</dcterms:created>
  <dcterms:modified xsi:type="dcterms:W3CDTF">2025-08-14T14:03:12Z</dcterms:modified>
</cp:coreProperties>
</file>