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9D88E6C-C5DE-4DDA-A673-73F065340A8F}" xr6:coauthVersionLast="47" xr6:coauthVersionMax="47" xr10:uidLastSave="{00000000-0000-0000-0000-000000000000}"/>
  <bookViews>
    <workbookView xWindow="75" yWindow="15" windowWidth="24045" windowHeight="15240" firstSheet="3" activeTab="6" xr2:uid="{00000000-000D-0000-FFFF-FFFF00000000}"/>
  </bookViews>
  <sheets>
    <sheet name="Calibration" sheetId="1" r:id="rId1"/>
    <sheet name="Accuracy and Precision (within-" sheetId="2" r:id="rId2"/>
    <sheet name="Accuracy and Precision (between" sheetId="3" r:id="rId3"/>
    <sheet name="Recovery" sheetId="4" r:id="rId4"/>
    <sheet name="Stability - Freeze-thaw" sheetId="5" r:id="rId5"/>
    <sheet name="Stability - Bench top" sheetId="6" r:id="rId6"/>
    <sheet name="Stability - Autosampler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BMEj3breFEnd83mDqKUmYPpnJRupl4K6aWYMPs5sNy8="/>
    </ext>
  </extLst>
</workbook>
</file>

<file path=xl/calcChain.xml><?xml version="1.0" encoding="utf-8"?>
<calcChain xmlns="http://schemas.openxmlformats.org/spreadsheetml/2006/main">
  <c r="F24" i="1" l="1"/>
  <c r="G24" i="1"/>
  <c r="F23" i="1"/>
  <c r="G23" i="1"/>
  <c r="E23" i="1"/>
  <c r="F83" i="1"/>
  <c r="G83" i="1"/>
  <c r="F84" i="1"/>
  <c r="F163" i="1"/>
  <c r="G163" i="1"/>
  <c r="F164" i="1"/>
  <c r="G164" i="1"/>
  <c r="E164" i="1"/>
  <c r="E163" i="1"/>
  <c r="F143" i="1"/>
  <c r="G143" i="1"/>
  <c r="F144" i="1"/>
  <c r="G144" i="1"/>
  <c r="E144" i="1"/>
  <c r="E143" i="1"/>
  <c r="F123" i="1"/>
  <c r="G123" i="1"/>
  <c r="F124" i="1"/>
  <c r="G124" i="1"/>
  <c r="E124" i="1"/>
  <c r="E123" i="1"/>
  <c r="F103" i="1"/>
  <c r="G103" i="1"/>
  <c r="F104" i="1"/>
  <c r="G104" i="1"/>
  <c r="E104" i="1"/>
  <c r="E103" i="1"/>
  <c r="G84" i="1"/>
  <c r="E84" i="1"/>
  <c r="E83" i="1"/>
  <c r="F63" i="1"/>
  <c r="G63" i="1"/>
  <c r="F64" i="1"/>
  <c r="G64" i="1"/>
  <c r="E64" i="1"/>
  <c r="E63" i="1"/>
  <c r="F44" i="1"/>
  <c r="G44" i="1"/>
  <c r="E44" i="1"/>
  <c r="F43" i="1"/>
  <c r="G43" i="1"/>
  <c r="E43" i="1"/>
  <c r="E24" i="1"/>
  <c r="F125" i="7" l="1"/>
  <c r="F124" i="7"/>
  <c r="E124" i="7"/>
  <c r="E125" i="7" s="1"/>
  <c r="D124" i="7"/>
  <c r="D125" i="7" s="1"/>
  <c r="F123" i="7"/>
  <c r="E123" i="7"/>
  <c r="D123" i="7"/>
  <c r="F119" i="7"/>
  <c r="E119" i="7"/>
  <c r="E120" i="7" s="1"/>
  <c r="D119" i="7"/>
  <c r="D120" i="7" s="1"/>
  <c r="F118" i="7"/>
  <c r="E118" i="7"/>
  <c r="D118" i="7"/>
  <c r="F114" i="7"/>
  <c r="F115" i="7" s="1"/>
  <c r="E114" i="7"/>
  <c r="E115" i="7" s="1"/>
  <c r="D114" i="7"/>
  <c r="F113" i="7"/>
  <c r="E113" i="7"/>
  <c r="D113" i="7"/>
  <c r="F110" i="7"/>
  <c r="F109" i="7"/>
  <c r="E109" i="7"/>
  <c r="E110" i="7" s="1"/>
  <c r="D109" i="7"/>
  <c r="D110" i="7" s="1"/>
  <c r="F108" i="7"/>
  <c r="E108" i="7"/>
  <c r="D108" i="7"/>
  <c r="E105" i="7"/>
  <c r="D105" i="7"/>
  <c r="F104" i="7"/>
  <c r="F105" i="7" s="1"/>
  <c r="E104" i="7"/>
  <c r="D104" i="7"/>
  <c r="F103" i="7"/>
  <c r="E103" i="7"/>
  <c r="D103" i="7"/>
  <c r="F99" i="7"/>
  <c r="F100" i="7" s="1"/>
  <c r="E99" i="7"/>
  <c r="E100" i="7" s="1"/>
  <c r="D99" i="7"/>
  <c r="D100" i="7" s="1"/>
  <c r="F98" i="7"/>
  <c r="E98" i="7"/>
  <c r="D98" i="7"/>
  <c r="F94" i="7"/>
  <c r="F95" i="7" s="1"/>
  <c r="E94" i="7"/>
  <c r="E95" i="7" s="1"/>
  <c r="D94" i="7"/>
  <c r="F93" i="7"/>
  <c r="E93" i="7"/>
  <c r="D93" i="7"/>
  <c r="F90" i="7"/>
  <c r="F89" i="7"/>
  <c r="E89" i="7"/>
  <c r="E90" i="7" s="1"/>
  <c r="D89" i="7"/>
  <c r="D90" i="7" s="1"/>
  <c r="F88" i="7"/>
  <c r="E88" i="7"/>
  <c r="D88" i="7"/>
  <c r="E85" i="7"/>
  <c r="D85" i="7"/>
  <c r="F84" i="7"/>
  <c r="F85" i="7" s="1"/>
  <c r="E84" i="7"/>
  <c r="D84" i="7"/>
  <c r="F83" i="7"/>
  <c r="E83" i="7"/>
  <c r="D83" i="7"/>
  <c r="F79" i="7"/>
  <c r="E79" i="7"/>
  <c r="E80" i="7" s="1"/>
  <c r="D79" i="7"/>
  <c r="D80" i="7" s="1"/>
  <c r="F78" i="7"/>
  <c r="E78" i="7"/>
  <c r="D78" i="7"/>
  <c r="F74" i="7"/>
  <c r="F75" i="7" s="1"/>
  <c r="E74" i="7"/>
  <c r="E75" i="7" s="1"/>
  <c r="D74" i="7"/>
  <c r="F73" i="7"/>
  <c r="E73" i="7"/>
  <c r="D73" i="7"/>
  <c r="F70" i="7"/>
  <c r="F69" i="7"/>
  <c r="E69" i="7"/>
  <c r="E70" i="7" s="1"/>
  <c r="D69" i="7"/>
  <c r="D70" i="7" s="1"/>
  <c r="F68" i="7"/>
  <c r="E68" i="7"/>
  <c r="D68" i="7"/>
  <c r="E65" i="7"/>
  <c r="D65" i="7"/>
  <c r="F64" i="7"/>
  <c r="F65" i="7" s="1"/>
  <c r="E64" i="7"/>
  <c r="D64" i="7"/>
  <c r="F63" i="7"/>
  <c r="E63" i="7"/>
  <c r="D63" i="7"/>
  <c r="F59" i="7"/>
  <c r="E59" i="7"/>
  <c r="E60" i="7" s="1"/>
  <c r="D59" i="7"/>
  <c r="D60" i="7" s="1"/>
  <c r="F58" i="7"/>
  <c r="E58" i="7"/>
  <c r="D58" i="7"/>
  <c r="F54" i="7"/>
  <c r="F55" i="7" s="1"/>
  <c r="E54" i="7"/>
  <c r="E55" i="7" s="1"/>
  <c r="D54" i="7"/>
  <c r="D55" i="7" s="1"/>
  <c r="F53" i="7"/>
  <c r="E53" i="7"/>
  <c r="D53" i="7"/>
  <c r="F50" i="7"/>
  <c r="F49" i="7"/>
  <c r="E49" i="7"/>
  <c r="E50" i="7" s="1"/>
  <c r="D49" i="7"/>
  <c r="D50" i="7" s="1"/>
  <c r="F48" i="7"/>
  <c r="E48" i="7"/>
  <c r="D48" i="7"/>
  <c r="E45" i="7"/>
  <c r="D45" i="7"/>
  <c r="F44" i="7"/>
  <c r="F45" i="7" s="1"/>
  <c r="E44" i="7"/>
  <c r="D44" i="7"/>
  <c r="F43" i="7"/>
  <c r="E43" i="7"/>
  <c r="D43" i="7"/>
  <c r="F39" i="7"/>
  <c r="E39" i="7"/>
  <c r="E40" i="7" s="1"/>
  <c r="D39" i="7"/>
  <c r="D40" i="7" s="1"/>
  <c r="F38" i="7"/>
  <c r="E38" i="7"/>
  <c r="D38" i="7"/>
  <c r="F34" i="7"/>
  <c r="F35" i="7" s="1"/>
  <c r="E34" i="7"/>
  <c r="E35" i="7" s="1"/>
  <c r="D34" i="7"/>
  <c r="F33" i="7"/>
  <c r="E33" i="7"/>
  <c r="D33" i="7"/>
  <c r="F30" i="7"/>
  <c r="F29" i="7"/>
  <c r="E29" i="7"/>
  <c r="E30" i="7" s="1"/>
  <c r="D29" i="7"/>
  <c r="D30" i="7" s="1"/>
  <c r="F28" i="7"/>
  <c r="E28" i="7"/>
  <c r="D28" i="7"/>
  <c r="E25" i="7"/>
  <c r="D25" i="7"/>
  <c r="F24" i="7"/>
  <c r="F25" i="7" s="1"/>
  <c r="E24" i="7"/>
  <c r="D24" i="7"/>
  <c r="F23" i="7"/>
  <c r="E23" i="7"/>
  <c r="D23" i="7"/>
  <c r="F19" i="7"/>
  <c r="F20" i="7" s="1"/>
  <c r="E19" i="7"/>
  <c r="E20" i="7" s="1"/>
  <c r="D19" i="7"/>
  <c r="D20" i="7" s="1"/>
  <c r="F18" i="7"/>
  <c r="E18" i="7"/>
  <c r="D18" i="7"/>
  <c r="F14" i="7"/>
  <c r="F15" i="7" s="1"/>
  <c r="E14" i="7"/>
  <c r="E15" i="7" s="1"/>
  <c r="D14" i="7"/>
  <c r="F13" i="7"/>
  <c r="E13" i="7"/>
  <c r="D13" i="7"/>
  <c r="F10" i="7"/>
  <c r="F9" i="7"/>
  <c r="E9" i="7"/>
  <c r="E10" i="7" s="1"/>
  <c r="D9" i="7"/>
  <c r="D10" i="7" s="1"/>
  <c r="F8" i="7"/>
  <c r="E8" i="7"/>
  <c r="D8" i="7"/>
  <c r="E148" i="6"/>
  <c r="E149" i="6" s="1"/>
  <c r="D148" i="6"/>
  <c r="D149" i="6" s="1"/>
  <c r="E147" i="6"/>
  <c r="D147" i="6"/>
  <c r="E142" i="6"/>
  <c r="E143" i="6" s="1"/>
  <c r="D142" i="6"/>
  <c r="D143" i="6" s="1"/>
  <c r="E141" i="6"/>
  <c r="D141" i="6"/>
  <c r="E136" i="6"/>
  <c r="E137" i="6" s="1"/>
  <c r="D136" i="6"/>
  <c r="D137" i="6" s="1"/>
  <c r="E135" i="6"/>
  <c r="D135" i="6"/>
  <c r="E130" i="6"/>
  <c r="E131" i="6" s="1"/>
  <c r="D130" i="6"/>
  <c r="D131" i="6" s="1"/>
  <c r="E129" i="6"/>
  <c r="D129" i="6"/>
  <c r="E124" i="6"/>
  <c r="E125" i="6" s="1"/>
  <c r="D124" i="6"/>
  <c r="D125" i="6" s="1"/>
  <c r="E123" i="6"/>
  <c r="D123" i="6"/>
  <c r="E118" i="6"/>
  <c r="E119" i="6" s="1"/>
  <c r="D118" i="6"/>
  <c r="D119" i="6" s="1"/>
  <c r="E117" i="6"/>
  <c r="D117" i="6"/>
  <c r="E112" i="6"/>
  <c r="E113" i="6" s="1"/>
  <c r="D112" i="6"/>
  <c r="D113" i="6" s="1"/>
  <c r="E111" i="6"/>
  <c r="D111" i="6"/>
  <c r="E106" i="6"/>
  <c r="E107" i="6" s="1"/>
  <c r="D106" i="6"/>
  <c r="D107" i="6" s="1"/>
  <c r="E105" i="6"/>
  <c r="D105" i="6"/>
  <c r="E100" i="6"/>
  <c r="E101" i="6" s="1"/>
  <c r="D100" i="6"/>
  <c r="D101" i="6" s="1"/>
  <c r="E99" i="6"/>
  <c r="D99" i="6"/>
  <c r="E94" i="6"/>
  <c r="E95" i="6" s="1"/>
  <c r="D94" i="6"/>
  <c r="D95" i="6" s="1"/>
  <c r="E93" i="6"/>
  <c r="D93" i="6"/>
  <c r="E88" i="6"/>
  <c r="E89" i="6" s="1"/>
  <c r="D88" i="6"/>
  <c r="D89" i="6" s="1"/>
  <c r="E87" i="6"/>
  <c r="D87" i="6"/>
  <c r="E82" i="6"/>
  <c r="E83" i="6" s="1"/>
  <c r="D82" i="6"/>
  <c r="D83" i="6" s="1"/>
  <c r="E81" i="6"/>
  <c r="D81" i="6"/>
  <c r="E76" i="6"/>
  <c r="E77" i="6" s="1"/>
  <c r="D76" i="6"/>
  <c r="D77" i="6" s="1"/>
  <c r="E75" i="6"/>
  <c r="D75" i="6"/>
  <c r="E70" i="6"/>
  <c r="E71" i="6" s="1"/>
  <c r="D70" i="6"/>
  <c r="D71" i="6" s="1"/>
  <c r="E69" i="6"/>
  <c r="D69" i="6"/>
  <c r="E64" i="6"/>
  <c r="E65" i="6" s="1"/>
  <c r="D64" i="6"/>
  <c r="D65" i="6" s="1"/>
  <c r="E63" i="6"/>
  <c r="D63" i="6"/>
  <c r="E58" i="6"/>
  <c r="E59" i="6" s="1"/>
  <c r="D58" i="6"/>
  <c r="D59" i="6" s="1"/>
  <c r="E57" i="6"/>
  <c r="D57" i="6"/>
  <c r="E52" i="6"/>
  <c r="E53" i="6" s="1"/>
  <c r="D52" i="6"/>
  <c r="D53" i="6" s="1"/>
  <c r="E51" i="6"/>
  <c r="D51" i="6"/>
  <c r="E46" i="6"/>
  <c r="E47" i="6" s="1"/>
  <c r="D46" i="6"/>
  <c r="D47" i="6" s="1"/>
  <c r="E45" i="6"/>
  <c r="D45" i="6"/>
  <c r="E40" i="6"/>
  <c r="E41" i="6" s="1"/>
  <c r="D40" i="6"/>
  <c r="D41" i="6" s="1"/>
  <c r="E39" i="6"/>
  <c r="D39" i="6"/>
  <c r="E34" i="6"/>
  <c r="E35" i="6" s="1"/>
  <c r="D34" i="6"/>
  <c r="D35" i="6" s="1"/>
  <c r="E33" i="6"/>
  <c r="D33" i="6"/>
  <c r="E28" i="6"/>
  <c r="E29" i="6" s="1"/>
  <c r="D28" i="6"/>
  <c r="D29" i="6" s="1"/>
  <c r="E27" i="6"/>
  <c r="D27" i="6"/>
  <c r="E22" i="6"/>
  <c r="E23" i="6" s="1"/>
  <c r="D22" i="6"/>
  <c r="D23" i="6" s="1"/>
  <c r="E21" i="6"/>
  <c r="D21" i="6"/>
  <c r="E16" i="6"/>
  <c r="E17" i="6" s="1"/>
  <c r="D16" i="6"/>
  <c r="D17" i="6" s="1"/>
  <c r="E15" i="6"/>
  <c r="D15" i="6"/>
  <c r="E10" i="6"/>
  <c r="E11" i="6" s="1"/>
  <c r="D10" i="6"/>
  <c r="D11" i="6" s="1"/>
  <c r="E9" i="6"/>
  <c r="D9" i="6"/>
  <c r="G149" i="5"/>
  <c r="F149" i="5"/>
  <c r="E149" i="5"/>
  <c r="D149" i="5"/>
  <c r="G148" i="5"/>
  <c r="F148" i="5"/>
  <c r="E148" i="5"/>
  <c r="D148" i="5"/>
  <c r="G147" i="5"/>
  <c r="F147" i="5"/>
  <c r="E147" i="5"/>
  <c r="D147" i="5"/>
  <c r="G143" i="5"/>
  <c r="F143" i="5"/>
  <c r="E143" i="5"/>
  <c r="D143" i="5"/>
  <c r="G142" i="5"/>
  <c r="F142" i="5"/>
  <c r="E142" i="5"/>
  <c r="D142" i="5"/>
  <c r="G141" i="5"/>
  <c r="F141" i="5"/>
  <c r="E141" i="5"/>
  <c r="D141" i="5"/>
  <c r="G137" i="5"/>
  <c r="F137" i="5"/>
  <c r="E137" i="5"/>
  <c r="D137" i="5"/>
  <c r="G136" i="5"/>
  <c r="F136" i="5"/>
  <c r="E136" i="5"/>
  <c r="D136" i="5"/>
  <c r="G135" i="5"/>
  <c r="F135" i="5"/>
  <c r="E135" i="5"/>
  <c r="D135" i="5"/>
  <c r="G131" i="5"/>
  <c r="F131" i="5"/>
  <c r="E131" i="5"/>
  <c r="D131" i="5"/>
  <c r="G130" i="5"/>
  <c r="F130" i="5"/>
  <c r="E130" i="5"/>
  <c r="D130" i="5"/>
  <c r="G129" i="5"/>
  <c r="F129" i="5"/>
  <c r="E129" i="5"/>
  <c r="D129" i="5"/>
  <c r="G125" i="5"/>
  <c r="F125" i="5"/>
  <c r="E125" i="5"/>
  <c r="D125" i="5"/>
  <c r="G124" i="5"/>
  <c r="F124" i="5"/>
  <c r="E124" i="5"/>
  <c r="D124" i="5"/>
  <c r="G123" i="5"/>
  <c r="F123" i="5"/>
  <c r="E123" i="5"/>
  <c r="D123" i="5"/>
  <c r="G119" i="5"/>
  <c r="F119" i="5"/>
  <c r="E119" i="5"/>
  <c r="D119" i="5"/>
  <c r="G118" i="5"/>
  <c r="F118" i="5"/>
  <c r="E118" i="5"/>
  <c r="D118" i="5"/>
  <c r="G117" i="5"/>
  <c r="F117" i="5"/>
  <c r="E117" i="5"/>
  <c r="D117" i="5"/>
  <c r="G113" i="5"/>
  <c r="F113" i="5"/>
  <c r="E113" i="5"/>
  <c r="D113" i="5"/>
  <c r="G112" i="5"/>
  <c r="F112" i="5"/>
  <c r="E112" i="5"/>
  <c r="D112" i="5"/>
  <c r="G111" i="5"/>
  <c r="F111" i="5"/>
  <c r="E111" i="5"/>
  <c r="D111" i="5"/>
  <c r="G107" i="5"/>
  <c r="F107" i="5"/>
  <c r="E107" i="5"/>
  <c r="D107" i="5"/>
  <c r="G106" i="5"/>
  <c r="F106" i="5"/>
  <c r="E106" i="5"/>
  <c r="D106" i="5"/>
  <c r="G105" i="5"/>
  <c r="F105" i="5"/>
  <c r="E105" i="5"/>
  <c r="D105" i="5"/>
  <c r="G101" i="5"/>
  <c r="F101" i="5"/>
  <c r="E101" i="5"/>
  <c r="D101" i="5"/>
  <c r="G100" i="5"/>
  <c r="F100" i="5"/>
  <c r="E100" i="5"/>
  <c r="D100" i="5"/>
  <c r="G99" i="5"/>
  <c r="F99" i="5"/>
  <c r="E99" i="5"/>
  <c r="D99" i="5"/>
  <c r="G95" i="5"/>
  <c r="F95" i="5"/>
  <c r="E95" i="5"/>
  <c r="D95" i="5"/>
  <c r="G94" i="5"/>
  <c r="F94" i="5"/>
  <c r="E94" i="5"/>
  <c r="D94" i="5"/>
  <c r="G93" i="5"/>
  <c r="F93" i="5"/>
  <c r="E93" i="5"/>
  <c r="D93" i="5"/>
  <c r="G89" i="5"/>
  <c r="F89" i="5"/>
  <c r="E89" i="5"/>
  <c r="D89" i="5"/>
  <c r="G88" i="5"/>
  <c r="F88" i="5"/>
  <c r="E88" i="5"/>
  <c r="D88" i="5"/>
  <c r="G87" i="5"/>
  <c r="F87" i="5"/>
  <c r="E87" i="5"/>
  <c r="D87" i="5"/>
  <c r="G83" i="5"/>
  <c r="F83" i="5"/>
  <c r="E83" i="5"/>
  <c r="D83" i="5"/>
  <c r="G82" i="5"/>
  <c r="F82" i="5"/>
  <c r="E82" i="5"/>
  <c r="D82" i="5"/>
  <c r="G81" i="5"/>
  <c r="F81" i="5"/>
  <c r="E81" i="5"/>
  <c r="D81" i="5"/>
  <c r="G77" i="5"/>
  <c r="F77" i="5"/>
  <c r="E77" i="5"/>
  <c r="D77" i="5"/>
  <c r="G76" i="5"/>
  <c r="F76" i="5"/>
  <c r="E76" i="5"/>
  <c r="D76" i="5"/>
  <c r="G75" i="5"/>
  <c r="F75" i="5"/>
  <c r="E75" i="5"/>
  <c r="D75" i="5"/>
  <c r="G71" i="5"/>
  <c r="F71" i="5"/>
  <c r="E71" i="5"/>
  <c r="D71" i="5"/>
  <c r="G70" i="5"/>
  <c r="F70" i="5"/>
  <c r="E70" i="5"/>
  <c r="D70" i="5"/>
  <c r="G69" i="5"/>
  <c r="F69" i="5"/>
  <c r="E69" i="5"/>
  <c r="D69" i="5"/>
  <c r="G65" i="5"/>
  <c r="F65" i="5"/>
  <c r="E65" i="5"/>
  <c r="D65" i="5"/>
  <c r="G64" i="5"/>
  <c r="F64" i="5"/>
  <c r="E64" i="5"/>
  <c r="D64" i="5"/>
  <c r="G63" i="5"/>
  <c r="F63" i="5"/>
  <c r="E63" i="5"/>
  <c r="D63" i="5"/>
  <c r="G59" i="5"/>
  <c r="F59" i="5"/>
  <c r="E59" i="5"/>
  <c r="D59" i="5"/>
  <c r="G58" i="5"/>
  <c r="F58" i="5"/>
  <c r="E58" i="5"/>
  <c r="D58" i="5"/>
  <c r="G57" i="5"/>
  <c r="F57" i="5"/>
  <c r="E57" i="5"/>
  <c r="D57" i="5"/>
  <c r="G53" i="5"/>
  <c r="F53" i="5"/>
  <c r="E53" i="5"/>
  <c r="D53" i="5"/>
  <c r="G52" i="5"/>
  <c r="F52" i="5"/>
  <c r="E52" i="5"/>
  <c r="D52" i="5"/>
  <c r="G51" i="5"/>
  <c r="F51" i="5"/>
  <c r="E51" i="5"/>
  <c r="D51" i="5"/>
  <c r="G47" i="5"/>
  <c r="F47" i="5"/>
  <c r="E47" i="5"/>
  <c r="D47" i="5"/>
  <c r="G46" i="5"/>
  <c r="F46" i="5"/>
  <c r="E46" i="5"/>
  <c r="D46" i="5"/>
  <c r="G45" i="5"/>
  <c r="F45" i="5"/>
  <c r="E45" i="5"/>
  <c r="D45" i="5"/>
  <c r="G41" i="5"/>
  <c r="F41" i="5"/>
  <c r="E41" i="5"/>
  <c r="D41" i="5"/>
  <c r="G40" i="5"/>
  <c r="F40" i="5"/>
  <c r="E40" i="5"/>
  <c r="D40" i="5"/>
  <c r="G39" i="5"/>
  <c r="F39" i="5"/>
  <c r="E39" i="5"/>
  <c r="D39" i="5"/>
  <c r="G35" i="5"/>
  <c r="F35" i="5"/>
  <c r="E35" i="5"/>
  <c r="D35" i="5"/>
  <c r="G34" i="5"/>
  <c r="F34" i="5"/>
  <c r="E34" i="5"/>
  <c r="D34" i="5"/>
  <c r="G33" i="5"/>
  <c r="F33" i="5"/>
  <c r="E33" i="5"/>
  <c r="D33" i="5"/>
  <c r="G29" i="5"/>
  <c r="F29" i="5"/>
  <c r="E29" i="5"/>
  <c r="D29" i="5"/>
  <c r="G28" i="5"/>
  <c r="F28" i="5"/>
  <c r="E28" i="5"/>
  <c r="D28" i="5"/>
  <c r="G27" i="5"/>
  <c r="F27" i="5"/>
  <c r="E27" i="5"/>
  <c r="D27" i="5"/>
  <c r="G23" i="5"/>
  <c r="F23" i="5"/>
  <c r="E23" i="5"/>
  <c r="D23" i="5"/>
  <c r="G22" i="5"/>
  <c r="F22" i="5"/>
  <c r="E22" i="5"/>
  <c r="D22" i="5"/>
  <c r="G21" i="5"/>
  <c r="F21" i="5"/>
  <c r="E21" i="5"/>
  <c r="D21" i="5"/>
  <c r="G17" i="5"/>
  <c r="F17" i="5"/>
  <c r="E17" i="5"/>
  <c r="D17" i="5"/>
  <c r="G16" i="5"/>
  <c r="F16" i="5"/>
  <c r="E16" i="5"/>
  <c r="D16" i="5"/>
  <c r="G15" i="5"/>
  <c r="F15" i="5"/>
  <c r="E15" i="5"/>
  <c r="D15" i="5"/>
  <c r="G11" i="5"/>
  <c r="F11" i="5"/>
  <c r="E11" i="5"/>
  <c r="D11" i="5"/>
  <c r="G10" i="5"/>
  <c r="F10" i="5"/>
  <c r="E10" i="5"/>
  <c r="D10" i="5"/>
  <c r="G9" i="5"/>
  <c r="F9" i="5"/>
  <c r="E9" i="5"/>
  <c r="D9" i="5"/>
  <c r="I58" i="4"/>
  <c r="I59" i="4" s="1"/>
  <c r="F58" i="4"/>
  <c r="F59" i="4" s="1"/>
  <c r="C58" i="4"/>
  <c r="C59" i="4" s="1"/>
  <c r="I57" i="4"/>
  <c r="F57" i="4"/>
  <c r="C57" i="4"/>
  <c r="I52" i="4"/>
  <c r="F52" i="4"/>
  <c r="F53" i="4" s="1"/>
  <c r="C52" i="4"/>
  <c r="C53" i="4" s="1"/>
  <c r="I51" i="4"/>
  <c r="F51" i="4"/>
  <c r="C51" i="4"/>
  <c r="I46" i="4"/>
  <c r="F46" i="4"/>
  <c r="C46" i="4"/>
  <c r="I45" i="4"/>
  <c r="F45" i="4"/>
  <c r="C45" i="4"/>
  <c r="I40" i="4"/>
  <c r="I41" i="4" s="1"/>
  <c r="F40" i="4"/>
  <c r="C40" i="4"/>
  <c r="C41" i="4" s="1"/>
  <c r="I39" i="4"/>
  <c r="F39" i="4"/>
  <c r="C39" i="4"/>
  <c r="F35" i="4"/>
  <c r="I34" i="4"/>
  <c r="F34" i="4"/>
  <c r="C34" i="4"/>
  <c r="C35" i="4" s="1"/>
  <c r="I33" i="4"/>
  <c r="F33" i="4"/>
  <c r="C33" i="4"/>
  <c r="I28" i="4"/>
  <c r="F28" i="4"/>
  <c r="C28" i="4"/>
  <c r="I27" i="4"/>
  <c r="F27" i="4"/>
  <c r="C27" i="4"/>
  <c r="I22" i="4"/>
  <c r="I23" i="4" s="1"/>
  <c r="F22" i="4"/>
  <c r="C22" i="4"/>
  <c r="I21" i="4"/>
  <c r="F21" i="4"/>
  <c r="C21" i="4"/>
  <c r="I16" i="4"/>
  <c r="I17" i="4" s="1"/>
  <c r="F16" i="4"/>
  <c r="F17" i="4" s="1"/>
  <c r="C16" i="4"/>
  <c r="I15" i="4"/>
  <c r="F15" i="4"/>
  <c r="C15" i="4"/>
  <c r="C11" i="4"/>
  <c r="I10" i="4"/>
  <c r="F10" i="4"/>
  <c r="F11" i="4" s="1"/>
  <c r="C10" i="4"/>
  <c r="I9" i="4"/>
  <c r="F9" i="4"/>
  <c r="C9" i="4"/>
  <c r="D269" i="3"/>
  <c r="D268" i="3"/>
  <c r="F259" i="3"/>
  <c r="E259" i="3"/>
  <c r="D258" i="3"/>
  <c r="D257" i="3"/>
  <c r="E248" i="3" s="1"/>
  <c r="F248" i="3"/>
  <c r="D247" i="3"/>
  <c r="D246" i="3"/>
  <c r="F237" i="3"/>
  <c r="E237" i="3"/>
  <c r="D236" i="3"/>
  <c r="D235" i="3"/>
  <c r="F226" i="3"/>
  <c r="E226" i="3"/>
  <c r="D225" i="3"/>
  <c r="D224" i="3"/>
  <c r="E215" i="3" s="1"/>
  <c r="F215" i="3"/>
  <c r="D214" i="3"/>
  <c r="D213" i="3"/>
  <c r="F204" i="3"/>
  <c r="E204" i="3"/>
  <c r="D203" i="3"/>
  <c r="D202" i="3"/>
  <c r="F193" i="3"/>
  <c r="E193" i="3"/>
  <c r="D192" i="3"/>
  <c r="D191" i="3"/>
  <c r="E182" i="3" s="1"/>
  <c r="F182" i="3"/>
  <c r="D181" i="3"/>
  <c r="D180" i="3"/>
  <c r="F171" i="3"/>
  <c r="E171" i="3"/>
  <c r="D170" i="3"/>
  <c r="D169" i="3"/>
  <c r="F160" i="3"/>
  <c r="E160" i="3"/>
  <c r="D159" i="3"/>
  <c r="D158" i="3"/>
  <c r="E149" i="3" s="1"/>
  <c r="F149" i="3"/>
  <c r="D148" i="3"/>
  <c r="D147" i="3"/>
  <c r="F138" i="3"/>
  <c r="E138" i="3"/>
  <c r="D137" i="3"/>
  <c r="D136" i="3"/>
  <c r="F127" i="3"/>
  <c r="E127" i="3"/>
  <c r="D126" i="3"/>
  <c r="F116" i="3" s="1"/>
  <c r="D125" i="3"/>
  <c r="E116" i="3" s="1"/>
  <c r="D115" i="3"/>
  <c r="D114" i="3"/>
  <c r="F105" i="3"/>
  <c r="E105" i="3"/>
  <c r="D104" i="3"/>
  <c r="D103" i="3"/>
  <c r="F94" i="3"/>
  <c r="E94" i="3"/>
  <c r="D93" i="3"/>
  <c r="F83" i="3" s="1"/>
  <c r="D92" i="3"/>
  <c r="E83" i="3" s="1"/>
  <c r="D82" i="3"/>
  <c r="D81" i="3"/>
  <c r="F72" i="3"/>
  <c r="E72" i="3"/>
  <c r="D71" i="3"/>
  <c r="D70" i="3"/>
  <c r="F61" i="3"/>
  <c r="E61" i="3"/>
  <c r="D60" i="3"/>
  <c r="D59" i="3"/>
  <c r="E50" i="3" s="1"/>
  <c r="F50" i="3"/>
  <c r="D49" i="3"/>
  <c r="D48" i="3"/>
  <c r="F39" i="3"/>
  <c r="E39" i="3"/>
  <c r="D38" i="3"/>
  <c r="D37" i="3"/>
  <c r="F28" i="3"/>
  <c r="E28" i="3"/>
  <c r="D27" i="3"/>
  <c r="D26" i="3"/>
  <c r="E17" i="3" s="1"/>
  <c r="F17" i="3"/>
  <c r="D16" i="3"/>
  <c r="D15" i="3"/>
  <c r="F6" i="3"/>
  <c r="E6" i="3"/>
  <c r="D173" i="2"/>
  <c r="D172" i="2"/>
  <c r="F167" i="2"/>
  <c r="E167" i="2"/>
  <c r="D166" i="2"/>
  <c r="D165" i="2"/>
  <c r="E160" i="2" s="1"/>
  <c r="F160" i="2"/>
  <c r="D159" i="2"/>
  <c r="D158" i="2"/>
  <c r="F153" i="2"/>
  <c r="E153" i="2"/>
  <c r="D152" i="2"/>
  <c r="D151" i="2"/>
  <c r="F146" i="2"/>
  <c r="E146" i="2"/>
  <c r="D145" i="2"/>
  <c r="D144" i="2"/>
  <c r="E139" i="2" s="1"/>
  <c r="F139" i="2"/>
  <c r="D138" i="2"/>
  <c r="D137" i="2"/>
  <c r="F132" i="2"/>
  <c r="E132" i="2"/>
  <c r="D131" i="2"/>
  <c r="D130" i="2"/>
  <c r="F125" i="2"/>
  <c r="E125" i="2"/>
  <c r="D124" i="2"/>
  <c r="D123" i="2"/>
  <c r="E118" i="2" s="1"/>
  <c r="F118" i="2"/>
  <c r="D117" i="2"/>
  <c r="D116" i="2"/>
  <c r="F111" i="2"/>
  <c r="E111" i="2"/>
  <c r="D110" i="2"/>
  <c r="D109" i="2"/>
  <c r="F104" i="2"/>
  <c r="E104" i="2"/>
  <c r="D103" i="2"/>
  <c r="D102" i="2"/>
  <c r="E97" i="2" s="1"/>
  <c r="F97" i="2"/>
  <c r="D96" i="2"/>
  <c r="D95" i="2"/>
  <c r="F90" i="2"/>
  <c r="E90" i="2"/>
  <c r="D89" i="2"/>
  <c r="D88" i="2"/>
  <c r="F83" i="2"/>
  <c r="E83" i="2"/>
  <c r="D82" i="2"/>
  <c r="D81" i="2"/>
  <c r="E76" i="2" s="1"/>
  <c r="F76" i="2"/>
  <c r="D75" i="2"/>
  <c r="D74" i="2"/>
  <c r="F69" i="2"/>
  <c r="E69" i="2"/>
  <c r="D68" i="2"/>
  <c r="D67" i="2"/>
  <c r="F62" i="2"/>
  <c r="E62" i="2"/>
  <c r="D61" i="2"/>
  <c r="D60" i="2"/>
  <c r="E55" i="2" s="1"/>
  <c r="F55" i="2"/>
  <c r="D54" i="2"/>
  <c r="D53" i="2"/>
  <c r="F48" i="2"/>
  <c r="E48" i="2"/>
  <c r="D47" i="2"/>
  <c r="D46" i="2"/>
  <c r="F41" i="2"/>
  <c r="E41" i="2"/>
  <c r="D40" i="2"/>
  <c r="D39" i="2"/>
  <c r="E34" i="2" s="1"/>
  <c r="F34" i="2"/>
  <c r="D33" i="2"/>
  <c r="D32" i="2"/>
  <c r="F27" i="2"/>
  <c r="E27" i="2"/>
  <c r="D26" i="2"/>
  <c r="D25" i="2"/>
  <c r="F20" i="2"/>
  <c r="E20" i="2"/>
  <c r="D19" i="2"/>
  <c r="D18" i="2"/>
  <c r="E13" i="2" s="1"/>
  <c r="F13" i="2"/>
  <c r="D12" i="2"/>
  <c r="D11" i="2"/>
  <c r="F6" i="2"/>
  <c r="E6" i="2"/>
  <c r="F41" i="4" l="1"/>
  <c r="I47" i="4"/>
  <c r="I11" i="4"/>
  <c r="C29" i="4"/>
  <c r="I35" i="4"/>
  <c r="F29" i="4"/>
  <c r="C17" i="4"/>
  <c r="I29" i="4"/>
  <c r="D75" i="7"/>
  <c r="F40" i="7"/>
  <c r="F120" i="7"/>
  <c r="I53" i="4"/>
  <c r="D15" i="7"/>
  <c r="D95" i="7"/>
  <c r="C23" i="4"/>
  <c r="F23" i="4"/>
  <c r="F60" i="7"/>
  <c r="D35" i="7"/>
  <c r="D115" i="7"/>
  <c r="C47" i="4"/>
  <c r="F47" i="4"/>
  <c r="F80" i="7"/>
</calcChain>
</file>

<file path=xl/sharedStrings.xml><?xml version="1.0" encoding="utf-8"?>
<sst xmlns="http://schemas.openxmlformats.org/spreadsheetml/2006/main" count="1301" uniqueCount="111">
  <si>
    <t xml:space="preserve">Calibration </t>
  </si>
  <si>
    <t>Parameters </t>
  </si>
  <si>
    <t>Calibration range (µM) </t>
  </si>
  <si>
    <t>Slope</t>
  </si>
  <si>
    <t>Intercept</t>
  </si>
  <si>
    <t>Retinol </t>
  </si>
  <si>
    <t>n1</t>
  </si>
  <si>
    <t>0.25 – 10.0 </t>
  </si>
  <si>
    <t>𝑦=𝑚𝑥+𝑐</t>
  </si>
  <si>
    <t>n2</t>
  </si>
  <si>
    <t>n3</t>
  </si>
  <si>
    <t>Mean</t>
  </si>
  <si>
    <t>SD</t>
  </si>
  <si>
    <t>Retinyl Acetate </t>
  </si>
  <si>
    <t>γ-Tocotrienol </t>
  </si>
  <si>
    <t>2.5 – 100.0 </t>
  </si>
  <si>
    <t>α-Tocotrienol </t>
  </si>
  <si>
    <t>5.0 – 100.0 </t>
  </si>
  <si>
    <t>δ-Tocopherol </t>
  </si>
  <si>
    <t>β-Tocopherol </t>
  </si>
  <si>
    <t>γ-Tocopherol </t>
  </si>
  <si>
    <t>α-Tocopherol </t>
  </si>
  <si>
    <t>10.0 – 100.0 </t>
  </si>
  <si>
    <t>Accuracy and Precision (within-run)</t>
  </si>
  <si>
    <t>Analyte</t>
  </si>
  <si>
    <t xml:space="preserve">QC Concentration 
(µM) </t>
  </si>
  <si>
    <t>Within-run</t>
  </si>
  <si>
    <t>Accuracy (%)</t>
  </si>
  <si>
    <t xml:space="preserve">Precision, CV (%) </t>
  </si>
  <si>
    <r>
      <rPr>
        <sz val="10"/>
        <color theme="1"/>
        <rFont val="Arial"/>
      </rPr>
      <t>0.75</t>
    </r>
    <r>
      <rPr>
        <vertAlign val="superscript"/>
        <sz val="10"/>
        <color theme="1"/>
        <rFont val="Arial"/>
      </rPr>
      <t>a</t>
    </r>
    <r>
      <rPr>
        <sz val="10"/>
        <color theme="1"/>
        <rFont val="Arial"/>
      </rPr>
      <t> </t>
    </r>
  </si>
  <si>
    <t>n4</t>
  </si>
  <si>
    <t>n5</t>
  </si>
  <si>
    <r>
      <rPr>
        <sz val="10"/>
        <color theme="1"/>
        <rFont val="Arial"/>
      </rPr>
      <t>5.13</t>
    </r>
    <r>
      <rPr>
        <vertAlign val="superscript"/>
        <sz val="10"/>
        <color theme="1"/>
        <rFont val="Arial"/>
      </rPr>
      <t>b</t>
    </r>
    <r>
      <rPr>
        <sz val="10"/>
        <color theme="1"/>
        <rFont val="Arial"/>
      </rPr>
      <t> </t>
    </r>
  </si>
  <si>
    <r>
      <rPr>
        <sz val="10"/>
        <color theme="1"/>
        <rFont val="Arial"/>
      </rPr>
      <t>7.56</t>
    </r>
    <r>
      <rPr>
        <vertAlign val="superscript"/>
        <sz val="10"/>
        <color theme="1"/>
        <rFont val="Arial"/>
      </rPr>
      <t>c</t>
    </r>
    <r>
      <rPr>
        <sz val="10"/>
        <color theme="1"/>
        <rFont val="Arial"/>
      </rPr>
      <t> </t>
    </r>
  </si>
  <si>
    <r>
      <rPr>
        <sz val="10"/>
        <color theme="1"/>
        <rFont val="Arial"/>
      </rPr>
      <t>0.75</t>
    </r>
    <r>
      <rPr>
        <vertAlign val="superscript"/>
        <sz val="10"/>
        <color theme="1"/>
        <rFont val="Arial"/>
      </rPr>
      <t>a</t>
    </r>
    <r>
      <rPr>
        <sz val="10"/>
        <color theme="1"/>
        <rFont val="Arial"/>
      </rPr>
      <t> </t>
    </r>
  </si>
  <si>
    <r>
      <rPr>
        <sz val="10"/>
        <color theme="1"/>
        <rFont val="Arial"/>
      </rPr>
      <t>5.13</t>
    </r>
    <r>
      <rPr>
        <vertAlign val="superscript"/>
        <sz val="10"/>
        <color theme="1"/>
        <rFont val="Arial"/>
      </rPr>
      <t>b</t>
    </r>
    <r>
      <rPr>
        <sz val="10"/>
        <color theme="1"/>
        <rFont val="Arial"/>
      </rPr>
      <t> </t>
    </r>
  </si>
  <si>
    <r>
      <rPr>
        <sz val="10"/>
        <color theme="1"/>
        <rFont val="Arial"/>
      </rPr>
      <t>7.56</t>
    </r>
    <r>
      <rPr>
        <vertAlign val="superscript"/>
        <sz val="10"/>
        <color theme="1"/>
        <rFont val="Arial"/>
      </rPr>
      <t>c</t>
    </r>
    <r>
      <rPr>
        <sz val="10"/>
        <color theme="1"/>
        <rFont val="Arial"/>
      </rPr>
      <t> </t>
    </r>
  </si>
  <si>
    <r>
      <rPr>
        <sz val="10"/>
        <color theme="1"/>
        <rFont val="Arial"/>
      </rPr>
      <t>7.50</t>
    </r>
    <r>
      <rPr>
        <vertAlign val="superscript"/>
        <sz val="10"/>
        <color theme="1"/>
        <rFont val="Arial"/>
      </rPr>
      <t>a</t>
    </r>
    <r>
      <rPr>
        <sz val="10"/>
        <color theme="1"/>
        <rFont val="Arial"/>
      </rPr>
      <t> </t>
    </r>
  </si>
  <si>
    <r>
      <rPr>
        <sz val="10"/>
        <color theme="1"/>
        <rFont val="Arial"/>
      </rPr>
      <t>51.25</t>
    </r>
    <r>
      <rPr>
        <vertAlign val="superscript"/>
        <sz val="10"/>
        <color theme="1"/>
        <rFont val="Arial"/>
      </rPr>
      <t>b</t>
    </r>
    <r>
      <rPr>
        <sz val="10"/>
        <color theme="1"/>
        <rFont val="Arial"/>
      </rPr>
      <t> </t>
    </r>
  </si>
  <si>
    <r>
      <rPr>
        <sz val="10"/>
        <color theme="1"/>
        <rFont val="Arial"/>
      </rPr>
      <t>75.63</t>
    </r>
    <r>
      <rPr>
        <vertAlign val="superscript"/>
        <sz val="10"/>
        <color theme="1"/>
        <rFont val="Arial"/>
      </rPr>
      <t>c</t>
    </r>
    <r>
      <rPr>
        <sz val="10"/>
        <color theme="1"/>
        <rFont val="Arial"/>
      </rPr>
      <t> </t>
    </r>
  </si>
  <si>
    <r>
      <rPr>
        <sz val="10"/>
        <color theme="1"/>
        <rFont val="Arial"/>
      </rPr>
      <t>15.00</t>
    </r>
    <r>
      <rPr>
        <vertAlign val="superscript"/>
        <sz val="10"/>
        <color theme="1"/>
        <rFont val="Arial"/>
      </rPr>
      <t>a</t>
    </r>
    <r>
      <rPr>
        <sz val="10"/>
        <color theme="1"/>
        <rFont val="Arial"/>
      </rPr>
      <t> </t>
    </r>
  </si>
  <si>
    <r>
      <rPr>
        <sz val="10"/>
        <color theme="1"/>
        <rFont val="Arial"/>
      </rPr>
      <t>52.50</t>
    </r>
    <r>
      <rPr>
        <vertAlign val="superscript"/>
        <sz val="10"/>
        <color theme="1"/>
        <rFont val="Arial"/>
      </rPr>
      <t>b</t>
    </r>
    <r>
      <rPr>
        <sz val="10"/>
        <color theme="1"/>
        <rFont val="Arial"/>
      </rPr>
      <t> </t>
    </r>
  </si>
  <si>
    <r>
      <rPr>
        <sz val="10"/>
        <color theme="1"/>
        <rFont val="Arial"/>
      </rPr>
      <t>76.25</t>
    </r>
    <r>
      <rPr>
        <vertAlign val="superscript"/>
        <sz val="10"/>
        <color theme="1"/>
        <rFont val="Arial"/>
      </rPr>
      <t>c</t>
    </r>
    <r>
      <rPr>
        <sz val="10"/>
        <color theme="1"/>
        <rFont val="Arial"/>
      </rPr>
      <t> </t>
    </r>
  </si>
  <si>
    <r>
      <rPr>
        <sz val="10"/>
        <color theme="1"/>
        <rFont val="Arial"/>
      </rPr>
      <t>15.00</t>
    </r>
    <r>
      <rPr>
        <vertAlign val="superscript"/>
        <sz val="10"/>
        <color theme="1"/>
        <rFont val="Arial"/>
      </rPr>
      <t>a</t>
    </r>
    <r>
      <rPr>
        <sz val="10"/>
        <color theme="1"/>
        <rFont val="Arial"/>
      </rPr>
      <t> </t>
    </r>
  </si>
  <si>
    <r>
      <rPr>
        <sz val="10"/>
        <color theme="1"/>
        <rFont val="Arial"/>
      </rPr>
      <t>52.50</t>
    </r>
    <r>
      <rPr>
        <vertAlign val="superscript"/>
        <sz val="10"/>
        <color theme="1"/>
        <rFont val="Arial"/>
      </rPr>
      <t>b</t>
    </r>
    <r>
      <rPr>
        <sz val="10"/>
        <color theme="1"/>
        <rFont val="Arial"/>
      </rPr>
      <t> </t>
    </r>
  </si>
  <si>
    <r>
      <rPr>
        <sz val="10"/>
        <color theme="1"/>
        <rFont val="Arial"/>
      </rPr>
      <t>76.25</t>
    </r>
    <r>
      <rPr>
        <vertAlign val="superscript"/>
        <sz val="10"/>
        <color theme="1"/>
        <rFont val="Arial"/>
      </rPr>
      <t>c</t>
    </r>
    <r>
      <rPr>
        <sz val="10"/>
        <color theme="1"/>
        <rFont val="Arial"/>
      </rPr>
      <t> </t>
    </r>
  </si>
  <si>
    <r>
      <rPr>
        <sz val="10"/>
        <color theme="1"/>
        <rFont val="Arial"/>
      </rPr>
      <t>15.00</t>
    </r>
    <r>
      <rPr>
        <vertAlign val="superscript"/>
        <sz val="10"/>
        <color theme="1"/>
        <rFont val="Arial"/>
      </rPr>
      <t>a</t>
    </r>
    <r>
      <rPr>
        <sz val="10"/>
        <color theme="1"/>
        <rFont val="Arial"/>
      </rPr>
      <t> </t>
    </r>
  </si>
  <si>
    <r>
      <rPr>
        <sz val="10"/>
        <color theme="1"/>
        <rFont val="Arial"/>
      </rPr>
      <t>52.50</t>
    </r>
    <r>
      <rPr>
        <vertAlign val="superscript"/>
        <sz val="10"/>
        <color theme="1"/>
        <rFont val="Arial"/>
      </rPr>
      <t>b</t>
    </r>
    <r>
      <rPr>
        <sz val="10"/>
        <color theme="1"/>
        <rFont val="Arial"/>
      </rPr>
      <t> </t>
    </r>
  </si>
  <si>
    <r>
      <rPr>
        <sz val="10"/>
        <color theme="1"/>
        <rFont val="Arial"/>
      </rPr>
      <t>76.25</t>
    </r>
    <r>
      <rPr>
        <vertAlign val="superscript"/>
        <sz val="10"/>
        <color theme="1"/>
        <rFont val="Arial"/>
      </rPr>
      <t>c</t>
    </r>
    <r>
      <rPr>
        <sz val="10"/>
        <color theme="1"/>
        <rFont val="Arial"/>
      </rPr>
      <t> </t>
    </r>
  </si>
  <si>
    <r>
      <rPr>
        <sz val="10"/>
        <color theme="1"/>
        <rFont val="Arial"/>
      </rPr>
      <t>15.00</t>
    </r>
    <r>
      <rPr>
        <vertAlign val="superscript"/>
        <sz val="10"/>
        <color theme="1"/>
        <rFont val="Arial"/>
      </rPr>
      <t>a</t>
    </r>
    <r>
      <rPr>
        <sz val="10"/>
        <color theme="1"/>
        <rFont val="Arial"/>
      </rPr>
      <t> </t>
    </r>
  </si>
  <si>
    <r>
      <rPr>
        <sz val="10"/>
        <color theme="1"/>
        <rFont val="Arial"/>
      </rPr>
      <t>52.50</t>
    </r>
    <r>
      <rPr>
        <vertAlign val="superscript"/>
        <sz val="10"/>
        <color theme="1"/>
        <rFont val="Arial"/>
      </rPr>
      <t>b</t>
    </r>
    <r>
      <rPr>
        <sz val="10"/>
        <color theme="1"/>
        <rFont val="Arial"/>
      </rPr>
      <t> </t>
    </r>
  </si>
  <si>
    <r>
      <rPr>
        <sz val="10"/>
        <color theme="1"/>
        <rFont val="Arial"/>
      </rPr>
      <t>76.25</t>
    </r>
    <r>
      <rPr>
        <vertAlign val="superscript"/>
        <sz val="10"/>
        <color theme="1"/>
        <rFont val="Arial"/>
      </rPr>
      <t>c</t>
    </r>
    <r>
      <rPr>
        <sz val="10"/>
        <color theme="1"/>
        <rFont val="Arial"/>
      </rPr>
      <t> </t>
    </r>
  </si>
  <si>
    <r>
      <rPr>
        <sz val="10"/>
        <color theme="1"/>
        <rFont val="Arial"/>
      </rPr>
      <t>30.00</t>
    </r>
    <r>
      <rPr>
        <vertAlign val="superscript"/>
        <sz val="10"/>
        <color theme="1"/>
        <rFont val="Arial"/>
      </rPr>
      <t>a</t>
    </r>
    <r>
      <rPr>
        <sz val="10"/>
        <color theme="1"/>
        <rFont val="Arial"/>
      </rPr>
      <t> </t>
    </r>
  </si>
  <si>
    <r>
      <rPr>
        <sz val="10"/>
        <color theme="1"/>
        <rFont val="Arial"/>
      </rPr>
      <t>55.00</t>
    </r>
    <r>
      <rPr>
        <vertAlign val="superscript"/>
        <sz val="10"/>
        <color theme="1"/>
        <rFont val="Arial"/>
      </rPr>
      <t>b</t>
    </r>
    <r>
      <rPr>
        <sz val="10"/>
        <color theme="1"/>
        <rFont val="Arial"/>
      </rPr>
      <t> </t>
    </r>
  </si>
  <si>
    <r>
      <rPr>
        <sz val="10"/>
        <color theme="1"/>
        <rFont val="Arial"/>
      </rPr>
      <t>77.50</t>
    </r>
    <r>
      <rPr>
        <vertAlign val="superscript"/>
        <sz val="10"/>
        <color theme="1"/>
        <rFont val="Arial"/>
      </rPr>
      <t>c</t>
    </r>
    <r>
      <rPr>
        <sz val="10"/>
        <color theme="1"/>
        <rFont val="Arial"/>
      </rPr>
      <t> </t>
    </r>
  </si>
  <si>
    <t xml:space="preserve">a LQC = Low QC ; b MQC = Medium QC ; c HQC = High QC; sd = standard deviation; CV = coefficient of variance </t>
  </si>
  <si>
    <t>Accuracy and Precision (between-run)</t>
  </si>
  <si>
    <t>Between-run </t>
  </si>
  <si>
    <t>n6</t>
  </si>
  <si>
    <t>n7</t>
  </si>
  <si>
    <t>n8</t>
  </si>
  <si>
    <t>n9</t>
  </si>
  <si>
    <t>Recovery %</t>
  </si>
  <si>
    <t>Low QC </t>
  </si>
  <si>
    <t>Medium QC </t>
  </si>
  <si>
    <t>HIGH QC</t>
  </si>
  <si>
    <t>DAY-1</t>
  </si>
  <si>
    <t>DAY-2</t>
  </si>
  <si>
    <t>DAY-3</t>
  </si>
  <si>
    <t>CV %</t>
  </si>
  <si>
    <t>ISTD</t>
  </si>
  <si>
    <t>Stability - Freeze-thaw</t>
  </si>
  <si>
    <t>Freeze-thaw cycle </t>
  </si>
  <si>
    <t>1 cycle </t>
  </si>
  <si>
    <t>2 cycle </t>
  </si>
  <si>
    <t>3 cycle </t>
  </si>
  <si>
    <t xml:space="preserve"> a LQC = Low QC, b MQC = medium QC, c HQC = high QC </t>
  </si>
  <si>
    <t>Stability - Bench top</t>
  </si>
  <si>
    <t>Bench top</t>
  </si>
  <si>
    <t>3 hours</t>
  </si>
  <si>
    <t>6 hours</t>
  </si>
  <si>
    <t>Stability - Autosampler</t>
  </si>
  <si>
    <t>Autosampler</t>
  </si>
  <si>
    <t>12 hours</t>
  </si>
  <si>
    <t>18 hours</t>
  </si>
  <si>
    <r>
      <t>0.75</t>
    </r>
    <r>
      <rPr>
        <vertAlign val="superscript"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> </t>
    </r>
  </si>
  <si>
    <r>
      <t>5.13</t>
    </r>
    <r>
      <rPr>
        <vertAlign val="superscript"/>
        <sz val="10"/>
        <color theme="1"/>
        <rFont val="Arial"/>
        <family val="2"/>
      </rPr>
      <t>b</t>
    </r>
    <r>
      <rPr>
        <sz val="10"/>
        <color theme="1"/>
        <rFont val="Arial"/>
        <family val="2"/>
      </rPr>
      <t> </t>
    </r>
  </si>
  <si>
    <r>
      <t>7.56</t>
    </r>
    <r>
      <rPr>
        <vertAlign val="superscript"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 </t>
    </r>
  </si>
  <si>
    <r>
      <t>7.50</t>
    </r>
    <r>
      <rPr>
        <vertAlign val="superscript"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> </t>
    </r>
  </si>
  <si>
    <r>
      <t>51.25</t>
    </r>
    <r>
      <rPr>
        <vertAlign val="superscript"/>
        <sz val="10"/>
        <color theme="1"/>
        <rFont val="Arial"/>
        <family val="2"/>
      </rPr>
      <t>b</t>
    </r>
    <r>
      <rPr>
        <sz val="10"/>
        <color theme="1"/>
        <rFont val="Arial"/>
        <family val="2"/>
      </rPr>
      <t> </t>
    </r>
  </si>
  <si>
    <r>
      <t>75.63</t>
    </r>
    <r>
      <rPr>
        <vertAlign val="superscript"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 </t>
    </r>
  </si>
  <si>
    <r>
      <t>15.00</t>
    </r>
    <r>
      <rPr>
        <vertAlign val="superscript"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> </t>
    </r>
  </si>
  <si>
    <r>
      <t>52.50</t>
    </r>
    <r>
      <rPr>
        <vertAlign val="superscript"/>
        <sz val="10"/>
        <color theme="1"/>
        <rFont val="Arial"/>
        <family val="2"/>
      </rPr>
      <t>b</t>
    </r>
    <r>
      <rPr>
        <sz val="10"/>
        <color theme="1"/>
        <rFont val="Arial"/>
        <family val="2"/>
      </rPr>
      <t> </t>
    </r>
  </si>
  <si>
    <r>
      <t>76.25</t>
    </r>
    <r>
      <rPr>
        <vertAlign val="superscript"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 </t>
    </r>
  </si>
  <si>
    <r>
      <t>30.00</t>
    </r>
    <r>
      <rPr>
        <vertAlign val="superscript"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> </t>
    </r>
  </si>
  <si>
    <r>
      <t>55.00</t>
    </r>
    <r>
      <rPr>
        <vertAlign val="superscript"/>
        <sz val="10"/>
        <color theme="1"/>
        <rFont val="Arial"/>
        <family val="2"/>
      </rPr>
      <t>b</t>
    </r>
    <r>
      <rPr>
        <sz val="10"/>
        <color theme="1"/>
        <rFont val="Arial"/>
        <family val="2"/>
      </rPr>
      <t> </t>
    </r>
  </si>
  <si>
    <r>
      <t>77.50</t>
    </r>
    <r>
      <rPr>
        <vertAlign val="superscript"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> </t>
    </r>
  </si>
  <si>
    <t>ISTD = internal standard, CV = coefficient of variance</t>
  </si>
  <si>
    <t>Fresh</t>
  </si>
  <si>
    <t>The analysis was completed in 18 days (one calibration curve each day)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</si>
  <si>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</si>
  <si>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</si>
  <si>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</si>
  <si>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</si>
  <si>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</si>
  <si>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</si>
  <si>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</si>
  <si>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</si>
  <si>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</si>
  <si>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r>
      <t>Regression equation</t>
    </r>
    <r>
      <rPr>
        <b/>
        <vertAlign val="superscript"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> </t>
    </r>
  </si>
  <si>
    <r>
      <t>R</t>
    </r>
    <r>
      <rPr>
        <b/>
        <vertAlign val="superscript"/>
        <sz val="10"/>
        <color theme="1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</si>
</sst>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00"/>
  </numFmts>
  <fonts count="15" x14ac:knownFonts="1">
    <font>
      <sz val="12"/>
      <color theme="1"/>
      <name val="Aptos Narrow"/>
      <scheme val="minor"/>
    </font>
    <font>
      <sz val="10"/>
      <color theme="1"/>
      <name val="Arial"/>
    </font>
    <font>
      <b/>
      <sz val="10"/>
      <color theme="1"/>
      <name val="Arial"/>
    </font>
    <font>
      <sz val="12"/>
      <name val="Aptos Narrow"/>
    </font>
    <font>
      <sz val="11"/>
      <color rgb="FF000000"/>
      <name val="Calibri"/>
    </font>
    <font>
      <sz val="11"/>
      <color theme="1"/>
      <name val="Calibri"/>
    </font>
    <font>
      <sz val="12"/>
      <color theme="1"/>
      <name val="Aptos Narrow"/>
      <scheme val="minor"/>
    </font>
    <font>
      <vertAlign val="superscript"/>
      <sz val="10"/>
      <color theme="1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vertAlign val="superscript"/>
      <sz val="10"/>
      <color theme="1"/>
      <name val="Arial"/>
      <family val="2"/>
    </font>
    <font>
      <sz val="10"/>
      <color rgb="FF000000"/>
      <name val="Arial"/>
      <family val="2"/>
    </font>
    <font>
      <sz val="8"/>
      <name val="Aptos Narrow"/>
      <family val="2"/>
      <scheme val="minor"/>
    </font>
    <font>
      <b/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0" xfId="0"/>
    <xf numFmtId="0" fontId="3" fillId="0" borderId="5" xfId="0" applyFont="1" applyBorder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/>
    <xf numFmtId="0" fontId="10" fillId="0" borderId="5" xfId="0" applyFont="1" applyBorder="1"/>
    <xf numFmtId="0" fontId="9" fillId="0" borderId="0" xfId="0" applyFont="1"/>
    <xf numFmtId="169" fontId="4" fillId="0" borderId="0" xfId="0" applyNumberFormat="1" applyFont="1" applyAlignment="1">
      <alignment horizontal="center"/>
    </xf>
    <xf numFmtId="169" fontId="1" fillId="0" borderId="2" xfId="0" applyNumberFormat="1" applyFont="1" applyBorder="1" applyAlignment="1">
      <alignment horizontal="center" vertical="center"/>
    </xf>
    <xf numFmtId="169" fontId="0" fillId="0" borderId="0" xfId="0" applyNumberFormat="1"/>
    <xf numFmtId="169" fontId="4" fillId="0" borderId="0" xfId="0" applyNumberFormat="1" applyFont="1" applyAlignment="1">
      <alignment horizontal="center" vertical="center"/>
    </xf>
    <xf numFmtId="169" fontId="5" fillId="0" borderId="0" xfId="0" applyNumberFormat="1" applyFont="1" applyAlignment="1">
      <alignment horizontal="center" vertical="center"/>
    </xf>
    <xf numFmtId="169" fontId="1" fillId="0" borderId="0" xfId="0" applyNumberFormat="1" applyFont="1" applyAlignment="1">
      <alignment horizontal="center" vertical="center"/>
    </xf>
    <xf numFmtId="169" fontId="5" fillId="0" borderId="0" xfId="0" applyNumberFormat="1" applyFont="1" applyAlignment="1">
      <alignment horizontal="center"/>
    </xf>
    <xf numFmtId="169" fontId="5" fillId="0" borderId="5" xfId="0" applyNumberFormat="1" applyFont="1" applyBorder="1" applyAlignment="1">
      <alignment horizontal="center" vertical="center"/>
    </xf>
    <xf numFmtId="169" fontId="3" fillId="0" borderId="5" xfId="0" applyNumberFormat="1" applyFont="1" applyBorder="1"/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6" xfId="0" applyFont="1" applyBorder="1"/>
    <xf numFmtId="0" fontId="12" fillId="0" borderId="0" xfId="0" applyFont="1" applyAlignment="1">
      <alignment horizontal="center" vertical="center"/>
    </xf>
    <xf numFmtId="169" fontId="12" fillId="0" borderId="0" xfId="0" applyNumberFormat="1" applyFont="1" applyAlignment="1">
      <alignment horizontal="center"/>
    </xf>
    <xf numFmtId="169" fontId="12" fillId="0" borderId="0" xfId="0" applyNumberFormat="1" applyFont="1" applyAlignment="1">
      <alignment horizontal="center" vertical="center"/>
    </xf>
    <xf numFmtId="169" fontId="9" fillId="0" borderId="0" xfId="0" applyNumberFormat="1" applyFont="1"/>
    <xf numFmtId="169" fontId="12" fillId="0" borderId="0" xfId="0" applyNumberFormat="1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169" fontId="12" fillId="0" borderId="5" xfId="0" applyNumberFormat="1" applyFont="1" applyBorder="1" applyAlignment="1">
      <alignment horizontal="center" vertical="center"/>
    </xf>
    <xf numFmtId="169" fontId="10" fillId="0" borderId="5" xfId="0" applyNumberFormat="1" applyFont="1" applyBorder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7" xfId="0" applyFont="1" applyBorder="1"/>
    <xf numFmtId="0" fontId="9" fillId="0" borderId="0" xfId="0" applyFont="1" applyAlignment="1">
      <alignment horizontal="left" vertical="center"/>
    </xf>
    <xf numFmtId="0" fontId="8" fillId="0" borderId="8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/>
    </xf>
    <xf numFmtId="0" fontId="10" fillId="0" borderId="8" xfId="0" applyFont="1" applyBorder="1"/>
    <xf numFmtId="0" fontId="9" fillId="0" borderId="4" xfId="0" applyFont="1" applyBorder="1"/>
    <xf numFmtId="0" fontId="9" fillId="0" borderId="4" xfId="0" applyFont="1" applyBorder="1" applyAlignment="1">
      <alignment horizontal="center"/>
    </xf>
    <xf numFmtId="169" fontId="12" fillId="0" borderId="4" xfId="0" applyNumberFormat="1" applyFont="1" applyBorder="1" applyAlignment="1">
      <alignment horizontal="center"/>
    </xf>
    <xf numFmtId="169" fontId="9" fillId="0" borderId="4" xfId="0" applyNumberFormat="1" applyFont="1" applyBorder="1" applyAlignment="1">
      <alignment horizontal="center" vertical="center"/>
    </xf>
    <xf numFmtId="169" fontId="12" fillId="0" borderId="4" xfId="0" applyNumberFormat="1" applyFont="1" applyBorder="1" applyAlignment="1">
      <alignment horizontal="center" vertical="center"/>
    </xf>
    <xf numFmtId="0" fontId="9" fillId="0" borderId="4" xfId="0" applyFont="1" applyBorder="1"/>
    <xf numFmtId="0" fontId="9" fillId="0" borderId="8" xfId="0" applyFont="1" applyBorder="1" applyAlignment="1">
      <alignment horizontal="center" vertical="center"/>
    </xf>
    <xf numFmtId="169" fontId="12" fillId="0" borderId="8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69" fontId="9" fillId="0" borderId="0" xfId="0" applyNumberFormat="1" applyFont="1" applyAlignment="1">
      <alignment horizontal="center" vertical="center"/>
    </xf>
    <xf numFmtId="169" fontId="9" fillId="0" borderId="5" xfId="0" applyNumberFormat="1" applyFont="1" applyBorder="1" applyAlignment="1">
      <alignment horizontal="center" vertical="center"/>
    </xf>
    <xf numFmtId="169" fontId="12" fillId="0" borderId="5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5" xfId="0" applyFont="1" applyBorder="1" applyAlignment="1">
      <alignment horizontal="center"/>
    </xf>
    <xf numFmtId="169" fontId="12" fillId="0" borderId="3" xfId="0" applyNumberFormat="1" applyFont="1" applyBorder="1" applyAlignment="1">
      <alignment horizontal="center" vertical="center"/>
    </xf>
    <xf numFmtId="169" fontId="9" fillId="0" borderId="0" xfId="0" applyNumberFormat="1" applyFont="1" applyAlignment="1">
      <alignment horizontal="center"/>
    </xf>
    <xf numFmtId="169" fontId="12" fillId="0" borderId="4" xfId="0" applyNumberFormat="1" applyFont="1" applyBorder="1" applyAlignment="1">
      <alignment horizontal="right"/>
    </xf>
    <xf numFmtId="169" fontId="12" fillId="0" borderId="0" xfId="0" applyNumberFormat="1" applyFont="1" applyAlignment="1">
      <alignment horizontal="right"/>
    </xf>
    <xf numFmtId="169" fontId="9" fillId="0" borderId="0" xfId="0" applyNumberFormat="1" applyFont="1" applyAlignment="1">
      <alignment horizontal="center" vertical="center"/>
    </xf>
    <xf numFmtId="169" fontId="9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20"/>
  <sheetViews>
    <sheetView zoomScale="90" zoomScaleNormal="90" workbookViewId="0">
      <selection activeCell="L26" sqref="L26"/>
    </sheetView>
  </sheetViews>
  <sheetFormatPr defaultColWidth="11.25" defaultRowHeight="15" customHeight="1" x14ac:dyDescent="0.25"/>
  <cols>
    <col min="1" max="1" width="25.375" style="94" customWidth="1"/>
    <col min="2" max="7" width="11" style="94" customWidth="1"/>
    <col min="8" max="27" width="11" customWidth="1"/>
  </cols>
  <sheetData>
    <row r="1" spans="1:27" ht="15.75" customHeight="1" x14ac:dyDescent="0.25">
      <c r="A1" s="24"/>
      <c r="B1" s="56"/>
      <c r="C1" s="56"/>
      <c r="D1" s="56"/>
      <c r="E1" s="56"/>
      <c r="F1" s="56"/>
      <c r="G1" s="56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5.75" customHeight="1" x14ac:dyDescent="0.25">
      <c r="A2" s="57" t="s">
        <v>0</v>
      </c>
      <c r="B2" s="56"/>
      <c r="C2" s="56"/>
      <c r="D2" s="56"/>
      <c r="E2" s="56"/>
      <c r="F2" s="56"/>
      <c r="G2" s="56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5.75" customHeight="1" x14ac:dyDescent="0.25">
      <c r="A3" s="24"/>
      <c r="B3" s="56"/>
      <c r="C3" s="56"/>
      <c r="D3" s="56"/>
      <c r="E3" s="56"/>
      <c r="F3" s="56"/>
      <c r="G3" s="56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30.75" customHeight="1" thickBot="1" x14ac:dyDescent="0.3">
      <c r="A4" s="92" t="s">
        <v>1</v>
      </c>
      <c r="B4" s="92"/>
      <c r="C4" s="92" t="s">
        <v>2</v>
      </c>
      <c r="D4" s="92" t="s">
        <v>109</v>
      </c>
      <c r="E4" s="92" t="s">
        <v>3</v>
      </c>
      <c r="F4" s="92" t="s">
        <v>4</v>
      </c>
      <c r="G4" s="92" t="s">
        <v>110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15.75" customHeight="1" thickTop="1" x14ac:dyDescent="0.25">
      <c r="A5" s="41" t="s">
        <v>5</v>
      </c>
      <c r="B5" s="86" t="s">
        <v>6</v>
      </c>
      <c r="C5" s="42" t="s">
        <v>7</v>
      </c>
      <c r="D5" s="42" t="s">
        <v>8</v>
      </c>
      <c r="E5" s="97">
        <v>0.55910000000000004</v>
      </c>
      <c r="F5" s="97">
        <v>3.5700000000000003E-2</v>
      </c>
      <c r="G5" s="97">
        <v>0.99939999999999996</v>
      </c>
      <c r="H5" s="98"/>
      <c r="I5" s="98"/>
      <c r="J5" s="98"/>
      <c r="K5" s="98"/>
      <c r="L5" s="98"/>
      <c r="M5" s="9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5.75" customHeight="1" x14ac:dyDescent="0.25">
      <c r="A6" s="65"/>
      <c r="B6" s="72" t="s">
        <v>9</v>
      </c>
      <c r="C6" s="75"/>
      <c r="D6" s="75"/>
      <c r="E6" s="98">
        <v>0.61019999999999996</v>
      </c>
      <c r="F6" s="98">
        <v>6.9599999999999995E-2</v>
      </c>
      <c r="G6" s="81">
        <v>0.99890000000000001</v>
      </c>
      <c r="H6" s="98"/>
      <c r="I6" s="98"/>
      <c r="J6" s="98"/>
      <c r="K6" s="98"/>
      <c r="L6" s="98"/>
      <c r="M6" s="98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5.75" customHeight="1" x14ac:dyDescent="0.25">
      <c r="A7" s="65"/>
      <c r="B7" s="72" t="s">
        <v>10</v>
      </c>
      <c r="C7" s="75"/>
      <c r="D7" s="75"/>
      <c r="E7" s="98">
        <v>0.5988</v>
      </c>
      <c r="F7" s="98">
        <v>0.12520000000000001</v>
      </c>
      <c r="G7" s="98">
        <v>0.99750000000000005</v>
      </c>
      <c r="H7" s="98"/>
      <c r="I7" s="98"/>
      <c r="J7" s="98"/>
      <c r="K7" s="98"/>
      <c r="L7" s="98"/>
      <c r="M7" s="98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5.75" customHeight="1" x14ac:dyDescent="0.25">
      <c r="A8" s="65"/>
      <c r="B8" s="72" t="s">
        <v>30</v>
      </c>
      <c r="C8" s="75"/>
      <c r="D8" s="75"/>
      <c r="E8" s="98">
        <v>0.66739999999999999</v>
      </c>
      <c r="F8" s="98">
        <v>0.1028</v>
      </c>
      <c r="G8" s="98">
        <v>0.996</v>
      </c>
      <c r="H8" s="98"/>
      <c r="I8" s="98"/>
      <c r="J8" s="98"/>
      <c r="K8" s="98"/>
      <c r="L8" s="98"/>
      <c r="M8" s="98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5.75" customHeight="1" x14ac:dyDescent="0.25">
      <c r="A9" s="65"/>
      <c r="B9" s="72" t="s">
        <v>31</v>
      </c>
      <c r="C9" s="75"/>
      <c r="D9" s="75"/>
      <c r="E9" s="98">
        <v>0.61550000000000005</v>
      </c>
      <c r="F9" s="98">
        <v>0.1628</v>
      </c>
      <c r="G9" s="98">
        <v>0.99509999999999998</v>
      </c>
      <c r="H9" s="98"/>
      <c r="I9" s="98"/>
      <c r="J9" s="98"/>
      <c r="K9" s="98"/>
      <c r="L9" s="98"/>
      <c r="M9" s="98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5.75" customHeight="1" x14ac:dyDescent="0.25">
      <c r="A10" s="65"/>
      <c r="B10" s="72" t="s">
        <v>58</v>
      </c>
      <c r="C10" s="75"/>
      <c r="D10" s="75"/>
      <c r="E10" s="98">
        <v>0.6361</v>
      </c>
      <c r="F10" s="98">
        <v>0.12130000000000001</v>
      </c>
      <c r="G10" s="98">
        <v>0.99709999999999999</v>
      </c>
      <c r="H10" s="98"/>
      <c r="I10" s="98"/>
      <c r="J10" s="98"/>
      <c r="K10" s="98"/>
      <c r="L10" s="98"/>
      <c r="M10" s="98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5.75" customHeight="1" x14ac:dyDescent="0.25">
      <c r="A11" s="65"/>
      <c r="B11" s="72" t="s">
        <v>59</v>
      </c>
      <c r="C11" s="75"/>
      <c r="D11" s="75"/>
      <c r="E11" s="98">
        <v>0.62790000000000001</v>
      </c>
      <c r="F11" s="98">
        <v>0.18709999999999999</v>
      </c>
      <c r="G11" s="98">
        <v>0.99229999999999996</v>
      </c>
      <c r="H11" s="98"/>
      <c r="I11" s="98"/>
      <c r="J11" s="98"/>
      <c r="K11" s="98"/>
      <c r="L11" s="98"/>
      <c r="M11" s="98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5.75" customHeight="1" x14ac:dyDescent="0.25">
      <c r="A12" s="65"/>
      <c r="B12" s="72" t="s">
        <v>60</v>
      </c>
      <c r="C12" s="75"/>
      <c r="D12" s="75"/>
      <c r="E12" s="98">
        <v>0.755</v>
      </c>
      <c r="F12" s="98">
        <v>6.9500000000000006E-2</v>
      </c>
      <c r="G12" s="98">
        <v>0.99960000000000004</v>
      </c>
      <c r="H12" s="98"/>
      <c r="I12" s="98"/>
      <c r="J12" s="98"/>
      <c r="K12" s="98"/>
      <c r="L12" s="98"/>
      <c r="M12" s="98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5.75" customHeight="1" x14ac:dyDescent="0.25">
      <c r="A13" s="65"/>
      <c r="B13" s="72" t="s">
        <v>61</v>
      </c>
      <c r="C13" s="75"/>
      <c r="D13" s="75"/>
      <c r="E13" s="98">
        <v>0.7792</v>
      </c>
      <c r="F13" s="98">
        <v>0.11849999999999999</v>
      </c>
      <c r="G13" s="98">
        <v>0.99890000000000001</v>
      </c>
      <c r="H13" s="98"/>
      <c r="I13" s="98"/>
      <c r="J13" s="98"/>
      <c r="K13" s="98"/>
      <c r="L13" s="98"/>
      <c r="M13" s="98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5.75" customHeight="1" x14ac:dyDescent="0.25">
      <c r="A14" s="65"/>
      <c r="B14" s="72" t="s">
        <v>100</v>
      </c>
      <c r="C14" s="75"/>
      <c r="D14" s="75"/>
      <c r="E14" s="98">
        <v>0.77090000000000003</v>
      </c>
      <c r="F14" s="98">
        <v>1.9E-3</v>
      </c>
      <c r="G14" s="98">
        <v>0.999</v>
      </c>
      <c r="H14" s="98"/>
      <c r="I14" s="98"/>
      <c r="J14" s="98"/>
      <c r="K14" s="98"/>
      <c r="L14" s="98"/>
      <c r="M14" s="98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5.75" customHeight="1" x14ac:dyDescent="0.25">
      <c r="A15" s="65"/>
      <c r="B15" s="72" t="s">
        <v>101</v>
      </c>
      <c r="C15" s="75"/>
      <c r="D15" s="75"/>
      <c r="E15" s="98">
        <v>0.76959999999999995</v>
      </c>
      <c r="F15" s="98">
        <v>0.1081</v>
      </c>
      <c r="G15" s="98">
        <v>0.99639999999999995</v>
      </c>
      <c r="H15" s="98"/>
      <c r="I15" s="98"/>
      <c r="J15" s="98"/>
      <c r="K15" s="98"/>
      <c r="L15" s="98"/>
      <c r="M15" s="98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5.75" customHeight="1" x14ac:dyDescent="0.25">
      <c r="A16" s="65"/>
      <c r="B16" s="72" t="s">
        <v>102</v>
      </c>
      <c r="C16" s="75"/>
      <c r="D16" s="75"/>
      <c r="E16" s="98">
        <v>0.49519999999999997</v>
      </c>
      <c r="F16" s="98">
        <v>0.12479999999999999</v>
      </c>
      <c r="G16" s="98">
        <v>0.99529999999999996</v>
      </c>
      <c r="I16" s="98"/>
      <c r="J16" s="98"/>
      <c r="K16" s="98"/>
      <c r="L16" s="98"/>
      <c r="M16" s="98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5.75" customHeight="1" x14ac:dyDescent="0.25">
      <c r="A17" s="65"/>
      <c r="B17" s="72" t="s">
        <v>103</v>
      </c>
      <c r="C17" s="75"/>
      <c r="D17" s="75"/>
      <c r="E17" s="98">
        <v>0.57399999999999995</v>
      </c>
      <c r="F17" s="98">
        <v>4.82E-2</v>
      </c>
      <c r="G17" s="98">
        <v>0.99880000000000002</v>
      </c>
      <c r="I17" s="98"/>
      <c r="J17" s="98"/>
      <c r="K17" s="98"/>
      <c r="L17" s="98"/>
      <c r="M17" s="98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5.75" customHeight="1" x14ac:dyDescent="0.25">
      <c r="A18" s="65"/>
      <c r="B18" s="72" t="s">
        <v>104</v>
      </c>
      <c r="C18" s="75"/>
      <c r="D18" s="75"/>
      <c r="E18" s="98">
        <v>0.55400000000000005</v>
      </c>
      <c r="F18" s="98">
        <v>8.6400000000000005E-2</v>
      </c>
      <c r="G18" s="98">
        <v>0.99790000000000001</v>
      </c>
      <c r="I18" s="98"/>
      <c r="J18" s="98"/>
      <c r="K18" s="98"/>
      <c r="L18" s="98"/>
      <c r="M18" s="98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5.75" customHeight="1" x14ac:dyDescent="0.25">
      <c r="A19" s="65"/>
      <c r="B19" s="72" t="s">
        <v>105</v>
      </c>
      <c r="C19" s="75"/>
      <c r="D19" s="75"/>
      <c r="E19" s="98">
        <v>0.53010000000000002</v>
      </c>
      <c r="F19" s="98">
        <v>0.1132</v>
      </c>
      <c r="G19" s="98">
        <v>0.99629999999999996</v>
      </c>
      <c r="I19" s="98"/>
      <c r="J19" s="98"/>
      <c r="K19" s="98"/>
      <c r="L19" s="98"/>
      <c r="M19" s="98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5.75" customHeight="1" x14ac:dyDescent="0.25">
      <c r="A20" s="65"/>
      <c r="B20" s="72" t="s">
        <v>106</v>
      </c>
      <c r="C20" s="75"/>
      <c r="D20" s="75"/>
      <c r="E20" s="98">
        <v>0.5766</v>
      </c>
      <c r="F20" s="98">
        <v>0.1351</v>
      </c>
      <c r="G20" s="98">
        <v>0.99709999999999999</v>
      </c>
      <c r="I20" s="98"/>
      <c r="J20" s="98"/>
      <c r="K20" s="98"/>
      <c r="L20" s="98"/>
      <c r="M20" s="98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5.75" customHeight="1" x14ac:dyDescent="0.25">
      <c r="A21" s="65"/>
      <c r="B21" s="72" t="s">
        <v>107</v>
      </c>
      <c r="C21" s="75"/>
      <c r="D21" s="75"/>
      <c r="E21" s="98">
        <v>0.48230000000000001</v>
      </c>
      <c r="F21" s="98">
        <v>0.16969999999999999</v>
      </c>
      <c r="G21" s="98">
        <v>0.99339999999999995</v>
      </c>
      <c r="I21" s="98"/>
      <c r="J21" s="98"/>
      <c r="K21" s="98"/>
      <c r="L21" s="98"/>
      <c r="M21" s="98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5.75" customHeight="1" x14ac:dyDescent="0.25">
      <c r="A22" s="65"/>
      <c r="B22" s="72" t="s">
        <v>108</v>
      </c>
      <c r="C22" s="75"/>
      <c r="D22" s="75"/>
      <c r="E22" s="98">
        <v>0.58340000000000003</v>
      </c>
      <c r="F22" s="98">
        <v>6.2700000000000006E-2</v>
      </c>
      <c r="G22" s="98">
        <v>0.99880000000000002</v>
      </c>
      <c r="J22" s="98"/>
      <c r="K22" s="98"/>
      <c r="L22" s="98"/>
      <c r="M22" s="98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5.75" customHeight="1" x14ac:dyDescent="0.25">
      <c r="A23" s="95"/>
      <c r="B23" s="72" t="s">
        <v>11</v>
      </c>
      <c r="C23" s="95"/>
      <c r="D23" s="95"/>
      <c r="E23" s="88">
        <f>AVERAGE(E5:E22)</f>
        <v>0.62140555555555543</v>
      </c>
      <c r="F23" s="88">
        <f t="shared" ref="F23:G23" si="0">AVERAGE(F5:F22)</f>
        <v>0.10236666666666666</v>
      </c>
      <c r="G23" s="88">
        <f t="shared" si="0"/>
        <v>0.99709999999999988</v>
      </c>
      <c r="J23" s="98"/>
      <c r="K23" s="98"/>
      <c r="L23" s="98"/>
      <c r="M23" s="98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5.75" customHeight="1" x14ac:dyDescent="0.25">
      <c r="A24" s="95"/>
      <c r="B24" s="72" t="s">
        <v>12</v>
      </c>
      <c r="C24" s="95"/>
      <c r="D24" s="95"/>
      <c r="E24" s="88">
        <f>STDEV(E5:E22)</f>
        <v>9.3255319811808582E-2</v>
      </c>
      <c r="F24" s="88">
        <f t="shared" ref="F24:G24" si="1">STDEV(F5:F22)</f>
        <v>4.8315896787216317E-2</v>
      </c>
      <c r="G24" s="88">
        <f t="shared" si="1"/>
        <v>2.0936879929360983E-3</v>
      </c>
      <c r="J24" s="98"/>
      <c r="K24" s="98"/>
      <c r="L24" s="98"/>
      <c r="M24" s="98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5.75" customHeight="1" x14ac:dyDescent="0.25">
      <c r="A25" s="65" t="s">
        <v>13</v>
      </c>
      <c r="B25" s="72" t="s">
        <v>6</v>
      </c>
      <c r="D25" s="95"/>
      <c r="E25" s="81">
        <v>0.53649999999999998</v>
      </c>
      <c r="F25" s="98">
        <v>-0.128</v>
      </c>
      <c r="G25" s="81">
        <v>0.99860000000000004</v>
      </c>
      <c r="J25" s="98"/>
      <c r="K25" s="98"/>
      <c r="L25" s="98"/>
      <c r="M25" s="98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5.75" customHeight="1" x14ac:dyDescent="0.25">
      <c r="A26" s="65"/>
      <c r="B26" s="72" t="s">
        <v>9</v>
      </c>
      <c r="D26" s="95"/>
      <c r="E26" s="98">
        <v>0.61360000000000003</v>
      </c>
      <c r="F26" s="98">
        <v>-0.1522</v>
      </c>
      <c r="G26" s="81">
        <v>0.99650000000000005</v>
      </c>
      <c r="I26" s="98"/>
      <c r="J26" s="98"/>
      <c r="K26" s="98"/>
      <c r="L26" s="98"/>
      <c r="M26" s="98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5.75" customHeight="1" x14ac:dyDescent="0.25">
      <c r="A27" s="65"/>
      <c r="B27" s="72" t="s">
        <v>10</v>
      </c>
      <c r="D27" s="95"/>
      <c r="E27" s="98">
        <v>0.51780000000000004</v>
      </c>
      <c r="F27" s="98">
        <v>-1.17E-2</v>
      </c>
      <c r="G27" s="98">
        <v>0.99960000000000004</v>
      </c>
      <c r="I27" s="98"/>
      <c r="J27" s="98"/>
      <c r="K27" s="98"/>
      <c r="L27" s="98"/>
      <c r="M27" s="98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5.75" customHeight="1" x14ac:dyDescent="0.25">
      <c r="A28" s="65"/>
      <c r="B28" s="72" t="s">
        <v>30</v>
      </c>
      <c r="D28" s="95"/>
      <c r="E28" s="98">
        <v>0.59189999999999998</v>
      </c>
      <c r="F28" s="98">
        <v>-6.4799999999999996E-2</v>
      </c>
      <c r="G28" s="98">
        <v>0.99970000000000003</v>
      </c>
      <c r="I28" s="98"/>
      <c r="J28" s="98"/>
      <c r="K28" s="98"/>
      <c r="L28" s="98"/>
      <c r="M28" s="98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5.75" customHeight="1" x14ac:dyDescent="0.25">
      <c r="A29" s="65"/>
      <c r="B29" s="72" t="s">
        <v>31</v>
      </c>
      <c r="D29" s="95"/>
      <c r="E29" s="98">
        <v>0.61890000000000001</v>
      </c>
      <c r="F29" s="98">
        <v>-0.1065</v>
      </c>
      <c r="G29" s="98">
        <v>0.99860000000000004</v>
      </c>
      <c r="H29" s="98"/>
      <c r="I29" s="98"/>
      <c r="J29" s="98"/>
      <c r="K29" s="98"/>
      <c r="L29" s="98"/>
      <c r="M29" s="98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5.75" customHeight="1" x14ac:dyDescent="0.25">
      <c r="A30" s="65"/>
      <c r="B30" s="72" t="s">
        <v>58</v>
      </c>
      <c r="D30" s="95"/>
      <c r="E30" s="98">
        <v>0.62490000000000001</v>
      </c>
      <c r="F30" s="98">
        <v>-0.1215</v>
      </c>
      <c r="G30" s="98">
        <v>0.99939999999999996</v>
      </c>
      <c r="H30" s="98"/>
      <c r="I30" s="98"/>
      <c r="J30" s="98"/>
      <c r="K30" s="98"/>
      <c r="L30" s="98"/>
      <c r="M30" s="98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5.75" customHeight="1" x14ac:dyDescent="0.25">
      <c r="A31" s="65"/>
      <c r="B31" s="72" t="s">
        <v>59</v>
      </c>
      <c r="D31" s="95"/>
      <c r="E31" s="98">
        <v>0.63460000000000005</v>
      </c>
      <c r="F31" s="98">
        <v>-2.9899999999999999E-2</v>
      </c>
      <c r="G31" s="98">
        <v>0.99950000000000006</v>
      </c>
      <c r="H31" s="98"/>
      <c r="I31" s="98"/>
      <c r="J31" s="98"/>
      <c r="K31" s="98"/>
      <c r="L31" s="98"/>
      <c r="M31" s="98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5.75" customHeight="1" x14ac:dyDescent="0.25">
      <c r="A32" s="65"/>
      <c r="B32" s="72" t="s">
        <v>60</v>
      </c>
      <c r="D32" s="95"/>
      <c r="E32" s="98">
        <v>0.63849999999999996</v>
      </c>
      <c r="F32" s="98">
        <v>-9.2899999999999996E-2</v>
      </c>
      <c r="G32" s="98">
        <v>0.99980000000000002</v>
      </c>
      <c r="H32" s="98"/>
      <c r="I32" s="98"/>
      <c r="J32" s="98"/>
      <c r="K32" s="98"/>
      <c r="L32" s="98"/>
      <c r="M32" s="98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5.75" customHeight="1" x14ac:dyDescent="0.25">
      <c r="A33" s="65"/>
      <c r="B33" s="72" t="s">
        <v>61</v>
      </c>
      <c r="D33" s="95"/>
      <c r="E33" s="98">
        <v>0.65190000000000003</v>
      </c>
      <c r="F33" s="98">
        <v>-7.8299999999999995E-2</v>
      </c>
      <c r="G33" s="98">
        <v>0.99950000000000006</v>
      </c>
      <c r="H33" s="98"/>
      <c r="I33" s="98"/>
      <c r="J33" s="98"/>
      <c r="K33" s="98"/>
      <c r="L33" s="98"/>
      <c r="M33" s="98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5.75" customHeight="1" x14ac:dyDescent="0.25">
      <c r="A34" s="65"/>
      <c r="B34" s="72" t="s">
        <v>100</v>
      </c>
      <c r="D34" s="95"/>
      <c r="E34" s="98">
        <v>0.65600000000000003</v>
      </c>
      <c r="F34" s="98">
        <v>-0.1036</v>
      </c>
      <c r="G34" s="98">
        <v>0.99939999999999996</v>
      </c>
      <c r="H34" s="98"/>
      <c r="I34" s="98"/>
      <c r="J34" s="98"/>
      <c r="K34" s="98"/>
      <c r="L34" s="98"/>
      <c r="M34" s="98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5.75" customHeight="1" x14ac:dyDescent="0.25">
      <c r="A35" s="65"/>
      <c r="B35" s="72" t="s">
        <v>101</v>
      </c>
      <c r="D35" s="95"/>
      <c r="E35" s="98">
        <v>0.63449999999999995</v>
      </c>
      <c r="F35" s="98">
        <v>-0.1157</v>
      </c>
      <c r="G35" s="98">
        <v>0.99980000000000002</v>
      </c>
      <c r="H35" s="98"/>
      <c r="I35" s="98"/>
      <c r="J35" s="98"/>
      <c r="K35" s="98"/>
      <c r="L35" s="98"/>
      <c r="M35" s="98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5.75" customHeight="1" x14ac:dyDescent="0.25">
      <c r="A36" s="65"/>
      <c r="B36" s="72" t="s">
        <v>102</v>
      </c>
      <c r="D36" s="95"/>
      <c r="E36" s="98">
        <v>0.59930000000000005</v>
      </c>
      <c r="F36" s="98">
        <v>-4.6100000000000002E-2</v>
      </c>
      <c r="G36" s="98">
        <v>0.99990000000000001</v>
      </c>
      <c r="H36" s="98"/>
      <c r="I36" s="98"/>
      <c r="J36" s="98"/>
      <c r="K36" s="98"/>
      <c r="L36" s="98"/>
      <c r="M36" s="98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.75" customHeight="1" x14ac:dyDescent="0.25">
      <c r="A37" s="65"/>
      <c r="B37" s="72" t="s">
        <v>103</v>
      </c>
      <c r="D37" s="95"/>
      <c r="E37" s="98">
        <v>0.67559999999999998</v>
      </c>
      <c r="F37" s="98">
        <v>-8.72E-2</v>
      </c>
      <c r="G37" s="98">
        <v>0.99860000000000004</v>
      </c>
      <c r="H37" s="98"/>
      <c r="I37" s="98"/>
      <c r="J37" s="98"/>
      <c r="K37" s="98"/>
      <c r="L37" s="98"/>
      <c r="M37" s="98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5.75" customHeight="1" x14ac:dyDescent="0.25">
      <c r="A38" s="65"/>
      <c r="B38" s="72" t="s">
        <v>104</v>
      </c>
      <c r="D38" s="95"/>
      <c r="E38" s="98">
        <v>0.6583</v>
      </c>
      <c r="F38" s="98">
        <v>-3.09E-2</v>
      </c>
      <c r="G38" s="98">
        <v>0.99980000000000002</v>
      </c>
      <c r="H38" s="98"/>
      <c r="I38" s="98"/>
      <c r="J38" s="98"/>
      <c r="K38" s="98"/>
      <c r="L38" s="98"/>
      <c r="M38" s="98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5.75" customHeight="1" x14ac:dyDescent="0.25">
      <c r="A39" s="65"/>
      <c r="B39" s="72" t="s">
        <v>105</v>
      </c>
      <c r="D39" s="95"/>
      <c r="E39" s="98">
        <v>0.63239999999999996</v>
      </c>
      <c r="F39" s="98">
        <v>-5.9499999999999997E-2</v>
      </c>
      <c r="G39" s="98">
        <v>0.99960000000000004</v>
      </c>
      <c r="H39" s="98"/>
      <c r="I39" s="98"/>
      <c r="J39" s="98"/>
      <c r="K39" s="98"/>
      <c r="L39" s="98"/>
      <c r="M39" s="98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5.75" customHeight="1" x14ac:dyDescent="0.25">
      <c r="A40" s="65"/>
      <c r="B40" s="72" t="s">
        <v>106</v>
      </c>
      <c r="D40" s="95"/>
      <c r="E40" s="98">
        <v>0.622</v>
      </c>
      <c r="F40" s="98">
        <v>-1.0800000000000001E-2</v>
      </c>
      <c r="G40" s="98">
        <v>0.99990000000000001</v>
      </c>
      <c r="H40" s="98"/>
      <c r="I40" s="98"/>
      <c r="J40" s="98"/>
      <c r="K40" s="98"/>
      <c r="L40" s="98"/>
      <c r="M40" s="98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5.75" customHeight="1" x14ac:dyDescent="0.25">
      <c r="A41" s="65"/>
      <c r="B41" s="72" t="s">
        <v>107</v>
      </c>
      <c r="D41" s="95"/>
      <c r="E41" s="98">
        <v>0.66459999999999997</v>
      </c>
      <c r="F41" s="98">
        <v>-7.3700000000000002E-2</v>
      </c>
      <c r="G41" s="98">
        <v>0.99990000000000001</v>
      </c>
      <c r="H41" s="98"/>
      <c r="I41" s="98"/>
      <c r="J41" s="98"/>
      <c r="K41" s="98"/>
      <c r="L41" s="98"/>
      <c r="M41" s="98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5.75" customHeight="1" x14ac:dyDescent="0.25">
      <c r="A42" s="65"/>
      <c r="B42" s="72" t="s">
        <v>108</v>
      </c>
      <c r="C42" s="43" t="s">
        <v>7</v>
      </c>
      <c r="D42" s="95"/>
      <c r="E42" s="98">
        <v>0.60809999999999997</v>
      </c>
      <c r="F42" s="98">
        <v>5.0000000000000001E-4</v>
      </c>
      <c r="G42" s="98">
        <v>0.99919999999999998</v>
      </c>
      <c r="H42" s="98"/>
      <c r="I42" s="98"/>
      <c r="J42" s="98"/>
      <c r="K42" s="98"/>
      <c r="L42" s="98"/>
      <c r="M42" s="98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5.75" customHeight="1" x14ac:dyDescent="0.25">
      <c r="A43" s="65"/>
      <c r="B43" s="72" t="s">
        <v>11</v>
      </c>
      <c r="C43" s="95"/>
      <c r="D43" s="95"/>
      <c r="E43" s="49">
        <f>AVERAGE(E25:E42)</f>
        <v>0.62107777777777784</v>
      </c>
      <c r="F43" s="49">
        <f>AVERAGE(F25:F42)</f>
        <v>-7.293333333333335E-2</v>
      </c>
      <c r="G43" s="49">
        <f t="shared" ref="G43" si="2">AVERAGE(G25:G42)</f>
        <v>0.99929444444444426</v>
      </c>
      <c r="H43" s="98"/>
      <c r="I43" s="98"/>
      <c r="J43" s="98"/>
      <c r="K43" s="98"/>
      <c r="L43" s="98"/>
      <c r="M43" s="98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.75" customHeight="1" x14ac:dyDescent="0.25">
      <c r="A44" s="65"/>
      <c r="B44" s="72" t="s">
        <v>12</v>
      </c>
      <c r="C44" s="95"/>
      <c r="D44" s="95"/>
      <c r="E44" s="49">
        <f>STDEV(E25:E42)</f>
        <v>4.1021164631351192E-2</v>
      </c>
      <c r="F44" s="49">
        <f>STDEV(F25:F42)</f>
        <v>4.4582929996343029E-2</v>
      </c>
      <c r="G44" s="49">
        <f t="shared" ref="G44" si="3">STDEV(G25:G42)</f>
        <v>8.2567065234497462E-4</v>
      </c>
      <c r="H44" s="98"/>
      <c r="I44" s="98"/>
      <c r="J44" s="98"/>
      <c r="K44" s="98"/>
      <c r="L44" s="98"/>
      <c r="M44" s="98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5.75" customHeight="1" x14ac:dyDescent="0.25">
      <c r="A45" s="23" t="s">
        <v>14</v>
      </c>
      <c r="B45" s="72" t="s">
        <v>6</v>
      </c>
      <c r="C45" s="43" t="s">
        <v>15</v>
      </c>
      <c r="D45" s="95"/>
      <c r="E45" s="81">
        <v>4.7800000000000002E-2</v>
      </c>
      <c r="F45" s="98">
        <v>-7.6700000000000004E-2</v>
      </c>
      <c r="G45" s="81">
        <v>0.997</v>
      </c>
      <c r="H45" s="98"/>
      <c r="I45" s="98"/>
      <c r="J45" s="98"/>
      <c r="K45" s="98"/>
      <c r="L45" s="98"/>
      <c r="M45" s="98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5.75" customHeight="1" x14ac:dyDescent="0.25">
      <c r="A46" s="23"/>
      <c r="B46" s="72" t="s">
        <v>9</v>
      </c>
      <c r="C46" s="43"/>
      <c r="D46" s="95"/>
      <c r="E46" s="98">
        <v>5.74E-2</v>
      </c>
      <c r="F46" s="98">
        <v>-1.61E-2</v>
      </c>
      <c r="G46" s="81">
        <v>0.999</v>
      </c>
      <c r="H46" s="98"/>
      <c r="I46" s="98"/>
      <c r="J46" s="98"/>
      <c r="K46" s="98"/>
      <c r="L46" s="98"/>
      <c r="M46" s="98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5.75" customHeight="1" x14ac:dyDescent="0.25">
      <c r="A47" s="23"/>
      <c r="B47" s="72" t="s">
        <v>10</v>
      </c>
      <c r="C47" s="43"/>
      <c r="D47" s="95"/>
      <c r="E47" s="98">
        <v>5.3699999999999998E-2</v>
      </c>
      <c r="F47" s="98">
        <v>2.7099999999999999E-2</v>
      </c>
      <c r="G47" s="98">
        <v>0.99939999999999996</v>
      </c>
      <c r="H47" s="98"/>
      <c r="I47" s="98"/>
      <c r="J47" s="98"/>
      <c r="K47" s="98"/>
      <c r="L47" s="98"/>
      <c r="M47" s="98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.75" customHeight="1" x14ac:dyDescent="0.25">
      <c r="A48" s="23"/>
      <c r="B48" s="72" t="s">
        <v>30</v>
      </c>
      <c r="C48" s="43"/>
      <c r="D48" s="95"/>
      <c r="E48" s="98">
        <v>5.7099999999999998E-2</v>
      </c>
      <c r="F48" s="98">
        <v>-2E-3</v>
      </c>
      <c r="G48" s="98">
        <v>0.99850000000000005</v>
      </c>
      <c r="H48" s="98"/>
      <c r="I48" s="98"/>
      <c r="J48" s="98"/>
      <c r="K48" s="98"/>
      <c r="L48" s="98"/>
      <c r="M48" s="98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5.75" customHeight="1" x14ac:dyDescent="0.25">
      <c r="A49" s="23"/>
      <c r="B49" s="72" t="s">
        <v>31</v>
      </c>
      <c r="C49" s="43"/>
      <c r="D49" s="95"/>
      <c r="E49" s="98">
        <v>5.7200000000000001E-2</v>
      </c>
      <c r="F49" s="98">
        <v>-9.0200000000000002E-2</v>
      </c>
      <c r="G49" s="98">
        <v>0.99809999999999999</v>
      </c>
      <c r="H49" s="98"/>
      <c r="I49" s="98"/>
      <c r="J49" s="98"/>
      <c r="K49" s="98"/>
      <c r="L49" s="98"/>
      <c r="M49" s="98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.75" customHeight="1" x14ac:dyDescent="0.25">
      <c r="A50" s="23"/>
      <c r="B50" s="72" t="s">
        <v>58</v>
      </c>
      <c r="C50" s="43"/>
      <c r="D50" s="95"/>
      <c r="E50" s="98">
        <v>5.6599999999999998E-2</v>
      </c>
      <c r="F50" s="98">
        <v>-4.0099999999999997E-2</v>
      </c>
      <c r="G50" s="98">
        <v>0.99939999999999996</v>
      </c>
      <c r="H50" s="98"/>
      <c r="I50" s="98"/>
      <c r="J50" s="98"/>
      <c r="K50" s="98"/>
      <c r="L50" s="98"/>
      <c r="M50" s="98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.75" customHeight="1" x14ac:dyDescent="0.25">
      <c r="A51" s="23"/>
      <c r="B51" s="72" t="s">
        <v>59</v>
      </c>
      <c r="C51" s="43"/>
      <c r="D51" s="95"/>
      <c r="E51" s="98">
        <v>5.7299999999999997E-2</v>
      </c>
      <c r="F51" s="98">
        <v>2.01E-2</v>
      </c>
      <c r="G51" s="98">
        <v>0.99839999999999995</v>
      </c>
      <c r="H51" s="98"/>
      <c r="I51" s="98"/>
      <c r="J51" s="98"/>
      <c r="K51" s="98"/>
      <c r="L51" s="98"/>
      <c r="M51" s="98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.75" customHeight="1" x14ac:dyDescent="0.25">
      <c r="A52" s="23"/>
      <c r="B52" s="72" t="s">
        <v>60</v>
      </c>
      <c r="C52" s="43"/>
      <c r="D52" s="95"/>
      <c r="E52" s="98">
        <v>6.1600000000000002E-2</v>
      </c>
      <c r="F52" s="98">
        <v>-6.3200000000000006E-2</v>
      </c>
      <c r="G52" s="98">
        <v>0.99850000000000005</v>
      </c>
      <c r="H52" s="98"/>
      <c r="I52" s="98"/>
      <c r="J52" s="98"/>
      <c r="K52" s="98"/>
      <c r="L52" s="98"/>
      <c r="M52" s="98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.75" customHeight="1" x14ac:dyDescent="0.25">
      <c r="A53" s="23"/>
      <c r="B53" s="72" t="s">
        <v>61</v>
      </c>
      <c r="C53" s="43"/>
      <c r="D53" s="95"/>
      <c r="E53" s="98">
        <v>6.8599999999999994E-2</v>
      </c>
      <c r="F53" s="98">
        <v>-3.0499999999999999E-2</v>
      </c>
      <c r="G53" s="98">
        <v>0.99860000000000004</v>
      </c>
      <c r="H53" s="98"/>
      <c r="I53" s="98"/>
      <c r="J53" s="98"/>
      <c r="K53" s="98"/>
      <c r="L53" s="98"/>
      <c r="M53" s="98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.75" customHeight="1" x14ac:dyDescent="0.25">
      <c r="A54" s="23"/>
      <c r="B54" s="72" t="s">
        <v>100</v>
      </c>
      <c r="C54" s="43"/>
      <c r="D54" s="95"/>
      <c r="E54" s="98">
        <v>6.6799999999999998E-2</v>
      </c>
      <c r="F54" s="98">
        <v>-8.5800000000000001E-2</v>
      </c>
      <c r="G54" s="98">
        <v>0.99829999999999997</v>
      </c>
      <c r="H54" s="98"/>
      <c r="I54" s="98"/>
      <c r="J54" s="98"/>
      <c r="K54" s="98"/>
      <c r="L54" s="98"/>
      <c r="M54" s="98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 x14ac:dyDescent="0.25">
      <c r="A55" s="23"/>
      <c r="B55" s="72" t="s">
        <v>101</v>
      </c>
      <c r="C55" s="43"/>
      <c r="D55" s="95"/>
      <c r="E55" s="98">
        <v>6.1400000000000003E-2</v>
      </c>
      <c r="F55" s="98">
        <v>-5.2400000000000002E-2</v>
      </c>
      <c r="G55" s="98">
        <v>0.99990000000000001</v>
      </c>
      <c r="H55" s="98"/>
      <c r="I55" s="98"/>
      <c r="J55" s="98"/>
      <c r="K55" s="98"/>
      <c r="L55" s="98"/>
      <c r="M55" s="98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.75" customHeight="1" x14ac:dyDescent="0.25">
      <c r="A56" s="23"/>
      <c r="B56" s="72" t="s">
        <v>102</v>
      </c>
      <c r="C56" s="43"/>
      <c r="D56" s="95"/>
      <c r="E56" s="98">
        <v>6.54E-2</v>
      </c>
      <c r="F56" s="98">
        <v>-6.7500000000000004E-2</v>
      </c>
      <c r="G56" s="98">
        <v>0.99939999999999996</v>
      </c>
      <c r="H56" s="98"/>
      <c r="I56" s="98"/>
      <c r="J56" s="98"/>
      <c r="K56" s="98"/>
      <c r="L56" s="98"/>
      <c r="M56" s="98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.75" customHeight="1" x14ac:dyDescent="0.25">
      <c r="A57" s="23"/>
      <c r="B57" s="72" t="s">
        <v>103</v>
      </c>
      <c r="C57" s="43"/>
      <c r="D57" s="95"/>
      <c r="E57" s="98">
        <v>6.8000000000000005E-2</v>
      </c>
      <c r="F57" s="98">
        <v>-5.3600000000000002E-2</v>
      </c>
      <c r="G57" s="98">
        <v>0.99970000000000003</v>
      </c>
      <c r="H57" s="98"/>
      <c r="I57" s="98"/>
      <c r="J57" s="98"/>
      <c r="K57" s="98"/>
      <c r="L57" s="98"/>
      <c r="M57" s="98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.75" customHeight="1" x14ac:dyDescent="0.25">
      <c r="A58" s="23"/>
      <c r="B58" s="72" t="s">
        <v>104</v>
      </c>
      <c r="C58" s="43"/>
      <c r="D58" s="95"/>
      <c r="E58" s="98">
        <v>6.4699999999999994E-2</v>
      </c>
      <c r="F58" s="98">
        <v>-1.03E-2</v>
      </c>
      <c r="G58" s="98">
        <v>0.99990000000000001</v>
      </c>
      <c r="H58" s="98"/>
      <c r="I58" s="98"/>
      <c r="J58" s="98"/>
      <c r="K58" s="98"/>
      <c r="L58" s="98"/>
      <c r="M58" s="98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.75" customHeight="1" x14ac:dyDescent="0.25">
      <c r="A59" s="23"/>
      <c r="B59" s="72" t="s">
        <v>105</v>
      </c>
      <c r="C59" s="43"/>
      <c r="D59" s="95"/>
      <c r="E59" s="98">
        <v>6.5199999999999994E-2</v>
      </c>
      <c r="F59" s="98">
        <v>-3.4599999999999999E-2</v>
      </c>
      <c r="G59" s="98">
        <v>0.99980000000000002</v>
      </c>
      <c r="H59" s="98"/>
      <c r="I59" s="98"/>
      <c r="J59" s="98"/>
      <c r="K59" s="98"/>
      <c r="L59" s="98"/>
      <c r="M59" s="98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.75" customHeight="1" x14ac:dyDescent="0.25">
      <c r="A60" s="23"/>
      <c r="B60" s="72" t="s">
        <v>106</v>
      </c>
      <c r="C60" s="43"/>
      <c r="D60" s="95"/>
      <c r="E60" s="98">
        <v>6.1400000000000003E-2</v>
      </c>
      <c r="F60" s="98">
        <v>-2.0199999999999999E-2</v>
      </c>
      <c r="G60" s="98">
        <v>0.99929999999999997</v>
      </c>
      <c r="H60" s="98"/>
      <c r="I60" s="98"/>
      <c r="J60" s="98"/>
      <c r="K60" s="98"/>
      <c r="L60" s="98"/>
      <c r="M60" s="98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.75" customHeight="1" x14ac:dyDescent="0.25">
      <c r="A61" s="23"/>
      <c r="B61" s="72" t="s">
        <v>107</v>
      </c>
      <c r="C61" s="43"/>
      <c r="D61" s="95"/>
      <c r="E61" s="98">
        <v>6.4600000000000005E-2</v>
      </c>
      <c r="F61" s="98">
        <v>-9.4999999999999998E-3</v>
      </c>
      <c r="G61" s="98">
        <v>1</v>
      </c>
      <c r="H61" s="98"/>
      <c r="I61" s="98"/>
      <c r="J61" s="98"/>
      <c r="K61" s="98"/>
      <c r="L61" s="98"/>
      <c r="M61" s="98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.75" customHeight="1" x14ac:dyDescent="0.25">
      <c r="A62" s="23"/>
      <c r="B62" s="72" t="s">
        <v>108</v>
      </c>
      <c r="C62" s="43"/>
      <c r="D62" s="95"/>
      <c r="E62" s="98">
        <v>5.8500000000000003E-2</v>
      </c>
      <c r="F62" s="98">
        <v>1.83E-2</v>
      </c>
      <c r="G62" s="98">
        <v>0.99950000000000006</v>
      </c>
      <c r="H62" s="98"/>
      <c r="I62" s="98"/>
      <c r="J62" s="98"/>
      <c r="K62" s="98"/>
      <c r="L62" s="98"/>
      <c r="M62" s="98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.75" customHeight="1" x14ac:dyDescent="0.25">
      <c r="A63" s="95"/>
      <c r="B63" s="72" t="s">
        <v>11</v>
      </c>
      <c r="C63" s="95"/>
      <c r="D63" s="95"/>
      <c r="E63" s="49">
        <f>AVERAGE(E45:E62)</f>
        <v>6.0738888888888884E-2</v>
      </c>
      <c r="F63" s="49">
        <f>AVERAGE(F45:F62)</f>
        <v>-3.2622222222222219E-2</v>
      </c>
      <c r="G63" s="49">
        <f t="shared" ref="G63" si="4">AVERAGE(G45:G62)</f>
        <v>0.99903888888888914</v>
      </c>
      <c r="H63" s="98"/>
      <c r="I63" s="98"/>
      <c r="J63" s="98"/>
      <c r="K63" s="98"/>
      <c r="L63" s="98"/>
      <c r="M63" s="98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.75" customHeight="1" x14ac:dyDescent="0.25">
      <c r="A64" s="95"/>
      <c r="B64" s="72" t="s">
        <v>12</v>
      </c>
      <c r="C64" s="95"/>
      <c r="D64" s="95"/>
      <c r="E64" s="49">
        <f>STDEV(E45:E62)</f>
        <v>5.4930050587236306E-3</v>
      </c>
      <c r="F64" s="49">
        <f>STDEV(F45:F62)</f>
        <v>3.635634996814912E-2</v>
      </c>
      <c r="G64" s="49">
        <f t="shared" ref="G64" si="5">STDEV(G45:G62)</f>
        <v>7.9936657930174788E-4</v>
      </c>
      <c r="H64" s="98"/>
      <c r="I64" s="98"/>
      <c r="J64" s="98"/>
      <c r="K64" s="98"/>
      <c r="L64" s="98"/>
      <c r="M64" s="98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.75" customHeight="1" x14ac:dyDescent="0.25">
      <c r="A65" s="23" t="s">
        <v>16</v>
      </c>
      <c r="B65" s="72" t="s">
        <v>6</v>
      </c>
      <c r="C65" s="43" t="s">
        <v>17</v>
      </c>
      <c r="D65" s="95"/>
      <c r="E65" s="81">
        <v>3.3500000000000002E-2</v>
      </c>
      <c r="F65" s="98">
        <v>-9.6799999999999997E-2</v>
      </c>
      <c r="G65" s="81">
        <v>0.99790000000000001</v>
      </c>
      <c r="H65" s="98"/>
      <c r="I65" s="98"/>
      <c r="J65" s="98"/>
      <c r="K65" s="98"/>
      <c r="L65" s="98"/>
      <c r="M65" s="98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.75" customHeight="1" x14ac:dyDescent="0.25">
      <c r="A66" s="23"/>
      <c r="B66" s="72" t="s">
        <v>9</v>
      </c>
      <c r="C66" s="43"/>
      <c r="D66" s="95"/>
      <c r="E66" s="98">
        <v>3.6499999999999998E-2</v>
      </c>
      <c r="F66" s="98">
        <v>-0.124</v>
      </c>
      <c r="G66" s="81">
        <v>0.99650000000000005</v>
      </c>
      <c r="H66" s="98"/>
      <c r="I66" s="98"/>
      <c r="J66" s="98"/>
      <c r="K66" s="98"/>
      <c r="L66" s="98"/>
      <c r="M66" s="98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.75" customHeight="1" x14ac:dyDescent="0.25">
      <c r="A67" s="23"/>
      <c r="B67" s="72" t="s">
        <v>10</v>
      </c>
      <c r="C67" s="43"/>
      <c r="D67" s="95"/>
      <c r="E67" s="98">
        <v>3.5499999999999997E-2</v>
      </c>
      <c r="F67" s="98">
        <v>-8.3799999999999999E-2</v>
      </c>
      <c r="G67" s="98">
        <v>0.99850000000000005</v>
      </c>
      <c r="H67" s="98"/>
      <c r="I67" s="98"/>
      <c r="J67" s="98"/>
      <c r="K67" s="98"/>
      <c r="L67" s="98"/>
      <c r="M67" s="98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.75" customHeight="1" x14ac:dyDescent="0.25">
      <c r="A68" s="23"/>
      <c r="B68" s="72" t="s">
        <v>30</v>
      </c>
      <c r="C68" s="43"/>
      <c r="D68" s="95"/>
      <c r="E68" s="98">
        <v>3.7199999999999997E-2</v>
      </c>
      <c r="F68" s="98">
        <v>-6.3500000000000001E-2</v>
      </c>
      <c r="G68" s="98">
        <v>0.998</v>
      </c>
      <c r="H68" s="98"/>
      <c r="I68" s="98"/>
      <c r="J68" s="98"/>
      <c r="K68" s="98"/>
      <c r="L68" s="98"/>
      <c r="M68" s="98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.75" customHeight="1" x14ac:dyDescent="0.25">
      <c r="A69" s="23"/>
      <c r="B69" s="72" t="s">
        <v>31</v>
      </c>
      <c r="C69" s="43"/>
      <c r="D69" s="95"/>
      <c r="E69" s="98">
        <v>3.5499999999999997E-2</v>
      </c>
      <c r="F69" s="98">
        <v>-0.1042</v>
      </c>
      <c r="G69" s="98">
        <v>0.99639999999999995</v>
      </c>
      <c r="H69" s="98"/>
      <c r="I69" s="98"/>
      <c r="J69" s="98"/>
      <c r="K69" s="98"/>
      <c r="L69" s="98"/>
      <c r="M69" s="98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.75" customHeight="1" x14ac:dyDescent="0.25">
      <c r="A70" s="23"/>
      <c r="B70" s="72" t="s">
        <v>58</v>
      </c>
      <c r="C70" s="43"/>
      <c r="D70" s="95"/>
      <c r="E70" s="98">
        <v>3.4299999999999997E-2</v>
      </c>
      <c r="F70" s="98">
        <v>-0.1192</v>
      </c>
      <c r="G70" s="98">
        <v>0.99380000000000002</v>
      </c>
      <c r="H70" s="98"/>
      <c r="I70" s="98"/>
      <c r="J70" s="98"/>
      <c r="K70" s="98"/>
      <c r="L70" s="98"/>
      <c r="M70" s="98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.75" customHeight="1" x14ac:dyDescent="0.25">
      <c r="A71" s="23"/>
      <c r="B71" s="72" t="s">
        <v>59</v>
      </c>
      <c r="C71" s="43"/>
      <c r="D71" s="95"/>
      <c r="E71" s="98">
        <v>3.78E-2</v>
      </c>
      <c r="F71" s="98">
        <v>-0.1047</v>
      </c>
      <c r="G71" s="98">
        <v>0.99409999999999998</v>
      </c>
      <c r="H71" s="98"/>
      <c r="I71" s="98"/>
      <c r="J71" s="98"/>
      <c r="K71" s="98"/>
      <c r="L71" s="98"/>
      <c r="M71" s="98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.75" customHeight="1" x14ac:dyDescent="0.25">
      <c r="A72" s="23"/>
      <c r="B72" s="72" t="s">
        <v>60</v>
      </c>
      <c r="C72" s="43"/>
      <c r="D72" s="95"/>
      <c r="E72" s="98">
        <v>3.9600000000000003E-2</v>
      </c>
      <c r="F72" s="98">
        <v>-0.1114</v>
      </c>
      <c r="G72" s="98">
        <v>0.99839999999999995</v>
      </c>
      <c r="H72" s="98"/>
      <c r="I72" s="98"/>
      <c r="J72" s="98"/>
      <c r="K72" s="98"/>
      <c r="L72" s="98"/>
      <c r="M72" s="98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.75" customHeight="1" x14ac:dyDescent="0.25">
      <c r="A73" s="23"/>
      <c r="B73" s="72" t="s">
        <v>61</v>
      </c>
      <c r="C73" s="43"/>
      <c r="D73" s="95"/>
      <c r="E73" s="98">
        <v>4.1700000000000001E-2</v>
      </c>
      <c r="F73" s="98">
        <v>-5.8799999999999998E-2</v>
      </c>
      <c r="G73" s="98">
        <v>0.99839999999999995</v>
      </c>
      <c r="H73" s="98"/>
      <c r="I73" s="98"/>
      <c r="J73" s="98"/>
      <c r="K73" s="98"/>
      <c r="L73" s="98"/>
      <c r="M73" s="98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.75" customHeight="1" x14ac:dyDescent="0.25">
      <c r="A74" s="23"/>
      <c r="B74" s="72" t="s">
        <v>100</v>
      </c>
      <c r="C74" s="43"/>
      <c r="D74" s="95"/>
      <c r="E74" s="98">
        <v>4.0599999999999997E-2</v>
      </c>
      <c r="F74" s="98">
        <v>-0.10150000000000001</v>
      </c>
      <c r="G74" s="98">
        <v>0.996</v>
      </c>
      <c r="H74" s="98"/>
      <c r="I74" s="98"/>
      <c r="J74" s="98"/>
      <c r="K74" s="98"/>
      <c r="L74" s="98"/>
      <c r="M74" s="98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.75" customHeight="1" x14ac:dyDescent="0.25">
      <c r="A75" s="23"/>
      <c r="B75" s="72" t="s">
        <v>101</v>
      </c>
      <c r="C75" s="43"/>
      <c r="D75" s="95"/>
      <c r="E75" s="98">
        <v>3.85E-2</v>
      </c>
      <c r="F75" s="98">
        <v>-8.2600000000000007E-2</v>
      </c>
      <c r="G75" s="98">
        <v>0.99990000000000001</v>
      </c>
      <c r="H75" s="98"/>
      <c r="I75" s="98"/>
      <c r="J75" s="98"/>
      <c r="K75" s="98"/>
      <c r="L75" s="98"/>
      <c r="M75" s="98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.75" customHeight="1" x14ac:dyDescent="0.25">
      <c r="A76" s="23"/>
      <c r="B76" s="72" t="s">
        <v>102</v>
      </c>
      <c r="C76" s="43"/>
      <c r="D76" s="95"/>
      <c r="E76" s="98">
        <v>4.0300000000000002E-2</v>
      </c>
      <c r="F76" s="98">
        <v>-9.6699999999999994E-2</v>
      </c>
      <c r="G76" s="98">
        <v>0.99819999999999998</v>
      </c>
      <c r="H76" s="98"/>
      <c r="I76" s="98"/>
      <c r="J76" s="98"/>
      <c r="K76" s="98"/>
      <c r="L76" s="98"/>
      <c r="M76" s="98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 x14ac:dyDescent="0.25">
      <c r="A77" s="23"/>
      <c r="B77" s="72" t="s">
        <v>103</v>
      </c>
      <c r="C77" s="43"/>
      <c r="D77" s="95"/>
      <c r="E77" s="98">
        <v>4.1000000000000002E-2</v>
      </c>
      <c r="F77" s="98">
        <v>-5.3800000000000001E-2</v>
      </c>
      <c r="G77" s="98">
        <v>0.99980000000000002</v>
      </c>
      <c r="H77" s="98"/>
      <c r="I77" s="98"/>
      <c r="J77" s="98"/>
      <c r="K77" s="98"/>
      <c r="L77" s="98"/>
      <c r="M77" s="98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.75" customHeight="1" x14ac:dyDescent="0.25">
      <c r="A78" s="23"/>
      <c r="B78" s="72" t="s">
        <v>104</v>
      </c>
      <c r="C78" s="43"/>
      <c r="D78" s="95"/>
      <c r="E78" s="98">
        <v>3.9199999999999999E-2</v>
      </c>
      <c r="F78" s="98">
        <v>-4.02E-2</v>
      </c>
      <c r="G78" s="98">
        <v>0.99980000000000002</v>
      </c>
      <c r="H78" s="98"/>
      <c r="I78" s="98"/>
      <c r="J78" s="98"/>
      <c r="K78" s="98"/>
      <c r="L78" s="98"/>
      <c r="M78" s="98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.75" customHeight="1" x14ac:dyDescent="0.25">
      <c r="A79" s="23"/>
      <c r="B79" s="72" t="s">
        <v>105</v>
      </c>
      <c r="C79" s="43"/>
      <c r="D79" s="95"/>
      <c r="E79" s="98">
        <v>3.56E-2</v>
      </c>
      <c r="F79" s="98">
        <v>-6.1499999999999999E-2</v>
      </c>
      <c r="G79" s="98">
        <v>0.99990000000000001</v>
      </c>
      <c r="H79" s="98"/>
      <c r="I79" s="98"/>
      <c r="J79" s="98"/>
      <c r="K79" s="98"/>
      <c r="L79" s="98"/>
      <c r="M79" s="98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.75" customHeight="1" x14ac:dyDescent="0.25">
      <c r="A80" s="23"/>
      <c r="B80" s="72" t="s">
        <v>106</v>
      </c>
      <c r="C80" s="43"/>
      <c r="D80" s="95"/>
      <c r="E80" s="98">
        <v>3.1300000000000001E-2</v>
      </c>
      <c r="F80" s="98">
        <v>-2.12E-2</v>
      </c>
      <c r="G80" s="98">
        <v>0.99909999999999999</v>
      </c>
      <c r="H80" s="98"/>
      <c r="I80" s="98"/>
      <c r="J80" s="98"/>
      <c r="K80" s="98"/>
      <c r="L80" s="98"/>
      <c r="M80" s="98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.75" customHeight="1" x14ac:dyDescent="0.25">
      <c r="A81" s="23"/>
      <c r="B81" s="72" t="s">
        <v>107</v>
      </c>
      <c r="C81" s="43"/>
      <c r="D81" s="95"/>
      <c r="E81" s="98">
        <v>3.4299999999999997E-2</v>
      </c>
      <c r="F81" s="98">
        <v>-6.25E-2</v>
      </c>
      <c r="G81" s="98">
        <v>0.99890000000000001</v>
      </c>
      <c r="I81" s="98"/>
      <c r="J81" s="98"/>
      <c r="K81" s="98"/>
      <c r="L81" s="98"/>
      <c r="M81" s="98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.75" customHeight="1" x14ac:dyDescent="0.25">
      <c r="A82" s="23"/>
      <c r="B82" s="72" t="s">
        <v>108</v>
      </c>
      <c r="C82" s="43"/>
      <c r="D82" s="95"/>
      <c r="E82" s="98">
        <v>2.3099999999999999E-2</v>
      </c>
      <c r="F82" s="98">
        <v>-1.5100000000000001E-2</v>
      </c>
      <c r="G82" s="98">
        <v>0.997</v>
      </c>
      <c r="I82" s="98"/>
      <c r="J82" s="98"/>
      <c r="K82" s="98"/>
      <c r="L82" s="98"/>
      <c r="M82" s="98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.75" customHeight="1" x14ac:dyDescent="0.25">
      <c r="A83" s="95"/>
      <c r="B83" s="72" t="s">
        <v>11</v>
      </c>
      <c r="C83" s="95"/>
      <c r="D83" s="95"/>
      <c r="E83" s="49">
        <f>AVERAGE(E65:E82)</f>
        <v>3.641666666666666E-2</v>
      </c>
      <c r="F83" s="49">
        <f t="shared" ref="F83:G83" si="6">AVERAGE(F65:F82)</f>
        <v>-7.7861111111111117E-2</v>
      </c>
      <c r="G83" s="49">
        <f t="shared" si="6"/>
        <v>0.99781111111111132</v>
      </c>
      <c r="I83" s="98"/>
      <c r="J83" s="98"/>
      <c r="K83" s="98"/>
      <c r="L83" s="98"/>
      <c r="M83" s="98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.75" customHeight="1" x14ac:dyDescent="0.25">
      <c r="A84" s="95"/>
      <c r="B84" s="72" t="s">
        <v>12</v>
      </c>
      <c r="C84" s="95"/>
      <c r="D84" s="95"/>
      <c r="E84" s="49">
        <f>STDEV(E65:E82)</f>
        <v>4.4031071916518765E-3</v>
      </c>
      <c r="F84" s="49">
        <f>STDEV(F65:F82)</f>
        <v>3.2473231308787022E-2</v>
      </c>
      <c r="G84" s="49">
        <f t="shared" ref="G84" si="7">STDEV(G65:G82)</f>
        <v>1.852784514593198E-3</v>
      </c>
      <c r="I84" s="98"/>
      <c r="J84" s="98"/>
      <c r="K84" s="98"/>
      <c r="L84" s="98"/>
      <c r="M84" s="98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.75" customHeight="1" x14ac:dyDescent="0.25">
      <c r="A85" s="23" t="s">
        <v>18</v>
      </c>
      <c r="B85" s="72" t="s">
        <v>6</v>
      </c>
      <c r="C85" s="43" t="s">
        <v>17</v>
      </c>
      <c r="D85" s="95"/>
      <c r="E85" s="81">
        <v>4.7699999999999999E-2</v>
      </c>
      <c r="F85" s="98">
        <v>-0.1283</v>
      </c>
      <c r="G85" s="81">
        <v>0.99739999999999995</v>
      </c>
      <c r="I85" s="98"/>
      <c r="J85" s="98"/>
      <c r="K85" s="98"/>
      <c r="L85" s="98"/>
      <c r="M85" s="98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 x14ac:dyDescent="0.25">
      <c r="A86" s="23"/>
      <c r="B86" s="72" t="s">
        <v>9</v>
      </c>
      <c r="C86" s="43"/>
      <c r="D86" s="95"/>
      <c r="E86" s="98">
        <v>0.05</v>
      </c>
      <c r="F86" s="98">
        <v>-7.9500000000000001E-2</v>
      </c>
      <c r="G86" s="81">
        <v>0.99270000000000003</v>
      </c>
      <c r="H86" s="98"/>
      <c r="I86" s="98"/>
      <c r="J86" s="98"/>
      <c r="K86" s="98"/>
      <c r="L86" s="98"/>
      <c r="M86" s="98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.75" customHeight="1" x14ac:dyDescent="0.25">
      <c r="A87" s="23"/>
      <c r="B87" s="72" t="s">
        <v>10</v>
      </c>
      <c r="C87" s="43"/>
      <c r="D87" s="95"/>
      <c r="E87" s="98">
        <v>5.0200000000000002E-2</v>
      </c>
      <c r="F87" s="98">
        <v>-2.87E-2</v>
      </c>
      <c r="G87" s="98">
        <v>0.99960000000000004</v>
      </c>
      <c r="H87" s="98"/>
      <c r="I87" s="98"/>
      <c r="J87" s="98"/>
      <c r="K87" s="98"/>
      <c r="L87" s="98"/>
      <c r="M87" s="98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.75" customHeight="1" x14ac:dyDescent="0.25">
      <c r="A88" s="23"/>
      <c r="B88" s="72" t="s">
        <v>30</v>
      </c>
      <c r="C88" s="43"/>
      <c r="D88" s="95"/>
      <c r="E88" s="98">
        <v>5.6000000000000001E-2</v>
      </c>
      <c r="F88" s="98">
        <v>-3.4799999999999998E-2</v>
      </c>
      <c r="G88" s="98">
        <v>0.99650000000000005</v>
      </c>
      <c r="H88" s="98"/>
      <c r="I88" s="98"/>
      <c r="J88" s="98"/>
      <c r="K88" s="98"/>
      <c r="L88" s="98"/>
      <c r="M88" s="98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.75" customHeight="1" x14ac:dyDescent="0.25">
      <c r="A89" s="23"/>
      <c r="B89" s="72" t="s">
        <v>31</v>
      </c>
      <c r="C89" s="43"/>
      <c r="D89" s="95"/>
      <c r="E89" s="98">
        <v>5.16E-2</v>
      </c>
      <c r="F89" s="98">
        <v>-6.0699999999999997E-2</v>
      </c>
      <c r="G89" s="98">
        <v>0.99839999999999995</v>
      </c>
      <c r="H89" s="98"/>
      <c r="I89" s="98"/>
      <c r="J89" s="98"/>
      <c r="K89" s="98"/>
      <c r="L89" s="98"/>
      <c r="M89" s="98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.75" customHeight="1" x14ac:dyDescent="0.25">
      <c r="A90" s="23"/>
      <c r="B90" s="72" t="s">
        <v>58</v>
      </c>
      <c r="C90" s="43"/>
      <c r="D90" s="95"/>
      <c r="E90" s="98">
        <v>5.1499999999999997E-2</v>
      </c>
      <c r="F90" s="98">
        <v>-0.1275</v>
      </c>
      <c r="G90" s="98">
        <v>0.99480000000000002</v>
      </c>
      <c r="H90" s="98"/>
      <c r="I90" s="98"/>
      <c r="J90" s="98"/>
      <c r="K90" s="98"/>
      <c r="L90" s="98"/>
      <c r="M90" s="98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.75" customHeight="1" x14ac:dyDescent="0.25">
      <c r="A91" s="23"/>
      <c r="B91" s="72" t="s">
        <v>59</v>
      </c>
      <c r="C91" s="43"/>
      <c r="D91" s="95"/>
      <c r="E91" s="98">
        <v>5.6500000000000002E-2</v>
      </c>
      <c r="F91" s="98">
        <v>-0.14949999999999999</v>
      </c>
      <c r="G91" s="98">
        <v>0.99229999999999996</v>
      </c>
      <c r="H91" s="98"/>
      <c r="I91" s="98"/>
      <c r="J91" s="98"/>
      <c r="K91" s="98"/>
      <c r="L91" s="98"/>
      <c r="M91" s="98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.75" customHeight="1" x14ac:dyDescent="0.25">
      <c r="A92" s="23"/>
      <c r="B92" s="72" t="s">
        <v>60</v>
      </c>
      <c r="C92" s="43"/>
      <c r="D92" s="95"/>
      <c r="E92" s="98">
        <v>5.8299999999999998E-2</v>
      </c>
      <c r="F92" s="98">
        <v>-0.14990000000000001</v>
      </c>
      <c r="G92" s="98">
        <v>0.99690000000000001</v>
      </c>
      <c r="H92" s="98"/>
      <c r="I92" s="98"/>
      <c r="J92" s="98"/>
      <c r="K92" s="98"/>
      <c r="L92" s="98"/>
      <c r="M92" s="98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.75" customHeight="1" x14ac:dyDescent="0.25">
      <c r="A93" s="23"/>
      <c r="B93" s="72" t="s">
        <v>61</v>
      </c>
      <c r="C93" s="43"/>
      <c r="D93" s="95"/>
      <c r="E93" s="98">
        <v>6.0499999999999998E-2</v>
      </c>
      <c r="F93" s="98">
        <v>-8.2600000000000007E-2</v>
      </c>
      <c r="G93" s="98">
        <v>0.99790000000000001</v>
      </c>
      <c r="H93" s="98"/>
      <c r="I93" s="98"/>
      <c r="J93" s="98"/>
      <c r="K93" s="98"/>
      <c r="L93" s="98"/>
      <c r="M93" s="98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.75" customHeight="1" x14ac:dyDescent="0.25">
      <c r="A94" s="23"/>
      <c r="B94" s="72" t="s">
        <v>100</v>
      </c>
      <c r="C94" s="43"/>
      <c r="D94" s="95"/>
      <c r="E94" s="98">
        <v>6.0900000000000003E-2</v>
      </c>
      <c r="F94" s="98">
        <v>-0.10489999999999999</v>
      </c>
      <c r="G94" s="98">
        <v>0.99739999999999995</v>
      </c>
      <c r="H94" s="98"/>
      <c r="I94" s="98"/>
      <c r="J94" s="98"/>
      <c r="K94" s="98"/>
      <c r="L94" s="98"/>
      <c r="M94" s="98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.75" customHeight="1" x14ac:dyDescent="0.25">
      <c r="A95" s="23"/>
      <c r="B95" s="72" t="s">
        <v>101</v>
      </c>
      <c r="C95" s="43"/>
      <c r="D95" s="95"/>
      <c r="E95" s="98">
        <v>5.5800000000000002E-2</v>
      </c>
      <c r="F95" s="98">
        <v>-9.5699999999999993E-2</v>
      </c>
      <c r="G95" s="98">
        <v>0.99919999999999998</v>
      </c>
      <c r="H95" s="98"/>
      <c r="I95" s="98"/>
      <c r="J95" s="98"/>
      <c r="K95" s="98"/>
      <c r="L95" s="98"/>
      <c r="M95" s="98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.75" customHeight="1" x14ac:dyDescent="0.25">
      <c r="A96" s="23"/>
      <c r="B96" s="72" t="s">
        <v>102</v>
      </c>
      <c r="C96" s="43"/>
      <c r="D96" s="95"/>
      <c r="E96" s="98">
        <v>6.0600000000000001E-2</v>
      </c>
      <c r="F96" s="98">
        <v>-0.1091</v>
      </c>
      <c r="G96" s="98">
        <v>0.99819999999999998</v>
      </c>
      <c r="H96" s="98"/>
      <c r="I96" s="98"/>
      <c r="J96" s="98"/>
      <c r="K96" s="98"/>
      <c r="L96" s="98"/>
      <c r="M96" s="98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.75" customHeight="1" x14ac:dyDescent="0.25">
      <c r="A97" s="23"/>
      <c r="B97" s="72" t="s">
        <v>103</v>
      </c>
      <c r="C97" s="43"/>
      <c r="D97" s="95"/>
      <c r="E97" s="98">
        <v>6.4000000000000001E-2</v>
      </c>
      <c r="F97" s="98">
        <v>-9.3100000000000002E-2</v>
      </c>
      <c r="G97" s="98">
        <v>0.99739999999999995</v>
      </c>
      <c r="H97" s="98"/>
      <c r="I97" s="98"/>
      <c r="J97" s="98"/>
      <c r="K97" s="98"/>
      <c r="L97" s="98"/>
      <c r="M97" s="98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.75" customHeight="1" x14ac:dyDescent="0.25">
      <c r="A98" s="23"/>
      <c r="B98" s="72" t="s">
        <v>104</v>
      </c>
      <c r="C98" s="43"/>
      <c r="D98" s="95"/>
      <c r="E98" s="98">
        <v>6.1199999999999997E-2</v>
      </c>
      <c r="F98" s="98">
        <v>-1.1900000000000001E-2</v>
      </c>
      <c r="G98" s="98">
        <v>0.99780000000000002</v>
      </c>
      <c r="H98" s="98"/>
      <c r="I98" s="98"/>
      <c r="J98" s="98"/>
      <c r="K98" s="98"/>
      <c r="L98" s="98"/>
      <c r="M98" s="98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.75" customHeight="1" x14ac:dyDescent="0.25">
      <c r="A99" s="23"/>
      <c r="B99" s="72" t="s">
        <v>105</v>
      </c>
      <c r="C99" s="43"/>
      <c r="D99" s="95"/>
      <c r="E99" s="98">
        <v>6.3399999999999998E-2</v>
      </c>
      <c r="F99" s="98">
        <v>-6.7799999999999999E-2</v>
      </c>
      <c r="G99" s="98">
        <v>0.99909999999999999</v>
      </c>
      <c r="H99" s="98"/>
      <c r="I99" s="98"/>
      <c r="J99" s="98"/>
      <c r="K99" s="98"/>
      <c r="L99" s="98"/>
      <c r="M99" s="98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 x14ac:dyDescent="0.25">
      <c r="A100" s="23"/>
      <c r="B100" s="72" t="s">
        <v>106</v>
      </c>
      <c r="C100" s="43"/>
      <c r="D100" s="95"/>
      <c r="E100" s="98">
        <v>6.2199999999999998E-2</v>
      </c>
      <c r="F100" s="98">
        <v>-5.8599999999999999E-2</v>
      </c>
      <c r="G100" s="98">
        <v>0.99960000000000004</v>
      </c>
      <c r="H100" s="98"/>
      <c r="I100" s="98"/>
      <c r="J100" s="98"/>
      <c r="K100" s="98"/>
      <c r="L100" s="98"/>
      <c r="M100" s="98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.75" customHeight="1" x14ac:dyDescent="0.25">
      <c r="A101" s="23"/>
      <c r="B101" s="72" t="s">
        <v>107</v>
      </c>
      <c r="C101" s="43"/>
      <c r="D101" s="95"/>
      <c r="E101" s="98">
        <v>6.13E-2</v>
      </c>
      <c r="F101" s="98">
        <v>-7.2900000000000006E-2</v>
      </c>
      <c r="G101" s="98">
        <v>0.99860000000000004</v>
      </c>
      <c r="H101" s="98"/>
      <c r="I101" s="98"/>
      <c r="J101" s="98"/>
      <c r="K101" s="98"/>
      <c r="L101" s="98"/>
      <c r="M101" s="98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.75" customHeight="1" x14ac:dyDescent="0.25">
      <c r="A102" s="23"/>
      <c r="B102" s="72" t="s">
        <v>108</v>
      </c>
      <c r="C102" s="43"/>
      <c r="D102" s="95"/>
      <c r="E102" s="98">
        <v>5.8500000000000003E-2</v>
      </c>
      <c r="F102" s="98">
        <v>-5.5399999999999998E-2</v>
      </c>
      <c r="G102" s="98">
        <v>0.99819999999999998</v>
      </c>
      <c r="H102" s="98"/>
      <c r="J102" s="98"/>
      <c r="K102" s="98"/>
      <c r="L102" s="98"/>
      <c r="M102" s="98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.75" customHeight="1" x14ac:dyDescent="0.25">
      <c r="A103" s="95"/>
      <c r="B103" s="72" t="s">
        <v>11</v>
      </c>
      <c r="C103" s="95"/>
      <c r="D103" s="95"/>
      <c r="E103" s="49">
        <f>AVERAGE(E85:E102)</f>
        <v>5.7233333333333344E-2</v>
      </c>
      <c r="F103" s="49">
        <f>AVERAGE(F85:F102)</f>
        <v>-8.3938888888888882E-2</v>
      </c>
      <c r="G103" s="49">
        <f t="shared" ref="G103" si="8">AVERAGE(G85:G102)</f>
        <v>0.9973333333333334</v>
      </c>
      <c r="H103" s="98"/>
      <c r="J103" s="98"/>
      <c r="K103" s="98"/>
      <c r="L103" s="98"/>
      <c r="M103" s="98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.75" customHeight="1" x14ac:dyDescent="0.25">
      <c r="A104" s="95"/>
      <c r="B104" s="72" t="s">
        <v>12</v>
      </c>
      <c r="C104" s="95"/>
      <c r="D104" s="95"/>
      <c r="E104" s="49">
        <f>STDEV(E85:E102)</f>
        <v>5.0894354246003035E-3</v>
      </c>
      <c r="F104" s="49">
        <f>STDEV(F85:F102)</f>
        <v>3.9753107742205446E-2</v>
      </c>
      <c r="G104" s="49">
        <f t="shared" ref="G104" si="9">STDEV(G85:G102)</f>
        <v>2.1113140597323605E-3</v>
      </c>
      <c r="H104" s="98"/>
      <c r="J104" s="98"/>
      <c r="K104" s="98"/>
      <c r="L104" s="98"/>
      <c r="M104" s="98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.75" customHeight="1" x14ac:dyDescent="0.25">
      <c r="A105" s="23" t="s">
        <v>19</v>
      </c>
      <c r="B105" s="72" t="s">
        <v>6</v>
      </c>
      <c r="C105" s="43" t="s">
        <v>17</v>
      </c>
      <c r="D105" s="95"/>
      <c r="E105" s="81">
        <v>3.4299999999999997E-2</v>
      </c>
      <c r="F105" s="98">
        <v>-0.13109999999999999</v>
      </c>
      <c r="G105" s="81">
        <v>0.9849</v>
      </c>
      <c r="H105" s="98"/>
      <c r="J105" s="98"/>
      <c r="K105" s="98"/>
      <c r="L105" s="98"/>
      <c r="M105" s="98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.75" customHeight="1" x14ac:dyDescent="0.25">
      <c r="A106" s="23"/>
      <c r="B106" s="72" t="s">
        <v>9</v>
      </c>
      <c r="C106" s="43"/>
      <c r="D106" s="95"/>
      <c r="E106" s="98">
        <v>3.3799999999999997E-2</v>
      </c>
      <c r="F106" s="98">
        <v>-0.1147</v>
      </c>
      <c r="G106" s="81">
        <v>0.99550000000000005</v>
      </c>
      <c r="H106" s="98"/>
      <c r="J106" s="98"/>
      <c r="K106" s="98"/>
      <c r="L106" s="98"/>
      <c r="M106" s="98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.75" customHeight="1" x14ac:dyDescent="0.25">
      <c r="A107" s="23"/>
      <c r="B107" s="72" t="s">
        <v>10</v>
      </c>
      <c r="C107" s="43"/>
      <c r="D107" s="95"/>
      <c r="E107" s="98">
        <v>3.85E-2</v>
      </c>
      <c r="F107" s="98">
        <v>-4.7300000000000002E-2</v>
      </c>
      <c r="G107" s="98">
        <v>0.99819999999999998</v>
      </c>
      <c r="H107" s="98"/>
      <c r="J107" s="98"/>
      <c r="K107" s="98"/>
      <c r="L107" s="98"/>
      <c r="M107" s="98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.75" customHeight="1" x14ac:dyDescent="0.25">
      <c r="A108" s="23"/>
      <c r="B108" s="72" t="s">
        <v>30</v>
      </c>
      <c r="C108" s="43"/>
      <c r="D108" s="95"/>
      <c r="E108" s="98">
        <v>4.2500000000000003E-2</v>
      </c>
      <c r="F108" s="98">
        <v>-8.1900000000000001E-2</v>
      </c>
      <c r="G108" s="98">
        <v>0.99250000000000005</v>
      </c>
      <c r="H108" s="98"/>
      <c r="J108" s="98"/>
      <c r="K108" s="98"/>
      <c r="L108" s="98"/>
      <c r="M108" s="98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.75" customHeight="1" x14ac:dyDescent="0.25">
      <c r="A109" s="23"/>
      <c r="B109" s="72" t="s">
        <v>31</v>
      </c>
      <c r="C109" s="43"/>
      <c r="D109" s="95"/>
      <c r="E109" s="98">
        <v>3.7199999999999997E-2</v>
      </c>
      <c r="F109" s="98">
        <v>-5.5899999999999998E-2</v>
      </c>
      <c r="G109" s="98">
        <v>0.99809999999999999</v>
      </c>
      <c r="H109" s="98"/>
      <c r="J109" s="98"/>
      <c r="K109" s="98"/>
      <c r="L109" s="98"/>
      <c r="M109" s="98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.75" customHeight="1" x14ac:dyDescent="0.25">
      <c r="A110" s="23"/>
      <c r="B110" s="72" t="s">
        <v>58</v>
      </c>
      <c r="C110" s="43"/>
      <c r="D110" s="95"/>
      <c r="E110" s="98">
        <v>3.6700000000000003E-2</v>
      </c>
      <c r="F110" s="98">
        <v>-4.0899999999999999E-2</v>
      </c>
      <c r="G110" s="98">
        <v>0.99939999999999996</v>
      </c>
      <c r="H110" s="98"/>
      <c r="I110" s="98"/>
      <c r="J110" s="98"/>
      <c r="K110" s="98"/>
      <c r="L110" s="98"/>
      <c r="M110" s="98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.75" customHeight="1" x14ac:dyDescent="0.25">
      <c r="A111" s="23"/>
      <c r="B111" s="72" t="s">
        <v>59</v>
      </c>
      <c r="C111" s="43"/>
      <c r="D111" s="95"/>
      <c r="E111" s="98">
        <v>4.2000000000000003E-2</v>
      </c>
      <c r="F111" s="98">
        <v>-0.1232</v>
      </c>
      <c r="G111" s="98">
        <v>0.99819999999999998</v>
      </c>
      <c r="H111" s="98"/>
      <c r="I111" s="98"/>
      <c r="J111" s="98"/>
      <c r="K111" s="98"/>
      <c r="L111" s="98"/>
      <c r="M111" s="98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.75" customHeight="1" x14ac:dyDescent="0.25">
      <c r="A112" s="23"/>
      <c r="B112" s="72" t="s">
        <v>60</v>
      </c>
      <c r="C112" s="43"/>
      <c r="D112" s="95"/>
      <c r="E112" s="98">
        <v>4.8399999999999999E-2</v>
      </c>
      <c r="F112" s="98">
        <v>-0.18770000000000001</v>
      </c>
      <c r="G112" s="98">
        <v>0.99380000000000002</v>
      </c>
      <c r="H112" s="98"/>
      <c r="I112" s="98"/>
      <c r="J112" s="98"/>
      <c r="K112" s="98"/>
      <c r="L112" s="98"/>
      <c r="M112" s="98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.75" customHeight="1" x14ac:dyDescent="0.25">
      <c r="A113" s="23"/>
      <c r="B113" s="72" t="s">
        <v>61</v>
      </c>
      <c r="C113" s="43"/>
      <c r="D113" s="95"/>
      <c r="E113" s="98">
        <v>4.8099999999999997E-2</v>
      </c>
      <c r="F113" s="98">
        <v>-0.112</v>
      </c>
      <c r="G113" s="98">
        <v>0.99809999999999999</v>
      </c>
      <c r="H113" s="98"/>
      <c r="I113" s="98"/>
      <c r="J113" s="98"/>
      <c r="K113" s="98"/>
      <c r="L113" s="98"/>
      <c r="M113" s="98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.75" customHeight="1" x14ac:dyDescent="0.25">
      <c r="A114" s="23"/>
      <c r="B114" s="72" t="s">
        <v>100</v>
      </c>
      <c r="C114" s="43"/>
      <c r="D114" s="95"/>
      <c r="E114" s="98">
        <v>5.04E-2</v>
      </c>
      <c r="F114" s="98">
        <v>-0.1246</v>
      </c>
      <c r="G114" s="98">
        <v>0.99729999999999996</v>
      </c>
      <c r="H114" s="98"/>
      <c r="I114" s="98"/>
      <c r="J114" s="98"/>
      <c r="K114" s="98"/>
      <c r="L114" s="98"/>
      <c r="M114" s="98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.75" customHeight="1" x14ac:dyDescent="0.25">
      <c r="A115" s="23"/>
      <c r="B115" s="72" t="s">
        <v>101</v>
      </c>
      <c r="C115" s="43"/>
      <c r="D115" s="95"/>
      <c r="E115" s="98">
        <v>4.65E-2</v>
      </c>
      <c r="F115" s="98">
        <v>-0.1477</v>
      </c>
      <c r="G115" s="98">
        <v>0.998</v>
      </c>
      <c r="H115" s="98"/>
      <c r="I115" s="98"/>
      <c r="J115" s="98"/>
      <c r="K115" s="98"/>
      <c r="L115" s="98"/>
      <c r="M115" s="98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.75" customHeight="1" x14ac:dyDescent="0.25">
      <c r="A116" s="23"/>
      <c r="B116" s="72" t="s">
        <v>102</v>
      </c>
      <c r="C116" s="43"/>
      <c r="D116" s="95"/>
      <c r="E116" s="98">
        <v>4.3299999999999998E-2</v>
      </c>
      <c r="F116" s="98">
        <v>1.77E-2</v>
      </c>
      <c r="G116" s="98">
        <v>0.99819999999999998</v>
      </c>
      <c r="H116" s="98"/>
      <c r="I116" s="98"/>
      <c r="J116" s="98"/>
      <c r="K116" s="98"/>
      <c r="L116" s="98"/>
      <c r="M116" s="98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.75" customHeight="1" x14ac:dyDescent="0.25">
      <c r="A117" s="23"/>
      <c r="B117" s="72" t="s">
        <v>103</v>
      </c>
      <c r="C117" s="43"/>
      <c r="D117" s="95"/>
      <c r="E117" s="98">
        <v>5.3199999999999997E-2</v>
      </c>
      <c r="F117" s="98">
        <v>-5.21E-2</v>
      </c>
      <c r="G117" s="98">
        <v>0.999</v>
      </c>
      <c r="H117" s="98"/>
      <c r="I117" s="98"/>
      <c r="J117" s="98"/>
      <c r="K117" s="98"/>
      <c r="L117" s="98"/>
      <c r="M117" s="98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.75" customHeight="1" x14ac:dyDescent="0.25">
      <c r="A118" s="23"/>
      <c r="B118" s="72" t="s">
        <v>104</v>
      </c>
      <c r="C118" s="43"/>
      <c r="D118" s="95"/>
      <c r="E118" s="98">
        <v>5.2499999999999998E-2</v>
      </c>
      <c r="F118" s="98">
        <v>-5.45E-2</v>
      </c>
      <c r="G118" s="98">
        <v>0.99880000000000002</v>
      </c>
      <c r="H118" s="98"/>
      <c r="I118" s="98"/>
      <c r="J118" s="98"/>
      <c r="K118" s="98"/>
      <c r="L118" s="98"/>
      <c r="M118" s="98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.75" customHeight="1" x14ac:dyDescent="0.25">
      <c r="A119" s="23"/>
      <c r="B119" s="72" t="s">
        <v>105</v>
      </c>
      <c r="C119" s="43"/>
      <c r="D119" s="95"/>
      <c r="E119" s="98">
        <v>5.62E-2</v>
      </c>
      <c r="F119" s="98">
        <v>-8.1500000000000003E-2</v>
      </c>
      <c r="G119" s="98">
        <v>0.99870000000000003</v>
      </c>
      <c r="H119" s="98"/>
      <c r="I119" s="98"/>
      <c r="J119" s="98"/>
      <c r="K119" s="98"/>
      <c r="L119" s="98"/>
      <c r="M119" s="98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.75" customHeight="1" x14ac:dyDescent="0.25">
      <c r="A120" s="23"/>
      <c r="B120" s="72" t="s">
        <v>106</v>
      </c>
      <c r="C120" s="43"/>
      <c r="D120" s="95"/>
      <c r="E120" s="98">
        <v>4.2700000000000002E-2</v>
      </c>
      <c r="F120" s="98">
        <v>-5.9499999999999997E-2</v>
      </c>
      <c r="G120" s="98">
        <v>0.99970000000000003</v>
      </c>
      <c r="H120" s="98"/>
      <c r="I120" s="98"/>
      <c r="J120" s="98"/>
      <c r="K120" s="98"/>
      <c r="L120" s="98"/>
      <c r="M120" s="98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.75" customHeight="1" x14ac:dyDescent="0.25">
      <c r="A121" s="23"/>
      <c r="B121" s="72" t="s">
        <v>107</v>
      </c>
      <c r="C121" s="43"/>
      <c r="D121" s="95"/>
      <c r="E121" s="98">
        <v>4.1000000000000002E-2</v>
      </c>
      <c r="F121" s="98">
        <v>-3.6999999999999998E-2</v>
      </c>
      <c r="G121" s="98">
        <v>0.99960000000000004</v>
      </c>
      <c r="H121" s="98"/>
      <c r="I121" s="98"/>
      <c r="J121" s="98"/>
      <c r="K121" s="98"/>
      <c r="L121" s="98"/>
      <c r="M121" s="98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.75" customHeight="1" x14ac:dyDescent="0.25">
      <c r="A122" s="23"/>
      <c r="B122" s="72" t="s">
        <v>108</v>
      </c>
      <c r="C122" s="43"/>
      <c r="D122" s="95"/>
      <c r="E122" s="98">
        <v>3.7600000000000001E-2</v>
      </c>
      <c r="F122" s="98">
        <v>-2.6800000000000001E-2</v>
      </c>
      <c r="G122" s="98">
        <v>0.99819999999999998</v>
      </c>
      <c r="H122" s="98"/>
      <c r="I122" s="98"/>
      <c r="J122" s="98"/>
      <c r="K122" s="98"/>
      <c r="L122" s="98"/>
      <c r="M122" s="98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.75" customHeight="1" x14ac:dyDescent="0.25">
      <c r="A123" s="95"/>
      <c r="B123" s="72" t="s">
        <v>11</v>
      </c>
      <c r="C123" s="95"/>
      <c r="D123" s="95"/>
      <c r="E123" s="49">
        <f>AVERAGE(E105:E122)</f>
        <v>4.360555555555555E-2</v>
      </c>
      <c r="F123" s="49">
        <f>AVERAGE(F105:F122)</f>
        <v>-8.1149999999999972E-2</v>
      </c>
      <c r="G123" s="49">
        <f t="shared" ref="G123" si="10">AVERAGE(G105:G122)</f>
        <v>0.99701111111111118</v>
      </c>
      <c r="H123" s="98"/>
      <c r="I123" s="98"/>
      <c r="J123" s="98"/>
      <c r="K123" s="98"/>
      <c r="L123" s="98"/>
      <c r="M123" s="98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.75" customHeight="1" x14ac:dyDescent="0.25">
      <c r="A124" s="95"/>
      <c r="B124" s="72" t="s">
        <v>12</v>
      </c>
      <c r="C124" s="95"/>
      <c r="D124" s="95"/>
      <c r="E124" s="49">
        <f>STDEV(E105:E122)</f>
        <v>6.7414845827224968E-3</v>
      </c>
      <c r="F124" s="49">
        <f>STDEV(F105:F122)</f>
        <v>5.0939228498280247E-2</v>
      </c>
      <c r="G124" s="49">
        <f t="shared" ref="G124" si="11">STDEV(G105:G122)</f>
        <v>3.5839329183731468E-3</v>
      </c>
      <c r="H124" s="98"/>
      <c r="I124" s="98"/>
      <c r="J124" s="98"/>
      <c r="K124" s="98"/>
      <c r="L124" s="98"/>
      <c r="M124" s="98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.75" customHeight="1" x14ac:dyDescent="0.25">
      <c r="A125" s="23" t="s">
        <v>20</v>
      </c>
      <c r="B125" s="72" t="s">
        <v>6</v>
      </c>
      <c r="C125" s="43" t="s">
        <v>17</v>
      </c>
      <c r="D125" s="95"/>
      <c r="E125" s="81">
        <v>7.9000000000000001E-2</v>
      </c>
      <c r="F125" s="98">
        <v>-0.32729999999999998</v>
      </c>
      <c r="G125" s="81">
        <v>0.99260000000000004</v>
      </c>
      <c r="H125" s="98"/>
      <c r="I125" s="98"/>
      <c r="J125" s="98"/>
      <c r="K125" s="98"/>
      <c r="L125" s="98"/>
      <c r="M125" s="98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.75" customHeight="1" x14ac:dyDescent="0.25">
      <c r="A126" s="23"/>
      <c r="B126" s="72" t="s">
        <v>9</v>
      </c>
      <c r="C126" s="43"/>
      <c r="D126" s="95"/>
      <c r="E126" s="98">
        <v>8.1500000000000003E-2</v>
      </c>
      <c r="F126" s="98">
        <v>-0.28089999999999998</v>
      </c>
      <c r="G126" s="81">
        <v>0.99480000000000002</v>
      </c>
      <c r="H126" s="98"/>
      <c r="I126" s="98"/>
      <c r="J126" s="98"/>
      <c r="K126" s="98"/>
      <c r="L126" s="98"/>
      <c r="M126" s="98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.75" customHeight="1" x14ac:dyDescent="0.25">
      <c r="A127" s="23"/>
      <c r="B127" s="72" t="s">
        <v>10</v>
      </c>
      <c r="C127" s="43"/>
      <c r="D127" s="95"/>
      <c r="E127" s="98">
        <v>8.6099999999999996E-2</v>
      </c>
      <c r="F127" s="98">
        <v>-0.1207</v>
      </c>
      <c r="G127" s="98">
        <v>0.99929999999999997</v>
      </c>
      <c r="H127" s="98"/>
      <c r="I127" s="98"/>
      <c r="J127" s="98"/>
      <c r="K127" s="98"/>
      <c r="L127" s="98"/>
      <c r="M127" s="98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.75" customHeight="1" x14ac:dyDescent="0.25">
      <c r="A128" s="23"/>
      <c r="B128" s="72" t="s">
        <v>30</v>
      </c>
      <c r="C128" s="43"/>
      <c r="D128" s="95"/>
      <c r="E128" s="98">
        <v>9.2600000000000002E-2</v>
      </c>
      <c r="F128" s="98">
        <v>-0.16120000000000001</v>
      </c>
      <c r="G128" s="98">
        <v>0.99880000000000002</v>
      </c>
      <c r="H128" s="98"/>
      <c r="I128" s="98"/>
      <c r="J128" s="98"/>
      <c r="K128" s="98"/>
      <c r="L128" s="98"/>
      <c r="M128" s="98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.75" customHeight="1" x14ac:dyDescent="0.25">
      <c r="A129" s="23"/>
      <c r="B129" s="72" t="s">
        <v>31</v>
      </c>
      <c r="C129" s="43"/>
      <c r="D129" s="95"/>
      <c r="E129" s="98">
        <v>8.5400000000000004E-2</v>
      </c>
      <c r="F129" s="98">
        <v>-0.28389999999999999</v>
      </c>
      <c r="G129" s="98">
        <v>0.99670000000000003</v>
      </c>
      <c r="H129" s="98"/>
      <c r="I129" s="98"/>
      <c r="J129" s="98"/>
      <c r="K129" s="98"/>
      <c r="L129" s="98"/>
      <c r="M129" s="98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.75" customHeight="1" x14ac:dyDescent="0.25">
      <c r="A130" s="23"/>
      <c r="B130" s="72" t="s">
        <v>58</v>
      </c>
      <c r="C130" s="43"/>
      <c r="D130" s="95"/>
      <c r="E130" s="98">
        <v>8.0600000000000005E-2</v>
      </c>
      <c r="F130" s="98">
        <v>-0.1605</v>
      </c>
      <c r="G130" s="98">
        <v>0.99860000000000004</v>
      </c>
      <c r="H130" s="98"/>
      <c r="I130" s="98"/>
      <c r="J130" s="98"/>
      <c r="K130" s="98"/>
      <c r="L130" s="98"/>
      <c r="M130" s="98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.75" customHeight="1" x14ac:dyDescent="0.25">
      <c r="A131" s="23"/>
      <c r="B131" s="72" t="s">
        <v>59</v>
      </c>
      <c r="C131" s="43"/>
      <c r="D131" s="95"/>
      <c r="E131" s="98">
        <v>9.0399999999999994E-2</v>
      </c>
      <c r="F131" s="98">
        <v>-0.23139999999999999</v>
      </c>
      <c r="G131" s="98">
        <v>0.99629999999999996</v>
      </c>
      <c r="H131" s="98"/>
      <c r="I131" s="98"/>
      <c r="J131" s="98"/>
      <c r="K131" s="98"/>
      <c r="L131" s="98"/>
      <c r="M131" s="98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.75" customHeight="1" x14ac:dyDescent="0.25">
      <c r="A132" s="23"/>
      <c r="B132" s="72" t="s">
        <v>60</v>
      </c>
      <c r="C132" s="43"/>
      <c r="D132" s="95"/>
      <c r="E132" s="98">
        <v>0.1072</v>
      </c>
      <c r="F132" s="98">
        <v>-0.46</v>
      </c>
      <c r="G132" s="98">
        <v>0.99119999999999997</v>
      </c>
      <c r="H132" s="98"/>
      <c r="I132" s="98"/>
      <c r="J132" s="98"/>
      <c r="K132" s="98"/>
      <c r="L132" s="98"/>
      <c r="M132" s="98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.75" customHeight="1" x14ac:dyDescent="0.25">
      <c r="A133" s="23"/>
      <c r="B133" s="72" t="s">
        <v>61</v>
      </c>
      <c r="C133" s="43"/>
      <c r="D133" s="95"/>
      <c r="E133" s="98">
        <v>0.10299999999999999</v>
      </c>
      <c r="F133" s="98">
        <v>-0.1865</v>
      </c>
      <c r="G133" s="98">
        <v>0.99760000000000004</v>
      </c>
      <c r="H133" s="98"/>
      <c r="I133" s="98"/>
      <c r="J133" s="98"/>
      <c r="K133" s="98"/>
      <c r="L133" s="98"/>
      <c r="M133" s="98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.75" customHeight="1" x14ac:dyDescent="0.25">
      <c r="A134" s="23"/>
      <c r="B134" s="72" t="s">
        <v>100</v>
      </c>
      <c r="C134" s="43"/>
      <c r="D134" s="95"/>
      <c r="E134" s="98">
        <v>0.1</v>
      </c>
      <c r="F134" s="98">
        <v>-0.24349999999999999</v>
      </c>
      <c r="G134" s="98">
        <v>0.99560000000000004</v>
      </c>
      <c r="H134" s="98"/>
      <c r="I134" s="98"/>
      <c r="J134" s="98"/>
      <c r="K134" s="98"/>
      <c r="L134" s="98"/>
      <c r="M134" s="98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 x14ac:dyDescent="0.25">
      <c r="A135" s="23"/>
      <c r="B135" s="72" t="s">
        <v>101</v>
      </c>
      <c r="C135" s="43"/>
      <c r="D135" s="95"/>
      <c r="E135" s="98">
        <v>9.1899999999999996E-2</v>
      </c>
      <c r="F135" s="98">
        <v>-0.1794</v>
      </c>
      <c r="G135" s="98">
        <v>0.99990000000000001</v>
      </c>
      <c r="H135" s="98"/>
      <c r="I135" s="98"/>
      <c r="J135" s="98"/>
      <c r="K135" s="98"/>
      <c r="L135" s="98"/>
      <c r="M135" s="98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.75" customHeight="1" x14ac:dyDescent="0.25">
      <c r="A136" s="23"/>
      <c r="B136" s="72" t="s">
        <v>102</v>
      </c>
      <c r="C136" s="43"/>
      <c r="D136" s="95"/>
      <c r="E136" s="98">
        <v>7.9100000000000004E-2</v>
      </c>
      <c r="F136" s="98">
        <v>0.1797</v>
      </c>
      <c r="G136" s="98">
        <v>0.98760000000000003</v>
      </c>
      <c r="H136" s="98"/>
      <c r="I136" s="98"/>
      <c r="J136" s="98"/>
      <c r="K136" s="98"/>
      <c r="L136" s="98"/>
      <c r="M136" s="98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.75" customHeight="1" x14ac:dyDescent="0.25">
      <c r="A137" s="23"/>
      <c r="B137" s="72" t="s">
        <v>103</v>
      </c>
      <c r="C137" s="43"/>
      <c r="D137" s="95"/>
      <c r="E137" s="98">
        <v>9.8400000000000001E-2</v>
      </c>
      <c r="F137" s="98">
        <v>-0.19389999999999999</v>
      </c>
      <c r="G137" s="98">
        <v>0.99960000000000004</v>
      </c>
      <c r="H137" s="98"/>
      <c r="I137" s="98"/>
      <c r="J137" s="98"/>
      <c r="K137" s="98"/>
      <c r="L137" s="98"/>
      <c r="M137" s="98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.75" customHeight="1" x14ac:dyDescent="0.25">
      <c r="A138" s="23"/>
      <c r="B138" s="72" t="s">
        <v>104</v>
      </c>
      <c r="C138" s="43"/>
      <c r="D138" s="95"/>
      <c r="E138" s="98">
        <v>9.9099999999999994E-2</v>
      </c>
      <c r="F138" s="98">
        <v>-5.7599999999999998E-2</v>
      </c>
      <c r="G138" s="98">
        <v>0.99790000000000001</v>
      </c>
      <c r="H138" s="98"/>
      <c r="I138" s="98"/>
      <c r="J138" s="98"/>
      <c r="K138" s="98"/>
      <c r="L138" s="98"/>
      <c r="M138" s="98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.75" customHeight="1" x14ac:dyDescent="0.25">
      <c r="A139" s="23"/>
      <c r="B139" s="72" t="s">
        <v>105</v>
      </c>
      <c r="C139" s="43"/>
      <c r="D139" s="95"/>
      <c r="E139" s="98">
        <v>0.1012</v>
      </c>
      <c r="F139" s="98">
        <v>-0.21859999999999999</v>
      </c>
      <c r="G139" s="98">
        <v>0.99980000000000002</v>
      </c>
      <c r="H139" s="98"/>
      <c r="I139" s="98"/>
      <c r="J139" s="98"/>
      <c r="K139" s="98"/>
      <c r="L139" s="98"/>
      <c r="M139" s="98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.75" customHeight="1" x14ac:dyDescent="0.25">
      <c r="A140" s="23"/>
      <c r="B140" s="72" t="s">
        <v>106</v>
      </c>
      <c r="C140" s="43"/>
      <c r="D140" s="95"/>
      <c r="E140" s="98">
        <v>9.5399999999999999E-2</v>
      </c>
      <c r="F140" s="98">
        <v>-8.8300000000000003E-2</v>
      </c>
      <c r="G140" s="98">
        <v>0.99980000000000002</v>
      </c>
      <c r="H140" s="98"/>
      <c r="I140" s="98"/>
      <c r="J140" s="98"/>
      <c r="K140" s="98"/>
      <c r="L140" s="98"/>
      <c r="M140" s="98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.75" customHeight="1" x14ac:dyDescent="0.25">
      <c r="A141" s="23"/>
      <c r="B141" s="72" t="s">
        <v>107</v>
      </c>
      <c r="C141" s="43"/>
      <c r="D141" s="95"/>
      <c r="E141" s="98">
        <v>9.2700000000000005E-2</v>
      </c>
      <c r="F141" s="98">
        <v>-0.1197</v>
      </c>
      <c r="G141" s="98">
        <v>0.99980000000000002</v>
      </c>
      <c r="H141" s="98"/>
      <c r="I141" s="98"/>
      <c r="J141" s="98"/>
      <c r="K141" s="98"/>
      <c r="L141" s="98"/>
      <c r="M141" s="98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.75" customHeight="1" x14ac:dyDescent="0.25">
      <c r="A142" s="23"/>
      <c r="B142" s="72" t="s">
        <v>108</v>
      </c>
      <c r="C142" s="43"/>
      <c r="D142" s="95"/>
      <c r="E142" s="98">
        <v>8.6499999999999994E-2</v>
      </c>
      <c r="F142" s="98">
        <v>-7.1400000000000005E-2</v>
      </c>
      <c r="G142" s="98">
        <v>0.99950000000000006</v>
      </c>
      <c r="H142" s="98"/>
      <c r="I142" s="98"/>
      <c r="J142" s="98"/>
      <c r="K142" s="98"/>
      <c r="L142" s="98"/>
      <c r="M142" s="98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.75" customHeight="1" x14ac:dyDescent="0.25">
      <c r="A143" s="23"/>
      <c r="B143" s="72" t="s">
        <v>11</v>
      </c>
      <c r="C143" s="43"/>
      <c r="D143" s="95"/>
      <c r="E143" s="49">
        <f>AVERAGE(E125:E142)</f>
        <v>9.1672222222222211E-2</v>
      </c>
      <c r="F143" s="49">
        <f>AVERAGE(F125:F142)</f>
        <v>-0.17806111111111111</v>
      </c>
      <c r="G143" s="49">
        <f t="shared" ref="G143" si="12">AVERAGE(G125:G142)</f>
        <v>0.99696666666666667</v>
      </c>
      <c r="H143" s="98"/>
      <c r="I143" s="98"/>
      <c r="J143" s="98"/>
      <c r="K143" s="98"/>
      <c r="L143" s="98"/>
      <c r="M143" s="98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.75" customHeight="1" x14ac:dyDescent="0.25">
      <c r="A144" s="23"/>
      <c r="B144" s="72" t="s">
        <v>12</v>
      </c>
      <c r="C144" s="43"/>
      <c r="D144" s="95"/>
      <c r="E144" s="49">
        <f>STDEV(E125:E142)</f>
        <v>8.7088059258198409E-3</v>
      </c>
      <c r="F144" s="49">
        <f>STDEV(F125:F142)</f>
        <v>0.13325354046235188</v>
      </c>
      <c r="G144" s="49">
        <f t="shared" ref="G144" si="13">STDEV(G125:G142)</f>
        <v>3.4803650924106516E-3</v>
      </c>
      <c r="H144" s="98"/>
      <c r="I144" s="98"/>
      <c r="J144" s="98"/>
      <c r="K144" s="98"/>
      <c r="L144" s="98"/>
      <c r="M144" s="98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.75" customHeight="1" x14ac:dyDescent="0.25">
      <c r="A145" s="65" t="s">
        <v>21</v>
      </c>
      <c r="B145" s="72" t="s">
        <v>6</v>
      </c>
      <c r="C145" s="75" t="s">
        <v>22</v>
      </c>
      <c r="D145" s="95"/>
      <c r="E145" s="81">
        <v>3.8199999999999998E-2</v>
      </c>
      <c r="F145" s="98">
        <v>-0.28420000000000001</v>
      </c>
      <c r="G145" s="81">
        <v>0.99360000000000004</v>
      </c>
      <c r="H145" s="98"/>
      <c r="I145" s="98"/>
      <c r="J145" s="98"/>
      <c r="K145" s="98"/>
      <c r="L145" s="98"/>
      <c r="M145" s="98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.75" customHeight="1" x14ac:dyDescent="0.25">
      <c r="A146" s="65"/>
      <c r="B146" s="72" t="s">
        <v>9</v>
      </c>
      <c r="C146" s="75"/>
      <c r="D146" s="95"/>
      <c r="E146" s="81">
        <v>3.7900000000000003E-2</v>
      </c>
      <c r="F146" s="98">
        <v>-0.17150000000000001</v>
      </c>
      <c r="G146" s="81">
        <v>0.99850000000000005</v>
      </c>
      <c r="H146" s="98"/>
      <c r="I146" s="98"/>
      <c r="J146" s="98"/>
      <c r="K146" s="98"/>
      <c r="L146" s="98"/>
      <c r="M146" s="98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.75" customHeight="1" x14ac:dyDescent="0.25">
      <c r="A147" s="65"/>
      <c r="B147" s="72" t="s">
        <v>10</v>
      </c>
      <c r="C147" s="75"/>
      <c r="D147" s="95"/>
      <c r="E147" s="81">
        <v>3.9699999999999999E-2</v>
      </c>
      <c r="F147" s="98">
        <v>-0.15890000000000001</v>
      </c>
      <c r="G147" s="81">
        <v>0.99609999999999999</v>
      </c>
      <c r="H147" s="98"/>
      <c r="I147" s="98"/>
      <c r="J147" s="98"/>
      <c r="K147" s="98"/>
      <c r="L147" s="98"/>
      <c r="M147" s="98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.75" customHeight="1" x14ac:dyDescent="0.25">
      <c r="A148" s="65"/>
      <c r="B148" s="72" t="s">
        <v>30</v>
      </c>
      <c r="C148" s="75"/>
      <c r="D148" s="95"/>
      <c r="E148" s="81">
        <v>4.3499999999999997E-2</v>
      </c>
      <c r="F148" s="98">
        <v>-9.7299999999999998E-2</v>
      </c>
      <c r="G148" s="81">
        <v>0.99639999999999995</v>
      </c>
      <c r="H148" s="98"/>
      <c r="I148" s="98"/>
      <c r="J148" s="98"/>
      <c r="K148" s="98"/>
      <c r="L148" s="98"/>
      <c r="M148" s="98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.75" customHeight="1" x14ac:dyDescent="0.25">
      <c r="A149" s="65"/>
      <c r="B149" s="72" t="s">
        <v>31</v>
      </c>
      <c r="C149" s="75"/>
      <c r="D149" s="95"/>
      <c r="E149" s="81">
        <v>3.9100000000000003E-2</v>
      </c>
      <c r="F149" s="98">
        <v>-0.21</v>
      </c>
      <c r="G149" s="81">
        <v>0.98150000000000004</v>
      </c>
      <c r="H149" s="98"/>
      <c r="I149" s="98"/>
      <c r="J149" s="98"/>
      <c r="K149" s="98"/>
      <c r="L149" s="98"/>
      <c r="M149" s="98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.75" customHeight="1" x14ac:dyDescent="0.25">
      <c r="A150" s="65"/>
      <c r="B150" s="72" t="s">
        <v>58</v>
      </c>
      <c r="C150" s="75"/>
      <c r="D150" s="95"/>
      <c r="E150" s="81">
        <v>5.33E-2</v>
      </c>
      <c r="F150" s="98">
        <v>-0.38640000000000002</v>
      </c>
      <c r="G150" s="81">
        <v>0.99380000000000002</v>
      </c>
      <c r="H150" s="98"/>
      <c r="I150" s="98"/>
      <c r="J150" s="98"/>
      <c r="K150" s="98"/>
      <c r="L150" s="98"/>
      <c r="M150" s="98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.75" customHeight="1" x14ac:dyDescent="0.25">
      <c r="A151" s="65"/>
      <c r="B151" s="72" t="s">
        <v>59</v>
      </c>
      <c r="C151" s="75"/>
      <c r="D151" s="95"/>
      <c r="E151" s="81">
        <v>5.5899999999999998E-2</v>
      </c>
      <c r="F151" s="98">
        <v>-0.27129999999999999</v>
      </c>
      <c r="G151" s="81">
        <v>0.99180000000000001</v>
      </c>
      <c r="H151" s="98"/>
      <c r="I151" s="98"/>
      <c r="J151" s="98"/>
      <c r="K151" s="98"/>
      <c r="L151" s="98"/>
      <c r="M151" s="98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.75" customHeight="1" x14ac:dyDescent="0.25">
      <c r="A152" s="65"/>
      <c r="B152" s="72" t="s">
        <v>60</v>
      </c>
      <c r="C152" s="75"/>
      <c r="D152" s="95"/>
      <c r="E152" s="81">
        <v>3.4700000000000002E-2</v>
      </c>
      <c r="F152" s="98">
        <v>-0.14430000000000001</v>
      </c>
      <c r="G152" s="81">
        <v>0.99119999999999997</v>
      </c>
      <c r="H152" s="98"/>
      <c r="I152" s="98"/>
      <c r="J152" s="98"/>
      <c r="K152" s="98"/>
      <c r="L152" s="98"/>
      <c r="M152" s="98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.75" customHeight="1" x14ac:dyDescent="0.25">
      <c r="A153" s="65"/>
      <c r="B153" s="72" t="s">
        <v>61</v>
      </c>
      <c r="C153" s="75"/>
      <c r="D153" s="95"/>
      <c r="E153" s="81">
        <v>3.49E-2</v>
      </c>
      <c r="F153" s="98">
        <v>-0.1235</v>
      </c>
      <c r="G153" s="81">
        <v>0.99770000000000003</v>
      </c>
      <c r="H153" s="98"/>
      <c r="I153" s="98"/>
      <c r="J153" s="98"/>
      <c r="K153" s="98"/>
      <c r="L153" s="98"/>
      <c r="M153" s="98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.75" customHeight="1" x14ac:dyDescent="0.25">
      <c r="A154" s="65"/>
      <c r="B154" s="72" t="s">
        <v>100</v>
      </c>
      <c r="C154" s="75"/>
      <c r="D154" s="95"/>
      <c r="E154" s="81">
        <v>3.5200000000000002E-2</v>
      </c>
      <c r="F154" s="98">
        <v>-0.20219999999999999</v>
      </c>
      <c r="G154" s="81">
        <v>0.99199999999999999</v>
      </c>
      <c r="H154" s="98"/>
      <c r="I154" s="98"/>
      <c r="J154" s="98"/>
      <c r="K154" s="98"/>
      <c r="L154" s="98"/>
      <c r="M154" s="98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.75" customHeight="1" x14ac:dyDescent="0.25">
      <c r="A155" s="65"/>
      <c r="B155" s="72" t="s">
        <v>101</v>
      </c>
      <c r="C155" s="75"/>
      <c r="D155" s="95"/>
      <c r="E155" s="81">
        <v>3.3099999999999997E-2</v>
      </c>
      <c r="F155" s="98">
        <v>-0.18260000000000001</v>
      </c>
      <c r="G155" s="81">
        <v>0.997</v>
      </c>
      <c r="H155" s="98"/>
      <c r="I155" s="98"/>
      <c r="J155" s="98"/>
      <c r="K155" s="98"/>
      <c r="L155" s="98"/>
      <c r="M155" s="98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.75" customHeight="1" x14ac:dyDescent="0.25">
      <c r="A156" s="65"/>
      <c r="B156" s="72" t="s">
        <v>102</v>
      </c>
      <c r="C156" s="75"/>
      <c r="D156" s="95"/>
      <c r="E156" s="98">
        <v>3.5700000000000003E-2</v>
      </c>
      <c r="F156" s="98">
        <v>-0.18729999999999999</v>
      </c>
      <c r="G156" s="98">
        <v>0.99709999999999999</v>
      </c>
      <c r="H156" s="98"/>
      <c r="I156" s="98"/>
      <c r="J156" s="98"/>
      <c r="K156" s="98"/>
      <c r="L156" s="98"/>
      <c r="M156" s="98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.75" customHeight="1" x14ac:dyDescent="0.25">
      <c r="A157" s="65"/>
      <c r="B157" s="72" t="s">
        <v>103</v>
      </c>
      <c r="C157" s="75"/>
      <c r="D157" s="95"/>
      <c r="E157" s="98">
        <v>3.6999999999999998E-2</v>
      </c>
      <c r="F157" s="98">
        <v>-0.15970000000000001</v>
      </c>
      <c r="G157" s="98">
        <v>0.99770000000000003</v>
      </c>
      <c r="H157" s="98"/>
      <c r="I157" s="98"/>
      <c r="J157" s="98"/>
      <c r="K157" s="98"/>
      <c r="L157" s="98"/>
      <c r="M157" s="98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.75" customHeight="1" x14ac:dyDescent="0.25">
      <c r="A158" s="65"/>
      <c r="B158" s="72" t="s">
        <v>104</v>
      </c>
      <c r="C158" s="75"/>
      <c r="D158" s="95"/>
      <c r="E158" s="98">
        <v>3.6700000000000003E-2</v>
      </c>
      <c r="F158" s="98">
        <v>-0.1125</v>
      </c>
      <c r="G158" s="98">
        <v>0.99580000000000002</v>
      </c>
      <c r="H158" s="98"/>
      <c r="I158" s="98"/>
      <c r="J158" s="98"/>
      <c r="K158" s="98"/>
      <c r="L158" s="98"/>
      <c r="M158" s="98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.75" customHeight="1" x14ac:dyDescent="0.25">
      <c r="A159" s="65"/>
      <c r="B159" s="72" t="s">
        <v>105</v>
      </c>
      <c r="C159" s="75"/>
      <c r="D159" s="95"/>
      <c r="E159" s="98">
        <v>3.7699999999999997E-2</v>
      </c>
      <c r="F159" s="98">
        <v>-0.17449999999999999</v>
      </c>
      <c r="G159" s="98">
        <v>0.99709999999999999</v>
      </c>
      <c r="H159" s="98"/>
      <c r="I159" s="98"/>
      <c r="J159" s="98"/>
      <c r="K159" s="98"/>
      <c r="L159" s="98"/>
      <c r="M159" s="98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 x14ac:dyDescent="0.25">
      <c r="A160" s="65"/>
      <c r="B160" s="72" t="s">
        <v>106</v>
      </c>
      <c r="C160" s="75"/>
      <c r="D160" s="95"/>
      <c r="E160" s="98">
        <v>3.6999999999999998E-2</v>
      </c>
      <c r="F160" s="98">
        <v>-9.2399999999999996E-2</v>
      </c>
      <c r="G160" s="98">
        <v>0.99890000000000001</v>
      </c>
      <c r="H160" s="98"/>
      <c r="I160" s="98"/>
      <c r="J160" s="98"/>
      <c r="K160" s="98"/>
      <c r="L160" s="98"/>
      <c r="M160" s="98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.75" customHeight="1" x14ac:dyDescent="0.25">
      <c r="A161" s="65"/>
      <c r="B161" s="72" t="s">
        <v>107</v>
      </c>
      <c r="C161" s="75"/>
      <c r="D161" s="95"/>
      <c r="E161" s="98">
        <v>3.39E-2</v>
      </c>
      <c r="F161" s="98">
        <v>-0.10100000000000001</v>
      </c>
      <c r="G161" s="98">
        <v>0.998</v>
      </c>
      <c r="H161" s="98"/>
      <c r="I161" s="98"/>
      <c r="J161" s="98"/>
      <c r="K161" s="98"/>
      <c r="L161" s="98"/>
      <c r="M161" s="98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.75" customHeight="1" x14ac:dyDescent="0.25">
      <c r="A162" s="65"/>
      <c r="B162" s="72" t="s">
        <v>108</v>
      </c>
      <c r="C162" s="75"/>
      <c r="D162" s="95"/>
      <c r="E162" s="98">
        <v>3.5000000000000003E-2</v>
      </c>
      <c r="F162" s="98">
        <v>-0.1166</v>
      </c>
      <c r="G162" s="98">
        <v>0.99319999999999997</v>
      </c>
      <c r="H162" s="98"/>
      <c r="I162" s="98"/>
      <c r="J162" s="98"/>
      <c r="K162" s="98"/>
      <c r="L162" s="98"/>
      <c r="M162" s="98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 x14ac:dyDescent="0.25">
      <c r="A163" s="65"/>
      <c r="B163" s="56" t="s">
        <v>11</v>
      </c>
      <c r="C163" s="75"/>
      <c r="D163" s="95"/>
      <c r="E163" s="49">
        <f>AVERAGE(E145:E162)</f>
        <v>3.8805555555555558E-2</v>
      </c>
      <c r="F163" s="49">
        <f>AVERAGE(F145:F162)</f>
        <v>-0.17645555555555556</v>
      </c>
      <c r="G163" s="49">
        <f t="shared" ref="G163" si="14">AVERAGE(G145:G162)</f>
        <v>0.99485555555555572</v>
      </c>
      <c r="H163" s="98"/>
      <c r="I163" s="98"/>
      <c r="J163" s="98"/>
      <c r="K163" s="98"/>
      <c r="L163" s="98"/>
      <c r="M163" s="98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.75" customHeight="1" thickBot="1" x14ac:dyDescent="0.3">
      <c r="A164" s="91"/>
      <c r="B164" s="87" t="s">
        <v>12</v>
      </c>
      <c r="C164" s="93"/>
      <c r="D164" s="96"/>
      <c r="E164" s="51">
        <f>STDEV(E145:E162)</f>
        <v>6.2518206498513914E-3</v>
      </c>
      <c r="F164" s="51">
        <f>STDEV(F145:F162)</f>
        <v>7.583939859390347E-2</v>
      </c>
      <c r="G164" s="51">
        <f t="shared" ref="G164" si="15">STDEV(G145:G162)</f>
        <v>4.1292674499483076E-3</v>
      </c>
      <c r="H164" s="98"/>
      <c r="I164" s="98"/>
      <c r="J164" s="98"/>
      <c r="K164" s="98"/>
      <c r="L164" s="98"/>
      <c r="M164" s="98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.75" customHeight="1" thickTop="1" x14ac:dyDescent="0.25">
      <c r="A165" s="24"/>
      <c r="B165" s="56"/>
      <c r="C165" s="56"/>
      <c r="D165" s="56"/>
      <c r="E165" s="56"/>
      <c r="F165" s="56"/>
      <c r="G165" s="56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.75" customHeight="1" x14ac:dyDescent="0.25">
      <c r="A166" s="94" t="s">
        <v>99</v>
      </c>
      <c r="B166" s="56"/>
      <c r="C166" s="56"/>
      <c r="D166" s="56"/>
      <c r="E166" s="56"/>
      <c r="F166" s="56"/>
      <c r="G166" s="56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.75" customHeight="1" x14ac:dyDescent="0.25">
      <c r="A167" s="24"/>
      <c r="B167" s="56"/>
      <c r="C167" s="56"/>
      <c r="D167" s="56"/>
      <c r="E167" s="56"/>
      <c r="F167" s="56"/>
      <c r="G167" s="56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.75" customHeight="1" x14ac:dyDescent="0.25">
      <c r="A168" s="24"/>
      <c r="B168" s="56"/>
      <c r="C168" s="56"/>
      <c r="D168" s="56"/>
      <c r="E168" s="56"/>
      <c r="F168" s="56"/>
      <c r="G168" s="56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.75" customHeight="1" x14ac:dyDescent="0.25">
      <c r="A169" s="24"/>
      <c r="B169" s="56"/>
      <c r="C169" s="56"/>
      <c r="D169" s="56"/>
      <c r="E169" s="56"/>
      <c r="F169" s="56"/>
      <c r="G169" s="56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.75" customHeight="1" x14ac:dyDescent="0.25">
      <c r="A170" s="24"/>
      <c r="B170" s="56"/>
      <c r="C170" s="56"/>
      <c r="D170" s="56"/>
      <c r="E170" s="56"/>
      <c r="F170" s="56"/>
      <c r="G170" s="56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.75" customHeight="1" x14ac:dyDescent="0.25">
      <c r="A171" s="24"/>
      <c r="B171" s="56"/>
      <c r="C171" s="56"/>
      <c r="D171" s="56"/>
      <c r="E171" s="56"/>
      <c r="F171" s="56"/>
      <c r="G171" s="56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.75" customHeight="1" x14ac:dyDescent="0.25">
      <c r="A172" s="24"/>
      <c r="B172" s="56"/>
      <c r="C172" s="56"/>
      <c r="D172" s="56"/>
      <c r="E172" s="56"/>
      <c r="F172" s="56"/>
      <c r="G172" s="56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.75" customHeight="1" x14ac:dyDescent="0.25">
      <c r="A173" s="24"/>
      <c r="B173" s="56"/>
      <c r="C173" s="56"/>
      <c r="D173" s="56"/>
      <c r="E173" s="56"/>
      <c r="F173" s="56"/>
      <c r="G173" s="56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.75" customHeight="1" x14ac:dyDescent="0.25">
      <c r="A174" s="24"/>
      <c r="B174" s="56"/>
      <c r="C174" s="56"/>
      <c r="D174" s="56"/>
      <c r="E174" s="56"/>
      <c r="F174" s="56"/>
      <c r="G174" s="56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.75" customHeight="1" x14ac:dyDescent="0.25">
      <c r="A175" s="24"/>
      <c r="B175" s="56"/>
      <c r="C175" s="56"/>
      <c r="D175" s="56"/>
      <c r="E175" s="56"/>
      <c r="F175" s="56"/>
      <c r="G175" s="56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.75" customHeight="1" x14ac:dyDescent="0.25">
      <c r="A176" s="24"/>
      <c r="B176" s="56"/>
      <c r="C176" s="56"/>
      <c r="D176" s="56"/>
      <c r="E176" s="56"/>
      <c r="F176" s="56"/>
      <c r="G176" s="56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.75" customHeight="1" x14ac:dyDescent="0.25">
      <c r="A177" s="24"/>
      <c r="B177" s="56"/>
      <c r="C177" s="56"/>
      <c r="D177" s="56"/>
      <c r="E177" s="56"/>
      <c r="F177" s="56"/>
      <c r="G177" s="56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.75" customHeight="1" x14ac:dyDescent="0.25">
      <c r="A178" s="24"/>
      <c r="B178" s="56"/>
      <c r="C178" s="56"/>
      <c r="D178" s="56"/>
      <c r="E178" s="56"/>
      <c r="F178" s="56"/>
      <c r="G178" s="56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.75" customHeight="1" x14ac:dyDescent="0.25">
      <c r="A179" s="24"/>
      <c r="B179" s="56"/>
      <c r="C179" s="56"/>
      <c r="D179" s="56"/>
      <c r="E179" s="56"/>
      <c r="F179" s="56"/>
      <c r="G179" s="56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.75" customHeight="1" x14ac:dyDescent="0.25">
      <c r="A180" s="24"/>
      <c r="B180" s="56"/>
      <c r="C180" s="56"/>
      <c r="D180" s="56"/>
      <c r="E180" s="56"/>
      <c r="F180" s="56"/>
      <c r="G180" s="56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 x14ac:dyDescent="0.25">
      <c r="A181" s="24"/>
      <c r="B181" s="56"/>
      <c r="C181" s="56"/>
      <c r="D181" s="56"/>
      <c r="E181" s="56"/>
      <c r="F181" s="56"/>
      <c r="G181" s="56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.75" customHeight="1" x14ac:dyDescent="0.25">
      <c r="A182" s="24"/>
      <c r="B182" s="56"/>
      <c r="C182" s="56"/>
      <c r="D182" s="56"/>
      <c r="E182" s="56"/>
      <c r="F182" s="56"/>
      <c r="G182" s="56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.75" customHeight="1" x14ac:dyDescent="0.25">
      <c r="A183" s="24"/>
      <c r="B183" s="56"/>
      <c r="C183" s="56"/>
      <c r="D183" s="56"/>
      <c r="E183" s="56"/>
      <c r="F183" s="56"/>
      <c r="G183" s="56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.75" customHeight="1" x14ac:dyDescent="0.25">
      <c r="A184" s="24"/>
      <c r="B184" s="56"/>
      <c r="C184" s="56"/>
      <c r="D184" s="56"/>
      <c r="E184" s="56"/>
      <c r="F184" s="56"/>
      <c r="G184" s="56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 x14ac:dyDescent="0.25">
      <c r="A185" s="24"/>
      <c r="B185" s="56"/>
      <c r="C185" s="56"/>
      <c r="D185" s="56"/>
      <c r="E185" s="56"/>
      <c r="F185" s="56"/>
      <c r="G185" s="56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 x14ac:dyDescent="0.25">
      <c r="A186" s="24"/>
      <c r="B186" s="56"/>
      <c r="C186" s="56"/>
      <c r="D186" s="56"/>
      <c r="E186" s="56"/>
      <c r="F186" s="56"/>
      <c r="G186" s="56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.75" customHeight="1" x14ac:dyDescent="0.25">
      <c r="A187" s="24"/>
      <c r="B187" s="56"/>
      <c r="C187" s="56"/>
      <c r="D187" s="56"/>
      <c r="E187" s="56"/>
      <c r="F187" s="56"/>
      <c r="G187" s="56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 x14ac:dyDescent="0.25">
      <c r="A188" s="24"/>
      <c r="B188" s="56"/>
      <c r="C188" s="56"/>
      <c r="D188" s="56"/>
      <c r="E188" s="56"/>
      <c r="F188" s="56"/>
      <c r="G188" s="56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.75" customHeight="1" x14ac:dyDescent="0.25">
      <c r="A189" s="24"/>
      <c r="B189" s="56"/>
      <c r="C189" s="56"/>
      <c r="D189" s="56"/>
      <c r="E189" s="56"/>
      <c r="F189" s="56"/>
      <c r="G189" s="56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.75" customHeight="1" x14ac:dyDescent="0.25">
      <c r="A190" s="24"/>
      <c r="B190" s="56"/>
      <c r="C190" s="56"/>
      <c r="D190" s="56"/>
      <c r="E190" s="56"/>
      <c r="F190" s="56"/>
      <c r="G190" s="56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 x14ac:dyDescent="0.25">
      <c r="A191" s="24"/>
      <c r="B191" s="56"/>
      <c r="C191" s="56"/>
      <c r="D191" s="56"/>
      <c r="E191" s="56"/>
      <c r="F191" s="56"/>
      <c r="G191" s="56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 x14ac:dyDescent="0.25">
      <c r="A192" s="24"/>
      <c r="B192" s="56"/>
      <c r="C192" s="56"/>
      <c r="D192" s="56"/>
      <c r="E192" s="56"/>
      <c r="F192" s="56"/>
      <c r="G192" s="56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 x14ac:dyDescent="0.25">
      <c r="A193" s="24"/>
      <c r="B193" s="56"/>
      <c r="C193" s="56"/>
      <c r="D193" s="56"/>
      <c r="E193" s="56"/>
      <c r="F193" s="56"/>
      <c r="G193" s="56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.75" customHeight="1" x14ac:dyDescent="0.25">
      <c r="A194" s="24"/>
      <c r="B194" s="56"/>
      <c r="C194" s="56"/>
      <c r="D194" s="56"/>
      <c r="E194" s="56"/>
      <c r="F194" s="56"/>
      <c r="G194" s="56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.75" customHeight="1" x14ac:dyDescent="0.25">
      <c r="A195" s="24"/>
      <c r="B195" s="56"/>
      <c r="C195" s="56"/>
      <c r="D195" s="56"/>
      <c r="E195" s="56"/>
      <c r="F195" s="56"/>
      <c r="G195" s="56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.75" customHeight="1" x14ac:dyDescent="0.25">
      <c r="A196" s="24"/>
      <c r="B196" s="56"/>
      <c r="C196" s="56"/>
      <c r="D196" s="56"/>
      <c r="E196" s="56"/>
      <c r="F196" s="56"/>
      <c r="G196" s="56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.75" customHeight="1" x14ac:dyDescent="0.25">
      <c r="A197" s="24"/>
      <c r="B197" s="56"/>
      <c r="C197" s="56"/>
      <c r="D197" s="56"/>
      <c r="E197" s="56"/>
      <c r="F197" s="56"/>
      <c r="G197" s="56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 x14ac:dyDescent="0.25">
      <c r="A198" s="24"/>
      <c r="B198" s="56"/>
      <c r="C198" s="56"/>
      <c r="D198" s="56"/>
      <c r="E198" s="56"/>
      <c r="F198" s="56"/>
      <c r="G198" s="56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.75" customHeight="1" x14ac:dyDescent="0.25">
      <c r="A199" s="24"/>
      <c r="B199" s="56"/>
      <c r="C199" s="56"/>
      <c r="D199" s="56"/>
      <c r="E199" s="56"/>
      <c r="F199" s="56"/>
      <c r="G199" s="56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 x14ac:dyDescent="0.25">
      <c r="A200" s="24"/>
      <c r="B200" s="56"/>
      <c r="C200" s="56"/>
      <c r="D200" s="56"/>
      <c r="E200" s="56"/>
      <c r="F200" s="56"/>
      <c r="G200" s="56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.75" customHeight="1" x14ac:dyDescent="0.25">
      <c r="A201" s="24"/>
      <c r="B201" s="56"/>
      <c r="C201" s="56"/>
      <c r="D201" s="56"/>
      <c r="E201" s="56"/>
      <c r="F201" s="56"/>
      <c r="G201" s="56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.75" customHeight="1" x14ac:dyDescent="0.25">
      <c r="A202" s="24"/>
      <c r="B202" s="56"/>
      <c r="C202" s="56"/>
      <c r="D202" s="56"/>
      <c r="E202" s="56"/>
      <c r="F202" s="56"/>
      <c r="G202" s="56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.75" customHeight="1" x14ac:dyDescent="0.25">
      <c r="A203" s="24"/>
      <c r="B203" s="56"/>
      <c r="C203" s="56"/>
      <c r="D203" s="56"/>
      <c r="E203" s="56"/>
      <c r="F203" s="56"/>
      <c r="G203" s="56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.75" customHeight="1" x14ac:dyDescent="0.25">
      <c r="A204" s="24"/>
      <c r="B204" s="56"/>
      <c r="C204" s="56"/>
      <c r="D204" s="56"/>
      <c r="E204" s="56"/>
      <c r="F204" s="56"/>
      <c r="G204" s="56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.75" customHeight="1" x14ac:dyDescent="0.25">
      <c r="A205" s="24"/>
      <c r="B205" s="56"/>
      <c r="C205" s="56"/>
      <c r="D205" s="56"/>
      <c r="E205" s="56"/>
      <c r="F205" s="56"/>
      <c r="G205" s="56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.75" customHeight="1" x14ac:dyDescent="0.25">
      <c r="A206" s="24"/>
      <c r="B206" s="56"/>
      <c r="C206" s="56"/>
      <c r="D206" s="56"/>
      <c r="E206" s="56"/>
      <c r="F206" s="56"/>
      <c r="G206" s="56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.75" customHeight="1" x14ac:dyDescent="0.25">
      <c r="A207" s="24"/>
      <c r="B207" s="56"/>
      <c r="C207" s="56"/>
      <c r="D207" s="56"/>
      <c r="E207" s="56"/>
      <c r="F207" s="56"/>
      <c r="G207" s="56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.75" customHeight="1" x14ac:dyDescent="0.25">
      <c r="A208" s="24"/>
      <c r="B208" s="56"/>
      <c r="C208" s="56"/>
      <c r="D208" s="56"/>
      <c r="E208" s="56"/>
      <c r="F208" s="56"/>
      <c r="G208" s="56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.75" customHeight="1" x14ac:dyDescent="0.25">
      <c r="A209" s="24"/>
      <c r="B209" s="56"/>
      <c r="C209" s="56"/>
      <c r="D209" s="56"/>
      <c r="E209" s="56"/>
      <c r="F209" s="56"/>
      <c r="G209" s="56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.75" customHeight="1" x14ac:dyDescent="0.25">
      <c r="A210" s="24"/>
      <c r="B210" s="56"/>
      <c r="C210" s="56"/>
      <c r="D210" s="56"/>
      <c r="E210" s="56"/>
      <c r="F210" s="56"/>
      <c r="G210" s="56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 x14ac:dyDescent="0.25">
      <c r="A211" s="24"/>
      <c r="B211" s="56"/>
      <c r="C211" s="56"/>
      <c r="D211" s="56"/>
      <c r="E211" s="56"/>
      <c r="F211" s="56"/>
      <c r="G211" s="56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.75" customHeight="1" x14ac:dyDescent="0.25">
      <c r="A212" s="24"/>
      <c r="B212" s="56"/>
      <c r="C212" s="56"/>
      <c r="D212" s="56"/>
      <c r="E212" s="56"/>
      <c r="F212" s="56"/>
      <c r="G212" s="56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.75" customHeight="1" x14ac:dyDescent="0.25">
      <c r="A213" s="24"/>
      <c r="B213" s="56"/>
      <c r="C213" s="56"/>
      <c r="D213" s="56"/>
      <c r="E213" s="56"/>
      <c r="F213" s="56"/>
      <c r="G213" s="56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.75" customHeight="1" x14ac:dyDescent="0.25">
      <c r="A214" s="24"/>
      <c r="B214" s="56"/>
      <c r="C214" s="56"/>
      <c r="D214" s="56"/>
      <c r="E214" s="56"/>
      <c r="F214" s="56"/>
      <c r="G214" s="56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.75" customHeight="1" x14ac:dyDescent="0.25">
      <c r="A215" s="24"/>
      <c r="B215" s="56"/>
      <c r="C215" s="56"/>
      <c r="D215" s="56"/>
      <c r="E215" s="56"/>
      <c r="F215" s="56"/>
      <c r="G215" s="56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.75" customHeight="1" x14ac:dyDescent="0.25">
      <c r="A216" s="24"/>
      <c r="B216" s="56"/>
      <c r="C216" s="56"/>
      <c r="D216" s="56"/>
      <c r="E216" s="56"/>
      <c r="F216" s="56"/>
      <c r="G216" s="56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.75" customHeight="1" x14ac:dyDescent="0.25">
      <c r="A217" s="24"/>
      <c r="B217" s="56"/>
      <c r="C217" s="56"/>
      <c r="D217" s="56"/>
      <c r="E217" s="56"/>
      <c r="F217" s="56"/>
      <c r="G217" s="56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.75" customHeight="1" x14ac:dyDescent="0.25">
      <c r="A218" s="24"/>
      <c r="B218" s="56"/>
      <c r="C218" s="56"/>
      <c r="D218" s="56"/>
      <c r="E218" s="56"/>
      <c r="F218" s="56"/>
      <c r="G218" s="56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.75" customHeight="1" x14ac:dyDescent="0.25">
      <c r="A219" s="24"/>
      <c r="B219" s="56"/>
      <c r="C219" s="56"/>
      <c r="D219" s="56"/>
      <c r="E219" s="56"/>
      <c r="F219" s="56"/>
      <c r="G219" s="56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.75" customHeight="1" x14ac:dyDescent="0.25">
      <c r="A220" s="24"/>
      <c r="B220" s="56"/>
      <c r="C220" s="56"/>
      <c r="D220" s="56"/>
      <c r="E220" s="56"/>
      <c r="F220" s="56"/>
      <c r="G220" s="56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.75" customHeight="1" x14ac:dyDescent="0.25">
      <c r="A221" s="24"/>
      <c r="B221" s="56"/>
      <c r="C221" s="56"/>
      <c r="D221" s="56"/>
      <c r="E221" s="56"/>
      <c r="F221" s="56"/>
      <c r="G221" s="56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.75" customHeight="1" x14ac:dyDescent="0.25">
      <c r="A222" s="24"/>
      <c r="B222" s="56"/>
      <c r="C222" s="56"/>
      <c r="D222" s="56"/>
      <c r="E222" s="56"/>
      <c r="F222" s="56"/>
      <c r="G222" s="56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.75" customHeight="1" x14ac:dyDescent="0.25">
      <c r="A223" s="24"/>
      <c r="B223" s="56"/>
      <c r="C223" s="56"/>
      <c r="D223" s="56"/>
      <c r="E223" s="56"/>
      <c r="F223" s="56"/>
      <c r="G223" s="56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 x14ac:dyDescent="0.25">
      <c r="A224" s="24"/>
      <c r="B224" s="56"/>
      <c r="C224" s="56"/>
      <c r="D224" s="56"/>
      <c r="E224" s="56"/>
      <c r="F224" s="56"/>
      <c r="G224" s="56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.75" customHeight="1" x14ac:dyDescent="0.25">
      <c r="A225" s="24"/>
      <c r="B225" s="56"/>
      <c r="C225" s="56"/>
      <c r="D225" s="56"/>
      <c r="E225" s="56"/>
      <c r="F225" s="56"/>
      <c r="G225" s="56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.75" customHeight="1" x14ac:dyDescent="0.25">
      <c r="A226" s="24"/>
      <c r="B226" s="56"/>
      <c r="C226" s="56"/>
      <c r="D226" s="56"/>
      <c r="E226" s="56"/>
      <c r="F226" s="56"/>
      <c r="G226" s="56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.75" customHeight="1" x14ac:dyDescent="0.25">
      <c r="A227" s="24"/>
      <c r="B227" s="56"/>
      <c r="C227" s="56"/>
      <c r="D227" s="56"/>
      <c r="E227" s="56"/>
      <c r="F227" s="56"/>
      <c r="G227" s="56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.75" customHeight="1" x14ac:dyDescent="0.25">
      <c r="A228" s="24"/>
      <c r="B228" s="56"/>
      <c r="C228" s="56"/>
      <c r="D228" s="56"/>
      <c r="E228" s="56"/>
      <c r="F228" s="56"/>
      <c r="G228" s="56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.75" customHeight="1" x14ac:dyDescent="0.25">
      <c r="A229" s="24"/>
      <c r="B229" s="56"/>
      <c r="C229" s="56"/>
      <c r="D229" s="56"/>
      <c r="E229" s="56"/>
      <c r="F229" s="56"/>
      <c r="G229" s="56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.75" customHeight="1" x14ac:dyDescent="0.25">
      <c r="A230" s="24"/>
      <c r="B230" s="56"/>
      <c r="C230" s="56"/>
      <c r="D230" s="56"/>
      <c r="E230" s="56"/>
      <c r="F230" s="56"/>
      <c r="G230" s="56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.75" customHeight="1" x14ac:dyDescent="0.25">
      <c r="A231" s="24"/>
      <c r="B231" s="56"/>
      <c r="C231" s="56"/>
      <c r="D231" s="56"/>
      <c r="E231" s="56"/>
      <c r="F231" s="56"/>
      <c r="G231" s="56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.75" customHeight="1" x14ac:dyDescent="0.25">
      <c r="A232" s="24"/>
      <c r="B232" s="56"/>
      <c r="C232" s="56"/>
      <c r="D232" s="56"/>
      <c r="E232" s="56"/>
      <c r="F232" s="56"/>
      <c r="G232" s="56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.75" customHeight="1" x14ac:dyDescent="0.25">
      <c r="A233" s="24"/>
      <c r="B233" s="56"/>
      <c r="C233" s="56"/>
      <c r="D233" s="56"/>
      <c r="E233" s="56"/>
      <c r="F233" s="56"/>
      <c r="G233" s="56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.75" customHeight="1" x14ac:dyDescent="0.25">
      <c r="A234" s="24"/>
      <c r="B234" s="56"/>
      <c r="C234" s="56"/>
      <c r="D234" s="56"/>
      <c r="E234" s="56"/>
      <c r="F234" s="56"/>
      <c r="G234" s="56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.75" customHeight="1" x14ac:dyDescent="0.25">
      <c r="A235" s="24"/>
      <c r="B235" s="56"/>
      <c r="C235" s="56"/>
      <c r="D235" s="56"/>
      <c r="E235" s="56"/>
      <c r="F235" s="56"/>
      <c r="G235" s="56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.75" customHeight="1" x14ac:dyDescent="0.25">
      <c r="A236" s="24"/>
      <c r="B236" s="56"/>
      <c r="C236" s="56"/>
      <c r="D236" s="56"/>
      <c r="E236" s="56"/>
      <c r="F236" s="56"/>
      <c r="G236" s="56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.75" customHeight="1" x14ac:dyDescent="0.25">
      <c r="A237" s="24"/>
      <c r="B237" s="56"/>
      <c r="C237" s="56"/>
      <c r="D237" s="56"/>
      <c r="E237" s="56"/>
      <c r="F237" s="56"/>
      <c r="G237" s="56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.75" customHeight="1" x14ac:dyDescent="0.25">
      <c r="A238" s="24"/>
      <c r="B238" s="56"/>
      <c r="C238" s="56"/>
      <c r="D238" s="56"/>
      <c r="E238" s="56"/>
      <c r="F238" s="56"/>
      <c r="G238" s="56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.75" customHeight="1" x14ac:dyDescent="0.25">
      <c r="A239" s="24"/>
      <c r="B239" s="56"/>
      <c r="C239" s="56"/>
      <c r="D239" s="56"/>
      <c r="E239" s="56"/>
      <c r="F239" s="56"/>
      <c r="G239" s="56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.75" customHeight="1" x14ac:dyDescent="0.25">
      <c r="A240" s="24"/>
      <c r="B240" s="56"/>
      <c r="C240" s="56"/>
      <c r="D240" s="56"/>
      <c r="E240" s="56"/>
      <c r="F240" s="56"/>
      <c r="G240" s="56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.75" customHeight="1" x14ac:dyDescent="0.25">
      <c r="A241" s="24"/>
      <c r="B241" s="56"/>
      <c r="C241" s="56"/>
      <c r="D241" s="56"/>
      <c r="E241" s="56"/>
      <c r="F241" s="56"/>
      <c r="G241" s="56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.75" customHeight="1" x14ac:dyDescent="0.25">
      <c r="A242" s="24"/>
      <c r="B242" s="56"/>
      <c r="C242" s="56"/>
      <c r="D242" s="56"/>
      <c r="E242" s="56"/>
      <c r="F242" s="56"/>
      <c r="G242" s="56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.75" customHeight="1" x14ac:dyDescent="0.25">
      <c r="A243" s="24"/>
      <c r="B243" s="56"/>
      <c r="C243" s="56"/>
      <c r="D243" s="56"/>
      <c r="E243" s="56"/>
      <c r="F243" s="56"/>
      <c r="G243" s="56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.75" customHeight="1" x14ac:dyDescent="0.25">
      <c r="A244" s="24"/>
      <c r="B244" s="56"/>
      <c r="C244" s="56"/>
      <c r="D244" s="56"/>
      <c r="E244" s="56"/>
      <c r="F244" s="56"/>
      <c r="G244" s="56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.75" customHeight="1" x14ac:dyDescent="0.25">
      <c r="A245" s="24"/>
      <c r="B245" s="56"/>
      <c r="C245" s="56"/>
      <c r="D245" s="56"/>
      <c r="E245" s="56"/>
      <c r="F245" s="56"/>
      <c r="G245" s="56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.75" customHeight="1" x14ac:dyDescent="0.25">
      <c r="A246" s="24"/>
      <c r="B246" s="56"/>
      <c r="C246" s="56"/>
      <c r="D246" s="56"/>
      <c r="E246" s="56"/>
      <c r="F246" s="56"/>
      <c r="G246" s="56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.75" customHeight="1" x14ac:dyDescent="0.25">
      <c r="A247" s="24"/>
      <c r="B247" s="56"/>
      <c r="C247" s="56"/>
      <c r="D247" s="56"/>
      <c r="E247" s="56"/>
      <c r="F247" s="56"/>
      <c r="G247" s="56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.75" customHeight="1" x14ac:dyDescent="0.25">
      <c r="A248" s="24"/>
      <c r="B248" s="56"/>
      <c r="C248" s="56"/>
      <c r="D248" s="56"/>
      <c r="E248" s="56"/>
      <c r="F248" s="56"/>
      <c r="G248" s="56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.75" customHeight="1" x14ac:dyDescent="0.25">
      <c r="A249" s="24"/>
      <c r="B249" s="56"/>
      <c r="C249" s="56"/>
      <c r="D249" s="56"/>
      <c r="E249" s="56"/>
      <c r="F249" s="56"/>
      <c r="G249" s="56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.75" customHeight="1" x14ac:dyDescent="0.25">
      <c r="A250" s="24"/>
      <c r="B250" s="56"/>
      <c r="C250" s="56"/>
      <c r="D250" s="56"/>
      <c r="E250" s="56"/>
      <c r="F250" s="56"/>
      <c r="G250" s="56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5.75" customHeight="1" x14ac:dyDescent="0.25">
      <c r="A251" s="24"/>
      <c r="B251" s="56"/>
      <c r="C251" s="56"/>
      <c r="D251" s="56"/>
      <c r="E251" s="56"/>
      <c r="F251" s="56"/>
      <c r="G251" s="56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 x14ac:dyDescent="0.25">
      <c r="A252" s="24"/>
      <c r="B252" s="56"/>
      <c r="C252" s="56"/>
      <c r="D252" s="56"/>
      <c r="E252" s="56"/>
      <c r="F252" s="56"/>
      <c r="G252" s="56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5.75" customHeight="1" x14ac:dyDescent="0.25">
      <c r="A253" s="24"/>
      <c r="B253" s="56"/>
      <c r="C253" s="56"/>
      <c r="D253" s="56"/>
      <c r="E253" s="56"/>
      <c r="F253" s="56"/>
      <c r="G253" s="56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5.75" customHeight="1" x14ac:dyDescent="0.25">
      <c r="A254" s="24"/>
      <c r="B254" s="56"/>
      <c r="C254" s="56"/>
      <c r="D254" s="56"/>
      <c r="E254" s="56"/>
      <c r="F254" s="56"/>
      <c r="G254" s="56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.75" customHeight="1" x14ac:dyDescent="0.25">
      <c r="A255" s="24"/>
      <c r="B255" s="56"/>
      <c r="C255" s="56"/>
      <c r="D255" s="56"/>
      <c r="E255" s="56"/>
      <c r="F255" s="56"/>
      <c r="G255" s="56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.75" customHeight="1" x14ac:dyDescent="0.25">
      <c r="A256" s="24"/>
      <c r="B256" s="56"/>
      <c r="C256" s="56"/>
      <c r="D256" s="56"/>
      <c r="E256" s="56"/>
      <c r="F256" s="56"/>
      <c r="G256" s="56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5.75" customHeight="1" x14ac:dyDescent="0.25">
      <c r="A257" s="24"/>
      <c r="B257" s="56"/>
      <c r="C257" s="56"/>
      <c r="D257" s="56"/>
      <c r="E257" s="56"/>
      <c r="F257" s="56"/>
      <c r="G257" s="56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5.75" customHeight="1" x14ac:dyDescent="0.25">
      <c r="A258" s="24"/>
      <c r="B258" s="56"/>
      <c r="C258" s="56"/>
      <c r="D258" s="56"/>
      <c r="E258" s="56"/>
      <c r="F258" s="56"/>
      <c r="G258" s="56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5.75" customHeight="1" x14ac:dyDescent="0.25">
      <c r="A259" s="24"/>
      <c r="B259" s="56"/>
      <c r="C259" s="56"/>
      <c r="D259" s="56"/>
      <c r="E259" s="56"/>
      <c r="F259" s="56"/>
      <c r="G259" s="56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5.75" customHeight="1" x14ac:dyDescent="0.25">
      <c r="A260" s="24"/>
      <c r="B260" s="56"/>
      <c r="C260" s="56"/>
      <c r="D260" s="56"/>
      <c r="E260" s="56"/>
      <c r="F260" s="56"/>
      <c r="G260" s="56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5.75" customHeight="1" x14ac:dyDescent="0.25">
      <c r="A261" s="24"/>
      <c r="B261" s="56"/>
      <c r="C261" s="56"/>
      <c r="D261" s="56"/>
      <c r="E261" s="56"/>
      <c r="F261" s="56"/>
      <c r="G261" s="56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.75" customHeight="1" x14ac:dyDescent="0.25">
      <c r="A262" s="24"/>
      <c r="B262" s="56"/>
      <c r="C262" s="56"/>
      <c r="D262" s="56"/>
      <c r="E262" s="56"/>
      <c r="F262" s="56"/>
      <c r="G262" s="56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.75" customHeight="1" x14ac:dyDescent="0.25">
      <c r="A263" s="24"/>
      <c r="B263" s="56"/>
      <c r="C263" s="56"/>
      <c r="D263" s="56"/>
      <c r="E263" s="56"/>
      <c r="F263" s="56"/>
      <c r="G263" s="56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5.75" customHeight="1" x14ac:dyDescent="0.25">
      <c r="A264" s="24"/>
      <c r="B264" s="56"/>
      <c r="C264" s="56"/>
      <c r="D264" s="56"/>
      <c r="E264" s="56"/>
      <c r="F264" s="56"/>
      <c r="G264" s="56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5.75" customHeight="1" x14ac:dyDescent="0.25">
      <c r="A265" s="24"/>
      <c r="B265" s="56"/>
      <c r="C265" s="56"/>
      <c r="D265" s="56"/>
      <c r="E265" s="56"/>
      <c r="F265" s="56"/>
      <c r="G265" s="56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5.75" customHeight="1" x14ac:dyDescent="0.25">
      <c r="A266" s="24"/>
      <c r="B266" s="56"/>
      <c r="C266" s="56"/>
      <c r="D266" s="56"/>
      <c r="E266" s="56"/>
      <c r="F266" s="56"/>
      <c r="G266" s="56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5.75" customHeight="1" x14ac:dyDescent="0.25">
      <c r="A267" s="24"/>
      <c r="B267" s="56"/>
      <c r="C267" s="56"/>
      <c r="D267" s="56"/>
      <c r="E267" s="56"/>
      <c r="F267" s="56"/>
      <c r="G267" s="56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5.75" customHeight="1" x14ac:dyDescent="0.25">
      <c r="A268" s="24"/>
      <c r="B268" s="56"/>
      <c r="C268" s="56"/>
      <c r="D268" s="56"/>
      <c r="E268" s="56"/>
      <c r="F268" s="56"/>
      <c r="G268" s="56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5.75" customHeight="1" x14ac:dyDescent="0.25">
      <c r="A269" s="24"/>
      <c r="B269" s="56"/>
      <c r="C269" s="56"/>
      <c r="D269" s="56"/>
      <c r="E269" s="56"/>
      <c r="F269" s="56"/>
      <c r="G269" s="56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5.75" customHeight="1" x14ac:dyDescent="0.25">
      <c r="A270" s="24"/>
      <c r="B270" s="56"/>
      <c r="C270" s="56"/>
      <c r="D270" s="56"/>
      <c r="E270" s="56"/>
      <c r="F270" s="56"/>
      <c r="G270" s="56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5.75" customHeight="1" x14ac:dyDescent="0.25">
      <c r="A271" s="24"/>
      <c r="B271" s="56"/>
      <c r="C271" s="56"/>
      <c r="D271" s="56"/>
      <c r="E271" s="56"/>
      <c r="F271" s="56"/>
      <c r="G271" s="56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5.75" customHeight="1" x14ac:dyDescent="0.25">
      <c r="A272" s="24"/>
      <c r="B272" s="56"/>
      <c r="C272" s="56"/>
      <c r="D272" s="56"/>
      <c r="E272" s="56"/>
      <c r="F272" s="56"/>
      <c r="G272" s="56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5.75" customHeight="1" x14ac:dyDescent="0.25">
      <c r="A273" s="24"/>
      <c r="B273" s="56"/>
      <c r="C273" s="56"/>
      <c r="D273" s="56"/>
      <c r="E273" s="56"/>
      <c r="F273" s="56"/>
      <c r="G273" s="56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5.75" customHeight="1" x14ac:dyDescent="0.25">
      <c r="A274" s="24"/>
      <c r="B274" s="56"/>
      <c r="C274" s="56"/>
      <c r="D274" s="56"/>
      <c r="E274" s="56"/>
      <c r="F274" s="56"/>
      <c r="G274" s="56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5.75" customHeight="1" x14ac:dyDescent="0.25">
      <c r="A275" s="24"/>
      <c r="B275" s="56"/>
      <c r="C275" s="56"/>
      <c r="D275" s="56"/>
      <c r="E275" s="56"/>
      <c r="F275" s="56"/>
      <c r="G275" s="56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5.75" customHeight="1" x14ac:dyDescent="0.25">
      <c r="A276" s="24"/>
      <c r="B276" s="56"/>
      <c r="C276" s="56"/>
      <c r="D276" s="56"/>
      <c r="E276" s="56"/>
      <c r="F276" s="56"/>
      <c r="G276" s="56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5.75" customHeight="1" x14ac:dyDescent="0.25">
      <c r="A277" s="24"/>
      <c r="B277" s="56"/>
      <c r="C277" s="56"/>
      <c r="D277" s="56"/>
      <c r="E277" s="56"/>
      <c r="F277" s="56"/>
      <c r="G277" s="56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5.75" customHeight="1" x14ac:dyDescent="0.25">
      <c r="A278" s="24"/>
      <c r="B278" s="56"/>
      <c r="C278" s="56"/>
      <c r="D278" s="56"/>
      <c r="E278" s="56"/>
      <c r="F278" s="56"/>
      <c r="G278" s="56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5.75" customHeight="1" x14ac:dyDescent="0.25">
      <c r="A279" s="24"/>
      <c r="B279" s="56"/>
      <c r="C279" s="56"/>
      <c r="D279" s="56"/>
      <c r="E279" s="56"/>
      <c r="F279" s="56"/>
      <c r="G279" s="56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.75" customHeight="1" x14ac:dyDescent="0.25">
      <c r="A280" s="24"/>
      <c r="B280" s="56"/>
      <c r="C280" s="56"/>
      <c r="D280" s="56"/>
      <c r="E280" s="56"/>
      <c r="F280" s="56"/>
      <c r="G280" s="56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.75" customHeight="1" x14ac:dyDescent="0.25">
      <c r="A281" s="24"/>
      <c r="B281" s="56"/>
      <c r="C281" s="56"/>
      <c r="D281" s="56"/>
      <c r="E281" s="56"/>
      <c r="F281" s="56"/>
      <c r="G281" s="56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.75" customHeight="1" x14ac:dyDescent="0.25">
      <c r="A282" s="24"/>
      <c r="B282" s="56"/>
      <c r="C282" s="56"/>
      <c r="D282" s="56"/>
      <c r="E282" s="56"/>
      <c r="F282" s="56"/>
      <c r="G282" s="56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 x14ac:dyDescent="0.25">
      <c r="A283" s="24"/>
      <c r="B283" s="56"/>
      <c r="C283" s="56"/>
      <c r="D283" s="56"/>
      <c r="E283" s="56"/>
      <c r="F283" s="56"/>
      <c r="G283" s="56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5.75" customHeight="1" x14ac:dyDescent="0.25">
      <c r="A284" s="24"/>
      <c r="B284" s="56"/>
      <c r="C284" s="56"/>
      <c r="D284" s="56"/>
      <c r="E284" s="56"/>
      <c r="F284" s="56"/>
      <c r="G284" s="56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5.75" customHeight="1" x14ac:dyDescent="0.25">
      <c r="A285" s="24"/>
      <c r="B285" s="56"/>
      <c r="C285" s="56"/>
      <c r="D285" s="56"/>
      <c r="E285" s="56"/>
      <c r="F285" s="56"/>
      <c r="G285" s="56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5.75" customHeight="1" x14ac:dyDescent="0.25">
      <c r="A286" s="24"/>
      <c r="B286" s="56"/>
      <c r="C286" s="56"/>
      <c r="D286" s="56"/>
      <c r="E286" s="56"/>
      <c r="F286" s="56"/>
      <c r="G286" s="56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5.75" customHeight="1" x14ac:dyDescent="0.25">
      <c r="A287" s="24"/>
      <c r="B287" s="56"/>
      <c r="C287" s="56"/>
      <c r="D287" s="56"/>
      <c r="E287" s="56"/>
      <c r="F287" s="56"/>
      <c r="G287" s="56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5.75" customHeight="1" x14ac:dyDescent="0.25">
      <c r="A288" s="24"/>
      <c r="B288" s="56"/>
      <c r="C288" s="56"/>
      <c r="D288" s="56"/>
      <c r="E288" s="56"/>
      <c r="F288" s="56"/>
      <c r="G288" s="56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5.75" customHeight="1" x14ac:dyDescent="0.25">
      <c r="A289" s="24"/>
      <c r="B289" s="56"/>
      <c r="C289" s="56"/>
      <c r="D289" s="56"/>
      <c r="E289" s="56"/>
      <c r="F289" s="56"/>
      <c r="G289" s="56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5.75" customHeight="1" x14ac:dyDescent="0.25">
      <c r="A290" s="24"/>
      <c r="B290" s="56"/>
      <c r="C290" s="56"/>
      <c r="D290" s="56"/>
      <c r="E290" s="56"/>
      <c r="F290" s="56"/>
      <c r="G290" s="56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.75" customHeight="1" x14ac:dyDescent="0.25">
      <c r="A291" s="24"/>
      <c r="B291" s="56"/>
      <c r="C291" s="56"/>
      <c r="D291" s="56"/>
      <c r="E291" s="56"/>
      <c r="F291" s="56"/>
      <c r="G291" s="56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5.75" customHeight="1" x14ac:dyDescent="0.25">
      <c r="A292" s="24"/>
      <c r="B292" s="56"/>
      <c r="C292" s="56"/>
      <c r="D292" s="56"/>
      <c r="E292" s="56"/>
      <c r="F292" s="56"/>
      <c r="G292" s="56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5.75" customHeight="1" x14ac:dyDescent="0.25">
      <c r="A293" s="24"/>
      <c r="B293" s="56"/>
      <c r="C293" s="56"/>
      <c r="D293" s="56"/>
      <c r="E293" s="56"/>
      <c r="F293" s="56"/>
      <c r="G293" s="56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5.75" customHeight="1" x14ac:dyDescent="0.25">
      <c r="A294" s="24"/>
      <c r="B294" s="56"/>
      <c r="C294" s="56"/>
      <c r="D294" s="56"/>
      <c r="E294" s="56"/>
      <c r="F294" s="56"/>
      <c r="G294" s="56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5.75" customHeight="1" x14ac:dyDescent="0.25">
      <c r="A295" s="24"/>
      <c r="B295" s="56"/>
      <c r="C295" s="56"/>
      <c r="D295" s="56"/>
      <c r="E295" s="56"/>
      <c r="F295" s="56"/>
      <c r="G295" s="56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.75" customHeight="1" x14ac:dyDescent="0.25">
      <c r="A296" s="24"/>
      <c r="B296" s="56"/>
      <c r="C296" s="56"/>
      <c r="D296" s="56"/>
      <c r="E296" s="56"/>
      <c r="F296" s="56"/>
      <c r="G296" s="56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5.75" customHeight="1" x14ac:dyDescent="0.25">
      <c r="A297" s="24"/>
      <c r="B297" s="56"/>
      <c r="C297" s="56"/>
      <c r="D297" s="56"/>
      <c r="E297" s="56"/>
      <c r="F297" s="56"/>
      <c r="G297" s="56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5.75" customHeight="1" x14ac:dyDescent="0.25">
      <c r="A298" s="24"/>
      <c r="B298" s="56"/>
      <c r="C298" s="56"/>
      <c r="D298" s="56"/>
      <c r="E298" s="56"/>
      <c r="F298" s="56"/>
      <c r="G298" s="56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.75" customHeight="1" x14ac:dyDescent="0.25">
      <c r="A299" s="24"/>
      <c r="B299" s="56"/>
      <c r="C299" s="56"/>
      <c r="D299" s="56"/>
      <c r="E299" s="56"/>
      <c r="F299" s="56"/>
      <c r="G299" s="56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5.75" customHeight="1" x14ac:dyDescent="0.25">
      <c r="A300" s="24"/>
      <c r="B300" s="56"/>
      <c r="C300" s="56"/>
      <c r="D300" s="56"/>
      <c r="E300" s="56"/>
      <c r="F300" s="56"/>
      <c r="G300" s="56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5.75" customHeight="1" x14ac:dyDescent="0.25">
      <c r="A301" s="24"/>
      <c r="B301" s="56"/>
      <c r="C301" s="56"/>
      <c r="D301" s="56"/>
      <c r="E301" s="56"/>
      <c r="F301" s="56"/>
      <c r="G301" s="56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5.75" customHeight="1" x14ac:dyDescent="0.25">
      <c r="A302" s="24"/>
      <c r="B302" s="56"/>
      <c r="C302" s="56"/>
      <c r="D302" s="56"/>
      <c r="E302" s="56"/>
      <c r="F302" s="56"/>
      <c r="G302" s="56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.75" customHeight="1" x14ac:dyDescent="0.25">
      <c r="A303" s="24"/>
      <c r="B303" s="56"/>
      <c r="C303" s="56"/>
      <c r="D303" s="56"/>
      <c r="E303" s="56"/>
      <c r="F303" s="56"/>
      <c r="G303" s="56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5.75" customHeight="1" x14ac:dyDescent="0.25">
      <c r="A304" s="24"/>
      <c r="B304" s="56"/>
      <c r="C304" s="56"/>
      <c r="D304" s="56"/>
      <c r="E304" s="56"/>
      <c r="F304" s="56"/>
      <c r="G304" s="56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5.75" customHeight="1" x14ac:dyDescent="0.25">
      <c r="A305" s="24"/>
      <c r="B305" s="56"/>
      <c r="C305" s="56"/>
      <c r="D305" s="56"/>
      <c r="E305" s="56"/>
      <c r="F305" s="56"/>
      <c r="G305" s="56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5.75" customHeight="1" x14ac:dyDescent="0.25">
      <c r="A306" s="24"/>
      <c r="B306" s="56"/>
      <c r="C306" s="56"/>
      <c r="D306" s="56"/>
      <c r="E306" s="56"/>
      <c r="F306" s="56"/>
      <c r="G306" s="56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5.75" customHeight="1" x14ac:dyDescent="0.25">
      <c r="A307" s="24"/>
      <c r="B307" s="56"/>
      <c r="C307" s="56"/>
      <c r="D307" s="56"/>
      <c r="E307" s="56"/>
      <c r="F307" s="56"/>
      <c r="G307" s="56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5.75" customHeight="1" x14ac:dyDescent="0.25">
      <c r="A308" s="24"/>
      <c r="B308" s="56"/>
      <c r="C308" s="56"/>
      <c r="D308" s="56"/>
      <c r="E308" s="56"/>
      <c r="F308" s="56"/>
      <c r="G308" s="56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5.75" customHeight="1" x14ac:dyDescent="0.25">
      <c r="A309" s="24"/>
      <c r="B309" s="56"/>
      <c r="C309" s="56"/>
      <c r="D309" s="56"/>
      <c r="E309" s="56"/>
      <c r="F309" s="56"/>
      <c r="G309" s="56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5.75" customHeight="1" x14ac:dyDescent="0.25">
      <c r="A310" s="24"/>
      <c r="B310" s="56"/>
      <c r="C310" s="56"/>
      <c r="D310" s="56"/>
      <c r="E310" s="56"/>
      <c r="F310" s="56"/>
      <c r="G310" s="56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5.75" customHeight="1" x14ac:dyDescent="0.25">
      <c r="A311" s="24"/>
      <c r="B311" s="56"/>
      <c r="C311" s="56"/>
      <c r="D311" s="56"/>
      <c r="E311" s="56"/>
      <c r="F311" s="56"/>
      <c r="G311" s="56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5.75" customHeight="1" x14ac:dyDescent="0.25">
      <c r="A312" s="24"/>
      <c r="B312" s="56"/>
      <c r="C312" s="56"/>
      <c r="D312" s="56"/>
      <c r="E312" s="56"/>
      <c r="F312" s="56"/>
      <c r="G312" s="56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5.75" customHeight="1" x14ac:dyDescent="0.25">
      <c r="A313" s="24"/>
      <c r="B313" s="56"/>
      <c r="C313" s="56"/>
      <c r="D313" s="56"/>
      <c r="E313" s="56"/>
      <c r="F313" s="56"/>
      <c r="G313" s="56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5.75" customHeight="1" x14ac:dyDescent="0.25">
      <c r="A314" s="24"/>
      <c r="B314" s="56"/>
      <c r="C314" s="56"/>
      <c r="D314" s="56"/>
      <c r="E314" s="56"/>
      <c r="F314" s="56"/>
      <c r="G314" s="56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5.75" customHeight="1" x14ac:dyDescent="0.25">
      <c r="A315" s="24"/>
      <c r="B315" s="56"/>
      <c r="C315" s="56"/>
      <c r="D315" s="56"/>
      <c r="E315" s="56"/>
      <c r="F315" s="56"/>
      <c r="G315" s="56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5.75" customHeight="1" x14ac:dyDescent="0.25">
      <c r="A316" s="24"/>
      <c r="B316" s="56"/>
      <c r="C316" s="56"/>
      <c r="D316" s="56"/>
      <c r="E316" s="56"/>
      <c r="F316" s="56"/>
      <c r="G316" s="56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5.75" customHeight="1" x14ac:dyDescent="0.25">
      <c r="A317" s="24"/>
      <c r="B317" s="56"/>
      <c r="C317" s="56"/>
      <c r="D317" s="56"/>
      <c r="E317" s="56"/>
      <c r="F317" s="56"/>
      <c r="G317" s="56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5.75" customHeight="1" x14ac:dyDescent="0.25">
      <c r="A318" s="24"/>
      <c r="B318" s="56"/>
      <c r="C318" s="56"/>
      <c r="D318" s="56"/>
      <c r="E318" s="56"/>
      <c r="F318" s="56"/>
      <c r="G318" s="56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5.75" customHeight="1" x14ac:dyDescent="0.25">
      <c r="A319" s="24"/>
      <c r="B319" s="56"/>
      <c r="C319" s="56"/>
      <c r="D319" s="56"/>
      <c r="E319" s="56"/>
      <c r="F319" s="56"/>
      <c r="G319" s="56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.75" customHeight="1" x14ac:dyDescent="0.25">
      <c r="A320" s="24"/>
      <c r="B320" s="56"/>
      <c r="C320" s="56"/>
      <c r="D320" s="56"/>
      <c r="E320" s="56"/>
      <c r="F320" s="56"/>
      <c r="G320" s="56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5.75" customHeight="1" x14ac:dyDescent="0.25">
      <c r="A321" s="24"/>
      <c r="B321" s="56"/>
      <c r="C321" s="56"/>
      <c r="D321" s="56"/>
      <c r="E321" s="56"/>
      <c r="F321" s="56"/>
      <c r="G321" s="56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5.75" customHeight="1" x14ac:dyDescent="0.25">
      <c r="A322" s="24"/>
      <c r="B322" s="56"/>
      <c r="C322" s="56"/>
      <c r="D322" s="56"/>
      <c r="E322" s="56"/>
      <c r="F322" s="56"/>
      <c r="G322" s="56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5.75" customHeight="1" x14ac:dyDescent="0.25">
      <c r="A323" s="24"/>
      <c r="B323" s="56"/>
      <c r="C323" s="56"/>
      <c r="D323" s="56"/>
      <c r="E323" s="56"/>
      <c r="F323" s="56"/>
      <c r="G323" s="56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5.75" customHeight="1" x14ac:dyDescent="0.25">
      <c r="A324" s="24"/>
      <c r="B324" s="56"/>
      <c r="C324" s="56"/>
      <c r="D324" s="56"/>
      <c r="E324" s="56"/>
      <c r="F324" s="56"/>
      <c r="G324" s="56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5.75" customHeight="1" x14ac:dyDescent="0.25">
      <c r="A325" s="24"/>
      <c r="B325" s="56"/>
      <c r="C325" s="56"/>
      <c r="D325" s="56"/>
      <c r="E325" s="56"/>
      <c r="F325" s="56"/>
      <c r="G325" s="56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.75" customHeight="1" x14ac:dyDescent="0.25">
      <c r="A326" s="24"/>
      <c r="B326" s="56"/>
      <c r="C326" s="56"/>
      <c r="D326" s="56"/>
      <c r="E326" s="56"/>
      <c r="F326" s="56"/>
      <c r="G326" s="56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.75" customHeight="1" x14ac:dyDescent="0.25">
      <c r="A327" s="24"/>
      <c r="B327" s="56"/>
      <c r="C327" s="56"/>
      <c r="D327" s="56"/>
      <c r="E327" s="56"/>
      <c r="F327" s="56"/>
      <c r="G327" s="56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.75" customHeight="1" x14ac:dyDescent="0.25">
      <c r="A328" s="24"/>
      <c r="B328" s="56"/>
      <c r="C328" s="56"/>
      <c r="D328" s="56"/>
      <c r="E328" s="56"/>
      <c r="F328" s="56"/>
      <c r="G328" s="56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.75" customHeight="1" x14ac:dyDescent="0.25">
      <c r="A329" s="24"/>
      <c r="B329" s="56"/>
      <c r="C329" s="56"/>
      <c r="D329" s="56"/>
      <c r="E329" s="56"/>
      <c r="F329" s="56"/>
      <c r="G329" s="56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5.75" customHeight="1" x14ac:dyDescent="0.25">
      <c r="A330" s="24"/>
      <c r="B330" s="56"/>
      <c r="C330" s="56"/>
      <c r="D330" s="56"/>
      <c r="E330" s="56"/>
      <c r="F330" s="56"/>
      <c r="G330" s="56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5.75" customHeight="1" x14ac:dyDescent="0.25">
      <c r="A331" s="24"/>
      <c r="B331" s="56"/>
      <c r="C331" s="56"/>
      <c r="D331" s="56"/>
      <c r="E331" s="56"/>
      <c r="F331" s="56"/>
      <c r="G331" s="56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5.75" customHeight="1" x14ac:dyDescent="0.25">
      <c r="A332" s="24"/>
      <c r="B332" s="56"/>
      <c r="C332" s="56"/>
      <c r="D332" s="56"/>
      <c r="E332" s="56"/>
      <c r="F332" s="56"/>
      <c r="G332" s="56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5.75" customHeight="1" x14ac:dyDescent="0.25">
      <c r="A333" s="24"/>
      <c r="B333" s="56"/>
      <c r="C333" s="56"/>
      <c r="D333" s="56"/>
      <c r="E333" s="56"/>
      <c r="F333" s="56"/>
      <c r="G333" s="56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5.75" customHeight="1" x14ac:dyDescent="0.25">
      <c r="A334" s="24"/>
      <c r="B334" s="56"/>
      <c r="C334" s="56"/>
      <c r="D334" s="56"/>
      <c r="E334" s="56"/>
      <c r="F334" s="56"/>
      <c r="G334" s="56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5.75" customHeight="1" x14ac:dyDescent="0.25">
      <c r="A335" s="24"/>
      <c r="B335" s="56"/>
      <c r="C335" s="56"/>
      <c r="D335" s="56"/>
      <c r="E335" s="56"/>
      <c r="F335" s="56"/>
      <c r="G335" s="56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5.75" customHeight="1" x14ac:dyDescent="0.25">
      <c r="A336" s="24"/>
      <c r="B336" s="56"/>
      <c r="C336" s="56"/>
      <c r="D336" s="56"/>
      <c r="E336" s="56"/>
      <c r="F336" s="56"/>
      <c r="G336" s="56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5.75" customHeight="1" x14ac:dyDescent="0.25">
      <c r="A337" s="24"/>
      <c r="B337" s="56"/>
      <c r="C337" s="56"/>
      <c r="D337" s="56"/>
      <c r="E337" s="56"/>
      <c r="F337" s="56"/>
      <c r="G337" s="56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5.75" customHeight="1" x14ac:dyDescent="0.25">
      <c r="A338" s="24"/>
      <c r="B338" s="56"/>
      <c r="C338" s="56"/>
      <c r="D338" s="56"/>
      <c r="E338" s="56"/>
      <c r="F338" s="56"/>
      <c r="G338" s="56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5.75" customHeight="1" x14ac:dyDescent="0.25">
      <c r="A339" s="24"/>
      <c r="B339" s="56"/>
      <c r="C339" s="56"/>
      <c r="D339" s="56"/>
      <c r="E339" s="56"/>
      <c r="F339" s="56"/>
      <c r="G339" s="56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5.75" customHeight="1" x14ac:dyDescent="0.25">
      <c r="A340" s="24"/>
      <c r="B340" s="56"/>
      <c r="C340" s="56"/>
      <c r="D340" s="56"/>
      <c r="E340" s="56"/>
      <c r="F340" s="56"/>
      <c r="G340" s="56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5.75" customHeight="1" x14ac:dyDescent="0.25">
      <c r="A341" s="24"/>
      <c r="B341" s="56"/>
      <c r="C341" s="56"/>
      <c r="D341" s="56"/>
      <c r="E341" s="56"/>
      <c r="F341" s="56"/>
      <c r="G341" s="56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5.75" customHeight="1" x14ac:dyDescent="0.25">
      <c r="A342" s="24"/>
      <c r="B342" s="56"/>
      <c r="C342" s="56"/>
      <c r="D342" s="56"/>
      <c r="E342" s="56"/>
      <c r="F342" s="56"/>
      <c r="G342" s="56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5.75" customHeight="1" x14ac:dyDescent="0.25">
      <c r="A343" s="24"/>
      <c r="B343" s="56"/>
      <c r="C343" s="56"/>
      <c r="D343" s="56"/>
      <c r="E343" s="56"/>
      <c r="F343" s="56"/>
      <c r="G343" s="56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5.75" customHeight="1" x14ac:dyDescent="0.25">
      <c r="A344" s="24"/>
      <c r="B344" s="56"/>
      <c r="C344" s="56"/>
      <c r="D344" s="56"/>
      <c r="E344" s="56"/>
      <c r="F344" s="56"/>
      <c r="G344" s="56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5.75" customHeight="1" x14ac:dyDescent="0.25">
      <c r="A345" s="24"/>
      <c r="B345" s="56"/>
      <c r="C345" s="56"/>
      <c r="D345" s="56"/>
      <c r="E345" s="56"/>
      <c r="F345" s="56"/>
      <c r="G345" s="56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5.75" customHeight="1" x14ac:dyDescent="0.25">
      <c r="A346" s="24"/>
      <c r="B346" s="56"/>
      <c r="C346" s="56"/>
      <c r="D346" s="56"/>
      <c r="E346" s="56"/>
      <c r="F346" s="56"/>
      <c r="G346" s="56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5.75" customHeight="1" x14ac:dyDescent="0.25">
      <c r="A347" s="24"/>
      <c r="B347" s="56"/>
      <c r="C347" s="56"/>
      <c r="D347" s="56"/>
      <c r="E347" s="56"/>
      <c r="F347" s="56"/>
      <c r="G347" s="56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5.75" customHeight="1" x14ac:dyDescent="0.25">
      <c r="A348" s="24"/>
      <c r="B348" s="56"/>
      <c r="C348" s="56"/>
      <c r="D348" s="56"/>
      <c r="E348" s="56"/>
      <c r="F348" s="56"/>
      <c r="G348" s="56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 customHeight="1" x14ac:dyDescent="0.25">
      <c r="A349" s="24"/>
      <c r="B349" s="56"/>
      <c r="C349" s="56"/>
      <c r="D349" s="56"/>
      <c r="E349" s="56"/>
      <c r="F349" s="56"/>
      <c r="G349" s="56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 customHeight="1" x14ac:dyDescent="0.25">
      <c r="A350" s="24"/>
      <c r="B350" s="56"/>
      <c r="C350" s="56"/>
      <c r="D350" s="56"/>
      <c r="E350" s="56"/>
      <c r="F350" s="56"/>
      <c r="G350" s="56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5.75" customHeight="1" x14ac:dyDescent="0.25">
      <c r="A351" s="24"/>
      <c r="B351" s="56"/>
      <c r="C351" s="56"/>
      <c r="D351" s="56"/>
      <c r="E351" s="56"/>
      <c r="F351" s="56"/>
      <c r="G351" s="56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5.75" customHeight="1" x14ac:dyDescent="0.25">
      <c r="A352" s="24"/>
      <c r="B352" s="56"/>
      <c r="C352" s="56"/>
      <c r="D352" s="56"/>
      <c r="E352" s="56"/>
      <c r="F352" s="56"/>
      <c r="G352" s="56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5.75" customHeight="1" x14ac:dyDescent="0.25">
      <c r="A353" s="24"/>
      <c r="B353" s="56"/>
      <c r="C353" s="56"/>
      <c r="D353" s="56"/>
      <c r="E353" s="56"/>
      <c r="F353" s="56"/>
      <c r="G353" s="56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5.75" customHeight="1" x14ac:dyDescent="0.25">
      <c r="A354" s="24"/>
      <c r="B354" s="56"/>
      <c r="C354" s="56"/>
      <c r="D354" s="56"/>
      <c r="E354" s="56"/>
      <c r="F354" s="56"/>
      <c r="G354" s="56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5.75" customHeight="1" x14ac:dyDescent="0.25">
      <c r="A355" s="24"/>
      <c r="B355" s="56"/>
      <c r="C355" s="56"/>
      <c r="D355" s="56"/>
      <c r="E355" s="56"/>
      <c r="F355" s="56"/>
      <c r="G355" s="56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5.75" customHeight="1" x14ac:dyDescent="0.25">
      <c r="A356" s="24"/>
      <c r="B356" s="56"/>
      <c r="C356" s="56"/>
      <c r="D356" s="56"/>
      <c r="E356" s="56"/>
      <c r="F356" s="56"/>
      <c r="G356" s="56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5.75" customHeight="1" x14ac:dyDescent="0.25">
      <c r="A357" s="24"/>
      <c r="B357" s="56"/>
      <c r="C357" s="56"/>
      <c r="D357" s="56"/>
      <c r="E357" s="56"/>
      <c r="F357" s="56"/>
      <c r="G357" s="56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5.75" customHeight="1" x14ac:dyDescent="0.25">
      <c r="A358" s="24"/>
      <c r="B358" s="56"/>
      <c r="C358" s="56"/>
      <c r="D358" s="56"/>
      <c r="E358" s="56"/>
      <c r="F358" s="56"/>
      <c r="G358" s="56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5.75" customHeight="1" x14ac:dyDescent="0.25">
      <c r="A359" s="24"/>
      <c r="B359" s="56"/>
      <c r="C359" s="56"/>
      <c r="D359" s="56"/>
      <c r="E359" s="56"/>
      <c r="F359" s="56"/>
      <c r="G359" s="56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5.75" customHeight="1" x14ac:dyDescent="0.25">
      <c r="A360" s="24"/>
      <c r="B360" s="56"/>
      <c r="C360" s="56"/>
      <c r="D360" s="56"/>
      <c r="E360" s="56"/>
      <c r="F360" s="56"/>
      <c r="G360" s="56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5.75" customHeight="1" x14ac:dyDescent="0.25">
      <c r="A361" s="24"/>
      <c r="B361" s="56"/>
      <c r="C361" s="56"/>
      <c r="D361" s="56"/>
      <c r="E361" s="56"/>
      <c r="F361" s="56"/>
      <c r="G361" s="56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5.75" customHeight="1" x14ac:dyDescent="0.25">
      <c r="A362" s="24"/>
      <c r="B362" s="56"/>
      <c r="C362" s="56"/>
      <c r="D362" s="56"/>
      <c r="E362" s="56"/>
      <c r="F362" s="56"/>
      <c r="G362" s="56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5.75" customHeight="1" x14ac:dyDescent="0.25">
      <c r="A363" s="24"/>
      <c r="B363" s="56"/>
      <c r="C363" s="56"/>
      <c r="D363" s="56"/>
      <c r="E363" s="56"/>
      <c r="F363" s="56"/>
      <c r="G363" s="56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5.75" customHeight="1" x14ac:dyDescent="0.25">
      <c r="A364" s="24"/>
      <c r="B364" s="56"/>
      <c r="C364" s="56"/>
      <c r="D364" s="56"/>
      <c r="E364" s="56"/>
      <c r="F364" s="56"/>
      <c r="G364" s="56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5.75" customHeight="1" x14ac:dyDescent="0.25">
      <c r="A365" s="24"/>
      <c r="B365" s="56"/>
      <c r="C365" s="56"/>
      <c r="D365" s="56"/>
      <c r="E365" s="56"/>
      <c r="F365" s="56"/>
      <c r="G365" s="56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5.75" customHeight="1" x14ac:dyDescent="0.25">
      <c r="A366" s="24"/>
      <c r="B366" s="56"/>
      <c r="C366" s="56"/>
      <c r="D366" s="56"/>
      <c r="E366" s="56"/>
      <c r="F366" s="56"/>
      <c r="G366" s="56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5.75" customHeight="1" x14ac:dyDescent="0.25">
      <c r="A367" s="24"/>
      <c r="B367" s="56"/>
      <c r="C367" s="56"/>
      <c r="D367" s="56"/>
      <c r="E367" s="56"/>
      <c r="F367" s="56"/>
      <c r="G367" s="56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5.75" customHeight="1" x14ac:dyDescent="0.25">
      <c r="A368" s="24"/>
      <c r="B368" s="56"/>
      <c r="C368" s="56"/>
      <c r="D368" s="56"/>
      <c r="E368" s="56"/>
      <c r="F368" s="56"/>
      <c r="G368" s="56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5.75" customHeight="1" x14ac:dyDescent="0.25">
      <c r="A369" s="24"/>
      <c r="B369" s="56"/>
      <c r="C369" s="56"/>
      <c r="D369" s="56"/>
      <c r="E369" s="56"/>
      <c r="F369" s="56"/>
      <c r="G369" s="56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5.75" customHeight="1" x14ac:dyDescent="0.25">
      <c r="A370" s="24"/>
      <c r="B370" s="56"/>
      <c r="C370" s="56"/>
      <c r="D370" s="56"/>
      <c r="E370" s="56"/>
      <c r="F370" s="56"/>
      <c r="G370" s="56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5.75" customHeight="1" x14ac:dyDescent="0.25">
      <c r="A371" s="24"/>
      <c r="B371" s="56"/>
      <c r="C371" s="56"/>
      <c r="D371" s="56"/>
      <c r="E371" s="56"/>
      <c r="F371" s="56"/>
      <c r="G371" s="56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5.75" customHeight="1" x14ac:dyDescent="0.25">
      <c r="A372" s="24"/>
      <c r="B372" s="56"/>
      <c r="C372" s="56"/>
      <c r="D372" s="56"/>
      <c r="E372" s="56"/>
      <c r="F372" s="56"/>
      <c r="G372" s="56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5.75" customHeight="1" x14ac:dyDescent="0.25">
      <c r="A373" s="24"/>
      <c r="B373" s="56"/>
      <c r="C373" s="56"/>
      <c r="D373" s="56"/>
      <c r="E373" s="56"/>
      <c r="F373" s="56"/>
      <c r="G373" s="56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5.75" customHeight="1" x14ac:dyDescent="0.25">
      <c r="A374" s="24"/>
      <c r="B374" s="56"/>
      <c r="C374" s="56"/>
      <c r="D374" s="56"/>
      <c r="E374" s="56"/>
      <c r="F374" s="56"/>
      <c r="G374" s="56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5.75" customHeight="1" x14ac:dyDescent="0.25">
      <c r="A375" s="24"/>
      <c r="B375" s="56"/>
      <c r="C375" s="56"/>
      <c r="D375" s="56"/>
      <c r="E375" s="56"/>
      <c r="F375" s="56"/>
      <c r="G375" s="56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5.75" customHeight="1" x14ac:dyDescent="0.25">
      <c r="A376" s="24"/>
      <c r="B376" s="56"/>
      <c r="C376" s="56"/>
      <c r="D376" s="56"/>
      <c r="E376" s="56"/>
      <c r="F376" s="56"/>
      <c r="G376" s="56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5.75" customHeight="1" x14ac:dyDescent="0.25">
      <c r="A377" s="24"/>
      <c r="B377" s="56"/>
      <c r="C377" s="56"/>
      <c r="D377" s="56"/>
      <c r="E377" s="56"/>
      <c r="F377" s="56"/>
      <c r="G377" s="56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5.75" customHeight="1" x14ac:dyDescent="0.25">
      <c r="A378" s="24"/>
      <c r="B378" s="56"/>
      <c r="C378" s="56"/>
      <c r="D378" s="56"/>
      <c r="E378" s="56"/>
      <c r="F378" s="56"/>
      <c r="G378" s="56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5.75" customHeight="1" x14ac:dyDescent="0.25">
      <c r="A379" s="24"/>
      <c r="B379" s="56"/>
      <c r="C379" s="56"/>
      <c r="D379" s="56"/>
      <c r="E379" s="56"/>
      <c r="F379" s="56"/>
      <c r="G379" s="56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5.75" customHeight="1" x14ac:dyDescent="0.25">
      <c r="A380" s="24"/>
      <c r="B380" s="56"/>
      <c r="C380" s="56"/>
      <c r="D380" s="56"/>
      <c r="E380" s="56"/>
      <c r="F380" s="56"/>
      <c r="G380" s="56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5.75" customHeight="1" x14ac:dyDescent="0.25">
      <c r="A381" s="24"/>
      <c r="B381" s="56"/>
      <c r="C381" s="56"/>
      <c r="D381" s="56"/>
      <c r="E381" s="56"/>
      <c r="F381" s="56"/>
      <c r="G381" s="56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5.75" customHeight="1" x14ac:dyDescent="0.25">
      <c r="A382" s="24"/>
      <c r="B382" s="56"/>
      <c r="C382" s="56"/>
      <c r="D382" s="56"/>
      <c r="E382" s="56"/>
      <c r="F382" s="56"/>
      <c r="G382" s="56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5.75" customHeight="1" x14ac:dyDescent="0.25">
      <c r="A383" s="24"/>
      <c r="B383" s="56"/>
      <c r="C383" s="56"/>
      <c r="D383" s="56"/>
      <c r="E383" s="56"/>
      <c r="F383" s="56"/>
      <c r="G383" s="56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5.75" customHeight="1" x14ac:dyDescent="0.25">
      <c r="A384" s="24"/>
      <c r="B384" s="56"/>
      <c r="C384" s="56"/>
      <c r="D384" s="56"/>
      <c r="E384" s="56"/>
      <c r="F384" s="56"/>
      <c r="G384" s="56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5.75" customHeight="1" x14ac:dyDescent="0.25">
      <c r="A385" s="24"/>
      <c r="B385" s="56"/>
      <c r="C385" s="56"/>
      <c r="D385" s="56"/>
      <c r="E385" s="56"/>
      <c r="F385" s="56"/>
      <c r="G385" s="56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5.75" customHeight="1" x14ac:dyDescent="0.25">
      <c r="A386" s="24"/>
      <c r="B386" s="56"/>
      <c r="C386" s="56"/>
      <c r="D386" s="56"/>
      <c r="E386" s="56"/>
      <c r="F386" s="56"/>
      <c r="G386" s="56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5.75" customHeight="1" x14ac:dyDescent="0.25">
      <c r="A387" s="24"/>
      <c r="B387" s="56"/>
      <c r="C387" s="56"/>
      <c r="D387" s="56"/>
      <c r="E387" s="56"/>
      <c r="F387" s="56"/>
      <c r="G387" s="56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5.75" customHeight="1" x14ac:dyDescent="0.25">
      <c r="A388" s="24"/>
      <c r="B388" s="56"/>
      <c r="C388" s="56"/>
      <c r="D388" s="56"/>
      <c r="E388" s="56"/>
      <c r="F388" s="56"/>
      <c r="G388" s="56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5.75" customHeight="1" x14ac:dyDescent="0.25">
      <c r="A389" s="24"/>
      <c r="B389" s="56"/>
      <c r="C389" s="56"/>
      <c r="D389" s="56"/>
      <c r="E389" s="56"/>
      <c r="F389" s="56"/>
      <c r="G389" s="56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5.75" customHeight="1" x14ac:dyDescent="0.25">
      <c r="A390" s="24"/>
      <c r="B390" s="56"/>
      <c r="C390" s="56"/>
      <c r="D390" s="56"/>
      <c r="E390" s="56"/>
      <c r="F390" s="56"/>
      <c r="G390" s="56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5.75" customHeight="1" x14ac:dyDescent="0.25">
      <c r="A391" s="24"/>
      <c r="B391" s="56"/>
      <c r="C391" s="56"/>
      <c r="D391" s="56"/>
      <c r="E391" s="56"/>
      <c r="F391" s="56"/>
      <c r="G391" s="56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5.75" customHeight="1" x14ac:dyDescent="0.25">
      <c r="A392" s="24"/>
      <c r="B392" s="56"/>
      <c r="C392" s="56"/>
      <c r="D392" s="56"/>
      <c r="E392" s="56"/>
      <c r="F392" s="56"/>
      <c r="G392" s="56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5.75" customHeight="1" x14ac:dyDescent="0.25">
      <c r="A393" s="24"/>
      <c r="B393" s="56"/>
      <c r="C393" s="56"/>
      <c r="D393" s="56"/>
      <c r="E393" s="56"/>
      <c r="F393" s="56"/>
      <c r="G393" s="56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5.75" customHeight="1" x14ac:dyDescent="0.25">
      <c r="A394" s="24"/>
      <c r="B394" s="56"/>
      <c r="C394" s="56"/>
      <c r="D394" s="56"/>
      <c r="E394" s="56"/>
      <c r="F394" s="56"/>
      <c r="G394" s="56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5.75" customHeight="1" x14ac:dyDescent="0.25">
      <c r="A395" s="24"/>
      <c r="B395" s="56"/>
      <c r="C395" s="56"/>
      <c r="D395" s="56"/>
      <c r="E395" s="56"/>
      <c r="F395" s="56"/>
      <c r="G395" s="56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5.75" customHeight="1" x14ac:dyDescent="0.25">
      <c r="A396" s="24"/>
      <c r="B396" s="56"/>
      <c r="C396" s="56"/>
      <c r="D396" s="56"/>
      <c r="E396" s="56"/>
      <c r="F396" s="56"/>
      <c r="G396" s="56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5.75" customHeight="1" x14ac:dyDescent="0.25">
      <c r="A397" s="24"/>
      <c r="B397" s="56"/>
      <c r="C397" s="56"/>
      <c r="D397" s="56"/>
      <c r="E397" s="56"/>
      <c r="F397" s="56"/>
      <c r="G397" s="56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5.75" customHeight="1" x14ac:dyDescent="0.25">
      <c r="A398" s="24"/>
      <c r="B398" s="56"/>
      <c r="C398" s="56"/>
      <c r="D398" s="56"/>
      <c r="E398" s="56"/>
      <c r="F398" s="56"/>
      <c r="G398" s="56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5.75" customHeight="1" x14ac:dyDescent="0.25">
      <c r="A399" s="24"/>
      <c r="B399" s="56"/>
      <c r="C399" s="56"/>
      <c r="D399" s="56"/>
      <c r="E399" s="56"/>
      <c r="F399" s="56"/>
      <c r="G399" s="56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5.75" customHeight="1" x14ac:dyDescent="0.25">
      <c r="A400" s="24"/>
      <c r="B400" s="56"/>
      <c r="C400" s="56"/>
      <c r="D400" s="56"/>
      <c r="E400" s="56"/>
      <c r="F400" s="56"/>
      <c r="G400" s="56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5.75" customHeight="1" x14ac:dyDescent="0.25">
      <c r="A401" s="24"/>
      <c r="B401" s="56"/>
      <c r="C401" s="56"/>
      <c r="D401" s="56"/>
      <c r="E401" s="56"/>
      <c r="F401" s="56"/>
      <c r="G401" s="56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5.75" customHeight="1" x14ac:dyDescent="0.25">
      <c r="A402" s="24"/>
      <c r="B402" s="56"/>
      <c r="C402" s="56"/>
      <c r="D402" s="56"/>
      <c r="E402" s="56"/>
      <c r="F402" s="56"/>
      <c r="G402" s="56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5.75" customHeight="1" x14ac:dyDescent="0.25">
      <c r="A403" s="24"/>
      <c r="B403" s="56"/>
      <c r="C403" s="56"/>
      <c r="D403" s="56"/>
      <c r="E403" s="56"/>
      <c r="F403" s="56"/>
      <c r="G403" s="56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5.75" customHeight="1" x14ac:dyDescent="0.25">
      <c r="A404" s="24"/>
      <c r="B404" s="56"/>
      <c r="C404" s="56"/>
      <c r="D404" s="56"/>
      <c r="E404" s="56"/>
      <c r="F404" s="56"/>
      <c r="G404" s="56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5.75" customHeight="1" x14ac:dyDescent="0.25">
      <c r="A405" s="24"/>
      <c r="B405" s="56"/>
      <c r="C405" s="56"/>
      <c r="D405" s="56"/>
      <c r="E405" s="56"/>
      <c r="F405" s="56"/>
      <c r="G405" s="56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5.75" customHeight="1" x14ac:dyDescent="0.25">
      <c r="A406" s="24"/>
      <c r="B406" s="56"/>
      <c r="C406" s="56"/>
      <c r="D406" s="56"/>
      <c r="E406" s="56"/>
      <c r="F406" s="56"/>
      <c r="G406" s="56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5.75" customHeight="1" x14ac:dyDescent="0.25">
      <c r="A407" s="24"/>
      <c r="B407" s="56"/>
      <c r="C407" s="56"/>
      <c r="D407" s="56"/>
      <c r="E407" s="56"/>
      <c r="F407" s="56"/>
      <c r="G407" s="56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5.75" customHeight="1" x14ac:dyDescent="0.25">
      <c r="A408" s="24"/>
      <c r="B408" s="56"/>
      <c r="C408" s="56"/>
      <c r="D408" s="56"/>
      <c r="E408" s="56"/>
      <c r="F408" s="56"/>
      <c r="G408" s="56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5.75" customHeight="1" x14ac:dyDescent="0.25">
      <c r="A409" s="24"/>
      <c r="B409" s="56"/>
      <c r="C409" s="56"/>
      <c r="D409" s="56"/>
      <c r="E409" s="56"/>
      <c r="F409" s="56"/>
      <c r="G409" s="56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5.75" customHeight="1" x14ac:dyDescent="0.25">
      <c r="A410" s="24"/>
      <c r="B410" s="56"/>
      <c r="C410" s="56"/>
      <c r="D410" s="56"/>
      <c r="E410" s="56"/>
      <c r="F410" s="56"/>
      <c r="G410" s="56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5.75" customHeight="1" x14ac:dyDescent="0.25">
      <c r="A411" s="24"/>
      <c r="B411" s="56"/>
      <c r="C411" s="56"/>
      <c r="D411" s="56"/>
      <c r="E411" s="56"/>
      <c r="F411" s="56"/>
      <c r="G411" s="56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5.75" customHeight="1" x14ac:dyDescent="0.25">
      <c r="A412" s="24"/>
      <c r="B412" s="56"/>
      <c r="C412" s="56"/>
      <c r="D412" s="56"/>
      <c r="E412" s="56"/>
      <c r="F412" s="56"/>
      <c r="G412" s="56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5.75" customHeight="1" x14ac:dyDescent="0.25">
      <c r="A413" s="24"/>
      <c r="B413" s="56"/>
      <c r="C413" s="56"/>
      <c r="D413" s="56"/>
      <c r="E413" s="56"/>
      <c r="F413" s="56"/>
      <c r="G413" s="56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5.75" customHeight="1" x14ac:dyDescent="0.25">
      <c r="A414" s="24"/>
      <c r="B414" s="56"/>
      <c r="C414" s="56"/>
      <c r="D414" s="56"/>
      <c r="E414" s="56"/>
      <c r="F414" s="56"/>
      <c r="G414" s="56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5.75" customHeight="1" x14ac:dyDescent="0.25">
      <c r="A415" s="24"/>
      <c r="B415" s="56"/>
      <c r="C415" s="56"/>
      <c r="D415" s="56"/>
      <c r="E415" s="56"/>
      <c r="F415" s="56"/>
      <c r="G415" s="56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5.75" customHeight="1" x14ac:dyDescent="0.25">
      <c r="A416" s="24"/>
      <c r="B416" s="56"/>
      <c r="C416" s="56"/>
      <c r="D416" s="56"/>
      <c r="E416" s="56"/>
      <c r="F416" s="56"/>
      <c r="G416" s="56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5.75" customHeight="1" x14ac:dyDescent="0.25">
      <c r="A417" s="24"/>
      <c r="B417" s="56"/>
      <c r="C417" s="56"/>
      <c r="D417" s="56"/>
      <c r="E417" s="56"/>
      <c r="F417" s="56"/>
      <c r="G417" s="56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5.75" customHeight="1" x14ac:dyDescent="0.25">
      <c r="A418" s="24"/>
      <c r="B418" s="56"/>
      <c r="C418" s="56"/>
      <c r="D418" s="56"/>
      <c r="E418" s="56"/>
      <c r="F418" s="56"/>
      <c r="G418" s="56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5.75" customHeight="1" x14ac:dyDescent="0.25">
      <c r="A419" s="24"/>
      <c r="B419" s="56"/>
      <c r="C419" s="56"/>
      <c r="D419" s="56"/>
      <c r="E419" s="56"/>
      <c r="F419" s="56"/>
      <c r="G419" s="56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5.75" customHeight="1" x14ac:dyDescent="0.25">
      <c r="A420" s="24"/>
      <c r="B420" s="56"/>
      <c r="C420" s="56"/>
      <c r="D420" s="56"/>
      <c r="E420" s="56"/>
      <c r="F420" s="56"/>
      <c r="G420" s="56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5.75" customHeight="1" x14ac:dyDescent="0.25">
      <c r="A421" s="24"/>
      <c r="B421" s="56"/>
      <c r="C421" s="56"/>
      <c r="D421" s="56"/>
      <c r="E421" s="56"/>
      <c r="F421" s="56"/>
      <c r="G421" s="56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5.75" customHeight="1" x14ac:dyDescent="0.25">
      <c r="A422" s="24"/>
      <c r="B422" s="56"/>
      <c r="C422" s="56"/>
      <c r="D422" s="56"/>
      <c r="E422" s="56"/>
      <c r="F422" s="56"/>
      <c r="G422" s="56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5.75" customHeight="1" x14ac:dyDescent="0.25">
      <c r="A423" s="24"/>
      <c r="B423" s="56"/>
      <c r="C423" s="56"/>
      <c r="D423" s="56"/>
      <c r="E423" s="56"/>
      <c r="F423" s="56"/>
      <c r="G423" s="56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5.75" customHeight="1" x14ac:dyDescent="0.25">
      <c r="A424" s="24"/>
      <c r="B424" s="56"/>
      <c r="C424" s="56"/>
      <c r="D424" s="56"/>
      <c r="E424" s="56"/>
      <c r="F424" s="56"/>
      <c r="G424" s="56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5.75" customHeight="1" x14ac:dyDescent="0.25">
      <c r="A425" s="24"/>
      <c r="B425" s="56"/>
      <c r="C425" s="56"/>
      <c r="D425" s="56"/>
      <c r="E425" s="56"/>
      <c r="F425" s="56"/>
      <c r="G425" s="56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5.75" customHeight="1" x14ac:dyDescent="0.25">
      <c r="A426" s="24"/>
      <c r="B426" s="56"/>
      <c r="C426" s="56"/>
      <c r="D426" s="56"/>
      <c r="E426" s="56"/>
      <c r="F426" s="56"/>
      <c r="G426" s="56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5.75" customHeight="1" x14ac:dyDescent="0.25">
      <c r="A427" s="24"/>
      <c r="B427" s="56"/>
      <c r="C427" s="56"/>
      <c r="D427" s="56"/>
      <c r="E427" s="56"/>
      <c r="F427" s="56"/>
      <c r="G427" s="56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5.75" customHeight="1" x14ac:dyDescent="0.25">
      <c r="A428" s="24"/>
      <c r="B428" s="56"/>
      <c r="C428" s="56"/>
      <c r="D428" s="56"/>
      <c r="E428" s="56"/>
      <c r="F428" s="56"/>
      <c r="G428" s="56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5.75" customHeight="1" x14ac:dyDescent="0.25">
      <c r="A429" s="24"/>
      <c r="B429" s="56"/>
      <c r="C429" s="56"/>
      <c r="D429" s="56"/>
      <c r="E429" s="56"/>
      <c r="F429" s="56"/>
      <c r="G429" s="56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5.75" customHeight="1" x14ac:dyDescent="0.25">
      <c r="A430" s="24"/>
      <c r="B430" s="56"/>
      <c r="C430" s="56"/>
      <c r="D430" s="56"/>
      <c r="E430" s="56"/>
      <c r="F430" s="56"/>
      <c r="G430" s="56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5.75" customHeight="1" x14ac:dyDescent="0.25">
      <c r="A431" s="24"/>
      <c r="B431" s="56"/>
      <c r="C431" s="56"/>
      <c r="D431" s="56"/>
      <c r="E431" s="56"/>
      <c r="F431" s="56"/>
      <c r="G431" s="56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5.75" customHeight="1" x14ac:dyDescent="0.25">
      <c r="A432" s="24"/>
      <c r="B432" s="56"/>
      <c r="C432" s="56"/>
      <c r="D432" s="56"/>
      <c r="E432" s="56"/>
      <c r="F432" s="56"/>
      <c r="G432" s="56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5.75" customHeight="1" x14ac:dyDescent="0.25">
      <c r="A433" s="24"/>
      <c r="B433" s="56"/>
      <c r="C433" s="56"/>
      <c r="D433" s="56"/>
      <c r="E433" s="56"/>
      <c r="F433" s="56"/>
      <c r="G433" s="56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5.75" customHeight="1" x14ac:dyDescent="0.25">
      <c r="A434" s="24"/>
      <c r="B434" s="56"/>
      <c r="C434" s="56"/>
      <c r="D434" s="56"/>
      <c r="E434" s="56"/>
      <c r="F434" s="56"/>
      <c r="G434" s="56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5.75" customHeight="1" x14ac:dyDescent="0.25">
      <c r="A435" s="24"/>
      <c r="B435" s="56"/>
      <c r="C435" s="56"/>
      <c r="D435" s="56"/>
      <c r="E435" s="56"/>
      <c r="F435" s="56"/>
      <c r="G435" s="56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5.75" customHeight="1" x14ac:dyDescent="0.25">
      <c r="A436" s="24"/>
      <c r="B436" s="56"/>
      <c r="C436" s="56"/>
      <c r="D436" s="56"/>
      <c r="E436" s="56"/>
      <c r="F436" s="56"/>
      <c r="G436" s="56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5.75" customHeight="1" x14ac:dyDescent="0.25">
      <c r="A437" s="24"/>
      <c r="B437" s="56"/>
      <c r="C437" s="56"/>
      <c r="D437" s="56"/>
      <c r="E437" s="56"/>
      <c r="F437" s="56"/>
      <c r="G437" s="56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5.75" customHeight="1" x14ac:dyDescent="0.25">
      <c r="A438" s="24"/>
      <c r="B438" s="56"/>
      <c r="C438" s="56"/>
      <c r="D438" s="56"/>
      <c r="E438" s="56"/>
      <c r="F438" s="56"/>
      <c r="G438" s="56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5.75" customHeight="1" x14ac:dyDescent="0.25">
      <c r="A439" s="24"/>
      <c r="B439" s="56"/>
      <c r="C439" s="56"/>
      <c r="D439" s="56"/>
      <c r="E439" s="56"/>
      <c r="F439" s="56"/>
      <c r="G439" s="56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5.75" customHeight="1" x14ac:dyDescent="0.25">
      <c r="A440" s="24"/>
      <c r="B440" s="56"/>
      <c r="C440" s="56"/>
      <c r="D440" s="56"/>
      <c r="E440" s="56"/>
      <c r="F440" s="56"/>
      <c r="G440" s="56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5.75" customHeight="1" x14ac:dyDescent="0.25">
      <c r="A441" s="24"/>
      <c r="B441" s="56"/>
      <c r="C441" s="56"/>
      <c r="D441" s="56"/>
      <c r="E441" s="56"/>
      <c r="F441" s="56"/>
      <c r="G441" s="56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5.75" customHeight="1" x14ac:dyDescent="0.25">
      <c r="A442" s="24"/>
      <c r="B442" s="56"/>
      <c r="C442" s="56"/>
      <c r="D442" s="56"/>
      <c r="E442" s="56"/>
      <c r="F442" s="56"/>
      <c r="G442" s="56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5.75" customHeight="1" x14ac:dyDescent="0.25">
      <c r="A443" s="24"/>
      <c r="B443" s="56"/>
      <c r="C443" s="56"/>
      <c r="D443" s="56"/>
      <c r="E443" s="56"/>
      <c r="F443" s="56"/>
      <c r="G443" s="56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5.75" customHeight="1" x14ac:dyDescent="0.25">
      <c r="A444" s="24"/>
      <c r="B444" s="56"/>
      <c r="C444" s="56"/>
      <c r="D444" s="56"/>
      <c r="E444" s="56"/>
      <c r="F444" s="56"/>
      <c r="G444" s="56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5.75" customHeight="1" x14ac:dyDescent="0.25">
      <c r="A445" s="24"/>
      <c r="B445" s="56"/>
      <c r="C445" s="56"/>
      <c r="D445" s="56"/>
      <c r="E445" s="56"/>
      <c r="F445" s="56"/>
      <c r="G445" s="56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5.75" customHeight="1" x14ac:dyDescent="0.25">
      <c r="A446" s="24"/>
      <c r="B446" s="56"/>
      <c r="C446" s="56"/>
      <c r="D446" s="56"/>
      <c r="E446" s="56"/>
      <c r="F446" s="56"/>
      <c r="G446" s="56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5.75" customHeight="1" x14ac:dyDescent="0.25">
      <c r="A447" s="24"/>
      <c r="B447" s="56"/>
      <c r="C447" s="56"/>
      <c r="D447" s="56"/>
      <c r="E447" s="56"/>
      <c r="F447" s="56"/>
      <c r="G447" s="56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5.75" customHeight="1" x14ac:dyDescent="0.25">
      <c r="A448" s="24"/>
      <c r="B448" s="56"/>
      <c r="C448" s="56"/>
      <c r="D448" s="56"/>
      <c r="E448" s="56"/>
      <c r="F448" s="56"/>
      <c r="G448" s="56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5.75" customHeight="1" x14ac:dyDescent="0.25">
      <c r="A449" s="24"/>
      <c r="B449" s="56"/>
      <c r="C449" s="56"/>
      <c r="D449" s="56"/>
      <c r="E449" s="56"/>
      <c r="F449" s="56"/>
      <c r="G449" s="56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5.75" customHeight="1" x14ac:dyDescent="0.25">
      <c r="A450" s="24"/>
      <c r="B450" s="56"/>
      <c r="C450" s="56"/>
      <c r="D450" s="56"/>
      <c r="E450" s="56"/>
      <c r="F450" s="56"/>
      <c r="G450" s="56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5.75" customHeight="1" x14ac:dyDescent="0.25">
      <c r="A451" s="24"/>
      <c r="B451" s="56"/>
      <c r="C451" s="56"/>
      <c r="D451" s="56"/>
      <c r="E451" s="56"/>
      <c r="F451" s="56"/>
      <c r="G451" s="56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5.75" customHeight="1" x14ac:dyDescent="0.25">
      <c r="A452" s="24"/>
      <c r="B452" s="56"/>
      <c r="C452" s="56"/>
      <c r="D452" s="56"/>
      <c r="E452" s="56"/>
      <c r="F452" s="56"/>
      <c r="G452" s="56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5.75" customHeight="1" x14ac:dyDescent="0.25">
      <c r="A453" s="24"/>
      <c r="B453" s="56"/>
      <c r="C453" s="56"/>
      <c r="D453" s="56"/>
      <c r="E453" s="56"/>
      <c r="F453" s="56"/>
      <c r="G453" s="56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5.75" customHeight="1" x14ac:dyDescent="0.25">
      <c r="A454" s="24"/>
      <c r="B454" s="56"/>
      <c r="C454" s="56"/>
      <c r="D454" s="56"/>
      <c r="E454" s="56"/>
      <c r="F454" s="56"/>
      <c r="G454" s="56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5.75" customHeight="1" x14ac:dyDescent="0.25">
      <c r="A455" s="24"/>
      <c r="B455" s="56"/>
      <c r="C455" s="56"/>
      <c r="D455" s="56"/>
      <c r="E455" s="56"/>
      <c r="F455" s="56"/>
      <c r="G455" s="56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5.75" customHeight="1" x14ac:dyDescent="0.25">
      <c r="A456" s="24"/>
      <c r="B456" s="56"/>
      <c r="C456" s="56"/>
      <c r="D456" s="56"/>
      <c r="E456" s="56"/>
      <c r="F456" s="56"/>
      <c r="G456" s="56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5.75" customHeight="1" x14ac:dyDescent="0.25">
      <c r="A457" s="24"/>
      <c r="B457" s="56"/>
      <c r="C457" s="56"/>
      <c r="D457" s="56"/>
      <c r="E457" s="56"/>
      <c r="F457" s="56"/>
      <c r="G457" s="56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5.75" customHeight="1" x14ac:dyDescent="0.25">
      <c r="A458" s="24"/>
      <c r="B458" s="56"/>
      <c r="C458" s="56"/>
      <c r="D458" s="56"/>
      <c r="E458" s="56"/>
      <c r="F458" s="56"/>
      <c r="G458" s="56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5.75" customHeight="1" x14ac:dyDescent="0.25">
      <c r="A459" s="24"/>
      <c r="B459" s="56"/>
      <c r="C459" s="56"/>
      <c r="D459" s="56"/>
      <c r="E459" s="56"/>
      <c r="F459" s="56"/>
      <c r="G459" s="56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5.75" customHeight="1" x14ac:dyDescent="0.25">
      <c r="A460" s="24"/>
      <c r="B460" s="56"/>
      <c r="C460" s="56"/>
      <c r="D460" s="56"/>
      <c r="E460" s="56"/>
      <c r="F460" s="56"/>
      <c r="G460" s="56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5.75" customHeight="1" x14ac:dyDescent="0.25">
      <c r="A461" s="24"/>
      <c r="B461" s="56"/>
      <c r="C461" s="56"/>
      <c r="D461" s="56"/>
      <c r="E461" s="56"/>
      <c r="F461" s="56"/>
      <c r="G461" s="56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5.75" customHeight="1" x14ac:dyDescent="0.25">
      <c r="A462" s="24"/>
      <c r="B462" s="56"/>
      <c r="C462" s="56"/>
      <c r="D462" s="56"/>
      <c r="E462" s="56"/>
      <c r="F462" s="56"/>
      <c r="G462" s="56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5.75" customHeight="1" x14ac:dyDescent="0.25">
      <c r="A463" s="24"/>
      <c r="B463" s="56"/>
      <c r="C463" s="56"/>
      <c r="D463" s="56"/>
      <c r="E463" s="56"/>
      <c r="F463" s="56"/>
      <c r="G463" s="56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5.75" customHeight="1" x14ac:dyDescent="0.25">
      <c r="A464" s="24"/>
      <c r="B464" s="56"/>
      <c r="C464" s="56"/>
      <c r="D464" s="56"/>
      <c r="E464" s="56"/>
      <c r="F464" s="56"/>
      <c r="G464" s="56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5.75" customHeight="1" x14ac:dyDescent="0.25">
      <c r="A465" s="24"/>
      <c r="B465" s="56"/>
      <c r="C465" s="56"/>
      <c r="D465" s="56"/>
      <c r="E465" s="56"/>
      <c r="F465" s="56"/>
      <c r="G465" s="56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5.75" customHeight="1" x14ac:dyDescent="0.25">
      <c r="A466" s="24"/>
      <c r="B466" s="56"/>
      <c r="C466" s="56"/>
      <c r="D466" s="56"/>
      <c r="E466" s="56"/>
      <c r="F466" s="56"/>
      <c r="G466" s="56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5.75" customHeight="1" x14ac:dyDescent="0.25">
      <c r="A467" s="24"/>
      <c r="B467" s="56"/>
      <c r="C467" s="56"/>
      <c r="D467" s="56"/>
      <c r="E467" s="56"/>
      <c r="F467" s="56"/>
      <c r="G467" s="56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5.75" customHeight="1" x14ac:dyDescent="0.25">
      <c r="A468" s="24"/>
      <c r="B468" s="56"/>
      <c r="C468" s="56"/>
      <c r="D468" s="56"/>
      <c r="E468" s="56"/>
      <c r="F468" s="56"/>
      <c r="G468" s="56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5.75" customHeight="1" x14ac:dyDescent="0.25">
      <c r="A469" s="24"/>
      <c r="B469" s="56"/>
      <c r="C469" s="56"/>
      <c r="D469" s="56"/>
      <c r="E469" s="56"/>
      <c r="F469" s="56"/>
      <c r="G469" s="56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5.75" customHeight="1" x14ac:dyDescent="0.25">
      <c r="A470" s="24"/>
      <c r="B470" s="56"/>
      <c r="C470" s="56"/>
      <c r="D470" s="56"/>
      <c r="E470" s="56"/>
      <c r="F470" s="56"/>
      <c r="G470" s="56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5.75" customHeight="1" x14ac:dyDescent="0.25">
      <c r="A471" s="24"/>
      <c r="B471" s="56"/>
      <c r="C471" s="56"/>
      <c r="D471" s="56"/>
      <c r="E471" s="56"/>
      <c r="F471" s="56"/>
      <c r="G471" s="56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5.75" customHeight="1" x14ac:dyDescent="0.25">
      <c r="A472" s="24"/>
      <c r="B472" s="56"/>
      <c r="C472" s="56"/>
      <c r="D472" s="56"/>
      <c r="E472" s="56"/>
      <c r="F472" s="56"/>
      <c r="G472" s="56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5.75" customHeight="1" x14ac:dyDescent="0.25">
      <c r="A473" s="24"/>
      <c r="B473" s="56"/>
      <c r="C473" s="56"/>
      <c r="D473" s="56"/>
      <c r="E473" s="56"/>
      <c r="F473" s="56"/>
      <c r="G473" s="56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5.75" customHeight="1" x14ac:dyDescent="0.25">
      <c r="A474" s="24"/>
      <c r="B474" s="56"/>
      <c r="C474" s="56"/>
      <c r="D474" s="56"/>
      <c r="E474" s="56"/>
      <c r="F474" s="56"/>
      <c r="G474" s="56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5.75" customHeight="1" x14ac:dyDescent="0.25">
      <c r="A475" s="24"/>
      <c r="B475" s="56"/>
      <c r="C475" s="56"/>
      <c r="D475" s="56"/>
      <c r="E475" s="56"/>
      <c r="F475" s="56"/>
      <c r="G475" s="56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5.75" customHeight="1" x14ac:dyDescent="0.25">
      <c r="A476" s="24"/>
      <c r="B476" s="56"/>
      <c r="C476" s="56"/>
      <c r="D476" s="56"/>
      <c r="E476" s="56"/>
      <c r="F476" s="56"/>
      <c r="G476" s="56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5.75" customHeight="1" x14ac:dyDescent="0.25">
      <c r="A477" s="24"/>
      <c r="B477" s="56"/>
      <c r="C477" s="56"/>
      <c r="D477" s="56"/>
      <c r="E477" s="56"/>
      <c r="F477" s="56"/>
      <c r="G477" s="56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5.75" customHeight="1" x14ac:dyDescent="0.25">
      <c r="A478" s="24"/>
      <c r="B478" s="56"/>
      <c r="C478" s="56"/>
      <c r="D478" s="56"/>
      <c r="E478" s="56"/>
      <c r="F478" s="56"/>
      <c r="G478" s="56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5.75" customHeight="1" x14ac:dyDescent="0.25">
      <c r="A479" s="24"/>
      <c r="B479" s="56"/>
      <c r="C479" s="56"/>
      <c r="D479" s="56"/>
      <c r="E479" s="56"/>
      <c r="F479" s="56"/>
      <c r="G479" s="56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5.75" customHeight="1" x14ac:dyDescent="0.25">
      <c r="A480" s="24"/>
      <c r="B480" s="56"/>
      <c r="C480" s="56"/>
      <c r="D480" s="56"/>
      <c r="E480" s="56"/>
      <c r="F480" s="56"/>
      <c r="G480" s="56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5.75" customHeight="1" x14ac:dyDescent="0.25">
      <c r="A481" s="24"/>
      <c r="B481" s="56"/>
      <c r="C481" s="56"/>
      <c r="D481" s="56"/>
      <c r="E481" s="56"/>
      <c r="F481" s="56"/>
      <c r="G481" s="56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5.75" customHeight="1" x14ac:dyDescent="0.25">
      <c r="A482" s="24"/>
      <c r="B482" s="56"/>
      <c r="C482" s="56"/>
      <c r="D482" s="56"/>
      <c r="E482" s="56"/>
      <c r="F482" s="56"/>
      <c r="G482" s="56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5.75" customHeight="1" x14ac:dyDescent="0.25">
      <c r="A483" s="24"/>
      <c r="B483" s="56"/>
      <c r="C483" s="56"/>
      <c r="D483" s="56"/>
      <c r="E483" s="56"/>
      <c r="F483" s="56"/>
      <c r="G483" s="56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5.75" customHeight="1" x14ac:dyDescent="0.25">
      <c r="A484" s="24"/>
      <c r="B484" s="56"/>
      <c r="C484" s="56"/>
      <c r="D484" s="56"/>
      <c r="E484" s="56"/>
      <c r="F484" s="56"/>
      <c r="G484" s="56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5.75" customHeight="1" x14ac:dyDescent="0.25">
      <c r="A485" s="24"/>
      <c r="B485" s="56"/>
      <c r="C485" s="56"/>
      <c r="D485" s="56"/>
      <c r="E485" s="56"/>
      <c r="F485" s="56"/>
      <c r="G485" s="56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5.75" customHeight="1" x14ac:dyDescent="0.25">
      <c r="A486" s="24"/>
      <c r="B486" s="56"/>
      <c r="C486" s="56"/>
      <c r="D486" s="56"/>
      <c r="E486" s="56"/>
      <c r="F486" s="56"/>
      <c r="G486" s="56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5.75" customHeight="1" x14ac:dyDescent="0.25">
      <c r="A487" s="24"/>
      <c r="B487" s="56"/>
      <c r="C487" s="56"/>
      <c r="D487" s="56"/>
      <c r="E487" s="56"/>
      <c r="F487" s="56"/>
      <c r="G487" s="56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5.75" customHeight="1" x14ac:dyDescent="0.25">
      <c r="A488" s="24"/>
      <c r="B488" s="56"/>
      <c r="C488" s="56"/>
      <c r="D488" s="56"/>
      <c r="E488" s="56"/>
      <c r="F488" s="56"/>
      <c r="G488" s="56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5.75" customHeight="1" x14ac:dyDescent="0.25">
      <c r="A489" s="24"/>
      <c r="B489" s="56"/>
      <c r="C489" s="56"/>
      <c r="D489" s="56"/>
      <c r="E489" s="56"/>
      <c r="F489" s="56"/>
      <c r="G489" s="56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5.75" customHeight="1" x14ac:dyDescent="0.25">
      <c r="A490" s="24"/>
      <c r="B490" s="56"/>
      <c r="C490" s="56"/>
      <c r="D490" s="56"/>
      <c r="E490" s="56"/>
      <c r="F490" s="56"/>
      <c r="G490" s="56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5.75" customHeight="1" x14ac:dyDescent="0.25">
      <c r="A491" s="24"/>
      <c r="B491" s="56"/>
      <c r="C491" s="56"/>
      <c r="D491" s="56"/>
      <c r="E491" s="56"/>
      <c r="F491" s="56"/>
      <c r="G491" s="56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5.75" customHeight="1" x14ac:dyDescent="0.25">
      <c r="A492" s="24"/>
      <c r="B492" s="56"/>
      <c r="C492" s="56"/>
      <c r="D492" s="56"/>
      <c r="E492" s="56"/>
      <c r="F492" s="56"/>
      <c r="G492" s="56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5.75" customHeight="1" x14ac:dyDescent="0.25">
      <c r="A493" s="24"/>
      <c r="B493" s="56"/>
      <c r="C493" s="56"/>
      <c r="D493" s="56"/>
      <c r="E493" s="56"/>
      <c r="F493" s="56"/>
      <c r="G493" s="56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5.75" customHeight="1" x14ac:dyDescent="0.25">
      <c r="A494" s="24"/>
      <c r="B494" s="56"/>
      <c r="C494" s="56"/>
      <c r="D494" s="56"/>
      <c r="E494" s="56"/>
      <c r="F494" s="56"/>
      <c r="G494" s="56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5.75" customHeight="1" x14ac:dyDescent="0.25">
      <c r="A495" s="24"/>
      <c r="B495" s="56"/>
      <c r="C495" s="56"/>
      <c r="D495" s="56"/>
      <c r="E495" s="56"/>
      <c r="F495" s="56"/>
      <c r="G495" s="56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5.75" customHeight="1" x14ac:dyDescent="0.25">
      <c r="A496" s="24"/>
      <c r="B496" s="56"/>
      <c r="C496" s="56"/>
      <c r="D496" s="56"/>
      <c r="E496" s="56"/>
      <c r="F496" s="56"/>
      <c r="G496" s="56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5.75" customHeight="1" x14ac:dyDescent="0.25">
      <c r="A497" s="24"/>
      <c r="B497" s="56"/>
      <c r="C497" s="56"/>
      <c r="D497" s="56"/>
      <c r="E497" s="56"/>
      <c r="F497" s="56"/>
      <c r="G497" s="56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5.75" customHeight="1" x14ac:dyDescent="0.25">
      <c r="A498" s="24"/>
      <c r="B498" s="56"/>
      <c r="C498" s="56"/>
      <c r="D498" s="56"/>
      <c r="E498" s="56"/>
      <c r="F498" s="56"/>
      <c r="G498" s="56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5.75" customHeight="1" x14ac:dyDescent="0.25">
      <c r="A499" s="24"/>
      <c r="B499" s="56"/>
      <c r="C499" s="56"/>
      <c r="D499" s="56"/>
      <c r="E499" s="56"/>
      <c r="F499" s="56"/>
      <c r="G499" s="56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5.75" customHeight="1" x14ac:dyDescent="0.25">
      <c r="A500" s="24"/>
      <c r="B500" s="56"/>
      <c r="C500" s="56"/>
      <c r="D500" s="56"/>
      <c r="E500" s="56"/>
      <c r="F500" s="56"/>
      <c r="G500" s="56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5.75" customHeight="1" x14ac:dyDescent="0.25">
      <c r="A501" s="24"/>
      <c r="B501" s="56"/>
      <c r="C501" s="56"/>
      <c r="D501" s="56"/>
      <c r="E501" s="56"/>
      <c r="F501" s="56"/>
      <c r="G501" s="56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5.75" customHeight="1" x14ac:dyDescent="0.25">
      <c r="A502" s="24"/>
      <c r="B502" s="56"/>
      <c r="C502" s="56"/>
      <c r="D502" s="56"/>
      <c r="E502" s="56"/>
      <c r="F502" s="56"/>
      <c r="G502" s="56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5.75" customHeight="1" x14ac:dyDescent="0.25">
      <c r="A503" s="24"/>
      <c r="B503" s="56"/>
      <c r="C503" s="56"/>
      <c r="D503" s="56"/>
      <c r="E503" s="56"/>
      <c r="F503" s="56"/>
      <c r="G503" s="56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5.75" customHeight="1" x14ac:dyDescent="0.25">
      <c r="A504" s="24"/>
      <c r="B504" s="56"/>
      <c r="C504" s="56"/>
      <c r="D504" s="56"/>
      <c r="E504" s="56"/>
      <c r="F504" s="56"/>
      <c r="G504" s="56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5.75" customHeight="1" x14ac:dyDescent="0.25">
      <c r="A505" s="24"/>
      <c r="B505" s="56"/>
      <c r="C505" s="56"/>
      <c r="D505" s="56"/>
      <c r="E505" s="56"/>
      <c r="F505" s="56"/>
      <c r="G505" s="56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5.75" customHeight="1" x14ac:dyDescent="0.25">
      <c r="A506" s="24"/>
      <c r="B506" s="56"/>
      <c r="C506" s="56"/>
      <c r="D506" s="56"/>
      <c r="E506" s="56"/>
      <c r="F506" s="56"/>
      <c r="G506" s="56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5.75" customHeight="1" x14ac:dyDescent="0.25">
      <c r="A507" s="24"/>
      <c r="B507" s="56"/>
      <c r="C507" s="56"/>
      <c r="D507" s="56"/>
      <c r="E507" s="56"/>
      <c r="F507" s="56"/>
      <c r="G507" s="56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5.75" customHeight="1" x14ac:dyDescent="0.25">
      <c r="A508" s="24"/>
      <c r="B508" s="56"/>
      <c r="C508" s="56"/>
      <c r="D508" s="56"/>
      <c r="E508" s="56"/>
      <c r="F508" s="56"/>
      <c r="G508" s="56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5.75" customHeight="1" x14ac:dyDescent="0.25">
      <c r="A509" s="24"/>
      <c r="B509" s="56"/>
      <c r="C509" s="56"/>
      <c r="D509" s="56"/>
      <c r="E509" s="56"/>
      <c r="F509" s="56"/>
      <c r="G509" s="56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5.75" customHeight="1" x14ac:dyDescent="0.25">
      <c r="A510" s="24"/>
      <c r="B510" s="56"/>
      <c r="C510" s="56"/>
      <c r="D510" s="56"/>
      <c r="E510" s="56"/>
      <c r="F510" s="56"/>
      <c r="G510" s="56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5.75" customHeight="1" x14ac:dyDescent="0.25">
      <c r="A511" s="24"/>
      <c r="B511" s="56"/>
      <c r="C511" s="56"/>
      <c r="D511" s="56"/>
      <c r="E511" s="56"/>
      <c r="F511" s="56"/>
      <c r="G511" s="56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5.75" customHeight="1" x14ac:dyDescent="0.25">
      <c r="A512" s="24"/>
      <c r="B512" s="56"/>
      <c r="C512" s="56"/>
      <c r="D512" s="56"/>
      <c r="E512" s="56"/>
      <c r="F512" s="56"/>
      <c r="G512" s="56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5.75" customHeight="1" x14ac:dyDescent="0.25">
      <c r="A513" s="24"/>
      <c r="B513" s="56"/>
      <c r="C513" s="56"/>
      <c r="D513" s="56"/>
      <c r="E513" s="56"/>
      <c r="F513" s="56"/>
      <c r="G513" s="56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5.75" customHeight="1" x14ac:dyDescent="0.25">
      <c r="A514" s="24"/>
      <c r="B514" s="56"/>
      <c r="C514" s="56"/>
      <c r="D514" s="56"/>
      <c r="E514" s="56"/>
      <c r="F514" s="56"/>
      <c r="G514" s="56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5.75" customHeight="1" x14ac:dyDescent="0.25">
      <c r="A515" s="24"/>
      <c r="B515" s="56"/>
      <c r="C515" s="56"/>
      <c r="D515" s="56"/>
      <c r="E515" s="56"/>
      <c r="F515" s="56"/>
      <c r="G515" s="56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5.75" customHeight="1" x14ac:dyDescent="0.25">
      <c r="A516" s="24"/>
      <c r="B516" s="56"/>
      <c r="C516" s="56"/>
      <c r="D516" s="56"/>
      <c r="E516" s="56"/>
      <c r="F516" s="56"/>
      <c r="G516" s="56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5.75" customHeight="1" x14ac:dyDescent="0.25">
      <c r="A517" s="24"/>
      <c r="B517" s="56"/>
      <c r="C517" s="56"/>
      <c r="D517" s="56"/>
      <c r="E517" s="56"/>
      <c r="F517" s="56"/>
      <c r="G517" s="56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5.75" customHeight="1" x14ac:dyDescent="0.25">
      <c r="A518" s="24"/>
      <c r="B518" s="56"/>
      <c r="C518" s="56"/>
      <c r="D518" s="56"/>
      <c r="E518" s="56"/>
      <c r="F518" s="56"/>
      <c r="G518" s="56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5.75" customHeight="1" x14ac:dyDescent="0.25">
      <c r="A519" s="24"/>
      <c r="B519" s="56"/>
      <c r="C519" s="56"/>
      <c r="D519" s="56"/>
      <c r="E519" s="56"/>
      <c r="F519" s="56"/>
      <c r="G519" s="56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5.75" customHeight="1" x14ac:dyDescent="0.25">
      <c r="A520" s="24"/>
      <c r="B520" s="56"/>
      <c r="C520" s="56"/>
      <c r="D520" s="56"/>
      <c r="E520" s="56"/>
      <c r="F520" s="56"/>
      <c r="G520" s="56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5.75" customHeight="1" x14ac:dyDescent="0.25">
      <c r="A521" s="24"/>
      <c r="B521" s="56"/>
      <c r="C521" s="56"/>
      <c r="D521" s="56"/>
      <c r="E521" s="56"/>
      <c r="F521" s="56"/>
      <c r="G521" s="56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5.75" customHeight="1" x14ac:dyDescent="0.25">
      <c r="A522" s="24"/>
      <c r="B522" s="56"/>
      <c r="C522" s="56"/>
      <c r="D522" s="56"/>
      <c r="E522" s="56"/>
      <c r="F522" s="56"/>
      <c r="G522" s="56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5.75" customHeight="1" x14ac:dyDescent="0.25">
      <c r="A523" s="24"/>
      <c r="B523" s="56"/>
      <c r="C523" s="56"/>
      <c r="D523" s="56"/>
      <c r="E523" s="56"/>
      <c r="F523" s="56"/>
      <c r="G523" s="56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5.75" customHeight="1" x14ac:dyDescent="0.25">
      <c r="A524" s="24"/>
      <c r="B524" s="56"/>
      <c r="C524" s="56"/>
      <c r="D524" s="56"/>
      <c r="E524" s="56"/>
      <c r="F524" s="56"/>
      <c r="G524" s="56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5.75" customHeight="1" x14ac:dyDescent="0.25">
      <c r="A525" s="24"/>
      <c r="B525" s="56"/>
      <c r="C525" s="56"/>
      <c r="D525" s="56"/>
      <c r="E525" s="56"/>
      <c r="F525" s="56"/>
      <c r="G525" s="56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5.75" customHeight="1" x14ac:dyDescent="0.25">
      <c r="A526" s="24"/>
      <c r="B526" s="56"/>
      <c r="C526" s="56"/>
      <c r="D526" s="56"/>
      <c r="E526" s="56"/>
      <c r="F526" s="56"/>
      <c r="G526" s="56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5.75" customHeight="1" x14ac:dyDescent="0.25">
      <c r="A527" s="24"/>
      <c r="B527" s="56"/>
      <c r="C527" s="56"/>
      <c r="D527" s="56"/>
      <c r="E527" s="56"/>
      <c r="F527" s="56"/>
      <c r="G527" s="56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5.75" customHeight="1" x14ac:dyDescent="0.25">
      <c r="A528" s="24"/>
      <c r="B528" s="56"/>
      <c r="C528" s="56"/>
      <c r="D528" s="56"/>
      <c r="E528" s="56"/>
      <c r="F528" s="56"/>
      <c r="G528" s="56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5.75" customHeight="1" x14ac:dyDescent="0.25">
      <c r="A529" s="24"/>
      <c r="B529" s="56"/>
      <c r="C529" s="56"/>
      <c r="D529" s="56"/>
      <c r="E529" s="56"/>
      <c r="F529" s="56"/>
      <c r="G529" s="56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5.75" customHeight="1" x14ac:dyDescent="0.25">
      <c r="A530" s="24"/>
      <c r="B530" s="56"/>
      <c r="C530" s="56"/>
      <c r="D530" s="56"/>
      <c r="E530" s="56"/>
      <c r="F530" s="56"/>
      <c r="G530" s="56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5.75" customHeight="1" x14ac:dyDescent="0.25">
      <c r="A531" s="24"/>
      <c r="B531" s="56"/>
      <c r="C531" s="56"/>
      <c r="D531" s="56"/>
      <c r="E531" s="56"/>
      <c r="F531" s="56"/>
      <c r="G531" s="56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5.75" customHeight="1" x14ac:dyDescent="0.25">
      <c r="A532" s="24"/>
      <c r="B532" s="56"/>
      <c r="C532" s="56"/>
      <c r="D532" s="56"/>
      <c r="E532" s="56"/>
      <c r="F532" s="56"/>
      <c r="G532" s="56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5.75" customHeight="1" x14ac:dyDescent="0.25">
      <c r="A533" s="24"/>
      <c r="B533" s="56"/>
      <c r="C533" s="56"/>
      <c r="D533" s="56"/>
      <c r="E533" s="56"/>
      <c r="F533" s="56"/>
      <c r="G533" s="56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5.75" customHeight="1" x14ac:dyDescent="0.25">
      <c r="A534" s="24"/>
      <c r="B534" s="56"/>
      <c r="C534" s="56"/>
      <c r="D534" s="56"/>
      <c r="E534" s="56"/>
      <c r="F534" s="56"/>
      <c r="G534" s="56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5.75" customHeight="1" x14ac:dyDescent="0.25">
      <c r="A535" s="24"/>
      <c r="B535" s="56"/>
      <c r="C535" s="56"/>
      <c r="D535" s="56"/>
      <c r="E535" s="56"/>
      <c r="F535" s="56"/>
      <c r="G535" s="56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5.75" customHeight="1" x14ac:dyDescent="0.25">
      <c r="A536" s="24"/>
      <c r="B536" s="56"/>
      <c r="C536" s="56"/>
      <c r="D536" s="56"/>
      <c r="E536" s="56"/>
      <c r="F536" s="56"/>
      <c r="G536" s="56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5.75" customHeight="1" x14ac:dyDescent="0.25">
      <c r="A537" s="24"/>
      <c r="B537" s="56"/>
      <c r="C537" s="56"/>
      <c r="D537" s="56"/>
      <c r="E537" s="56"/>
      <c r="F537" s="56"/>
      <c r="G537" s="56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5.75" customHeight="1" x14ac:dyDescent="0.25">
      <c r="A538" s="24"/>
      <c r="B538" s="56"/>
      <c r="C538" s="56"/>
      <c r="D538" s="56"/>
      <c r="E538" s="56"/>
      <c r="F538" s="56"/>
      <c r="G538" s="56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5.75" customHeight="1" x14ac:dyDescent="0.25">
      <c r="A539" s="24"/>
      <c r="B539" s="56"/>
      <c r="C539" s="56"/>
      <c r="D539" s="56"/>
      <c r="E539" s="56"/>
      <c r="F539" s="56"/>
      <c r="G539" s="56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5.75" customHeight="1" x14ac:dyDescent="0.25">
      <c r="A540" s="24"/>
      <c r="B540" s="56"/>
      <c r="C540" s="56"/>
      <c r="D540" s="56"/>
      <c r="E540" s="56"/>
      <c r="F540" s="56"/>
      <c r="G540" s="56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5.75" customHeight="1" x14ac:dyDescent="0.25">
      <c r="A541" s="24"/>
      <c r="B541" s="56"/>
      <c r="C541" s="56"/>
      <c r="D541" s="56"/>
      <c r="E541" s="56"/>
      <c r="F541" s="56"/>
      <c r="G541" s="56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5.75" customHeight="1" x14ac:dyDescent="0.25">
      <c r="A542" s="24"/>
      <c r="B542" s="56"/>
      <c r="C542" s="56"/>
      <c r="D542" s="56"/>
      <c r="E542" s="56"/>
      <c r="F542" s="56"/>
      <c r="G542" s="56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5.75" customHeight="1" x14ac:dyDescent="0.25">
      <c r="A543" s="24"/>
      <c r="B543" s="56"/>
      <c r="C543" s="56"/>
      <c r="D543" s="56"/>
      <c r="E543" s="56"/>
      <c r="F543" s="56"/>
      <c r="G543" s="56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5.75" customHeight="1" x14ac:dyDescent="0.25">
      <c r="A544" s="24"/>
      <c r="B544" s="56"/>
      <c r="C544" s="56"/>
      <c r="D544" s="56"/>
      <c r="E544" s="56"/>
      <c r="F544" s="56"/>
      <c r="G544" s="56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5.75" customHeight="1" x14ac:dyDescent="0.25">
      <c r="A545" s="24"/>
      <c r="B545" s="56"/>
      <c r="C545" s="56"/>
      <c r="D545" s="56"/>
      <c r="E545" s="56"/>
      <c r="F545" s="56"/>
      <c r="G545" s="56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5.75" customHeight="1" x14ac:dyDescent="0.25">
      <c r="A546" s="24"/>
      <c r="B546" s="56"/>
      <c r="C546" s="56"/>
      <c r="D546" s="56"/>
      <c r="E546" s="56"/>
      <c r="F546" s="56"/>
      <c r="G546" s="56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5.75" customHeight="1" x14ac:dyDescent="0.25">
      <c r="A547" s="24"/>
      <c r="B547" s="56"/>
      <c r="C547" s="56"/>
      <c r="D547" s="56"/>
      <c r="E547" s="56"/>
      <c r="F547" s="56"/>
      <c r="G547" s="56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5.75" customHeight="1" x14ac:dyDescent="0.25">
      <c r="A548" s="24"/>
      <c r="B548" s="56"/>
      <c r="C548" s="56"/>
      <c r="D548" s="56"/>
      <c r="E548" s="56"/>
      <c r="F548" s="56"/>
      <c r="G548" s="56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5.75" customHeight="1" x14ac:dyDescent="0.25">
      <c r="A549" s="24"/>
      <c r="B549" s="56"/>
      <c r="C549" s="56"/>
      <c r="D549" s="56"/>
      <c r="E549" s="56"/>
      <c r="F549" s="56"/>
      <c r="G549" s="56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5.75" customHeight="1" x14ac:dyDescent="0.25">
      <c r="A550" s="24"/>
      <c r="B550" s="56"/>
      <c r="C550" s="56"/>
      <c r="D550" s="56"/>
      <c r="E550" s="56"/>
      <c r="F550" s="56"/>
      <c r="G550" s="56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5.75" customHeight="1" x14ac:dyDescent="0.25">
      <c r="A551" s="24"/>
      <c r="B551" s="56"/>
      <c r="C551" s="56"/>
      <c r="D551" s="56"/>
      <c r="E551" s="56"/>
      <c r="F551" s="56"/>
      <c r="G551" s="56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5.75" customHeight="1" x14ac:dyDescent="0.25">
      <c r="A552" s="24"/>
      <c r="B552" s="56"/>
      <c r="C552" s="56"/>
      <c r="D552" s="56"/>
      <c r="E552" s="56"/>
      <c r="F552" s="56"/>
      <c r="G552" s="56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5.75" customHeight="1" x14ac:dyDescent="0.25">
      <c r="A553" s="24"/>
      <c r="B553" s="56"/>
      <c r="C553" s="56"/>
      <c r="D553" s="56"/>
      <c r="E553" s="56"/>
      <c r="F553" s="56"/>
      <c r="G553" s="56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5.75" customHeight="1" x14ac:dyDescent="0.25">
      <c r="A554" s="24"/>
      <c r="B554" s="56"/>
      <c r="C554" s="56"/>
      <c r="D554" s="56"/>
      <c r="E554" s="56"/>
      <c r="F554" s="56"/>
      <c r="G554" s="56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5.75" customHeight="1" x14ac:dyDescent="0.25">
      <c r="A555" s="24"/>
      <c r="B555" s="56"/>
      <c r="C555" s="56"/>
      <c r="D555" s="56"/>
      <c r="E555" s="56"/>
      <c r="F555" s="56"/>
      <c r="G555" s="56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5.75" customHeight="1" x14ac:dyDescent="0.25">
      <c r="A556" s="24"/>
      <c r="B556" s="56"/>
      <c r="C556" s="56"/>
      <c r="D556" s="56"/>
      <c r="E556" s="56"/>
      <c r="F556" s="56"/>
      <c r="G556" s="56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5.75" customHeight="1" x14ac:dyDescent="0.25">
      <c r="A557" s="24"/>
      <c r="B557" s="56"/>
      <c r="C557" s="56"/>
      <c r="D557" s="56"/>
      <c r="E557" s="56"/>
      <c r="F557" s="56"/>
      <c r="G557" s="56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5.75" customHeight="1" x14ac:dyDescent="0.25">
      <c r="A558" s="24"/>
      <c r="B558" s="56"/>
      <c r="C558" s="56"/>
      <c r="D558" s="56"/>
      <c r="E558" s="56"/>
      <c r="F558" s="56"/>
      <c r="G558" s="56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5.75" customHeight="1" x14ac:dyDescent="0.25">
      <c r="A559" s="24"/>
      <c r="B559" s="56"/>
      <c r="C559" s="56"/>
      <c r="D559" s="56"/>
      <c r="E559" s="56"/>
      <c r="F559" s="56"/>
      <c r="G559" s="56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5.75" customHeight="1" x14ac:dyDescent="0.25">
      <c r="A560" s="24"/>
      <c r="B560" s="56"/>
      <c r="C560" s="56"/>
      <c r="D560" s="56"/>
      <c r="E560" s="56"/>
      <c r="F560" s="56"/>
      <c r="G560" s="56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5.75" customHeight="1" x14ac:dyDescent="0.25">
      <c r="A561" s="24"/>
      <c r="B561" s="56"/>
      <c r="C561" s="56"/>
      <c r="D561" s="56"/>
      <c r="E561" s="56"/>
      <c r="F561" s="56"/>
      <c r="G561" s="56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5.75" customHeight="1" x14ac:dyDescent="0.25">
      <c r="A562" s="24"/>
      <c r="B562" s="56"/>
      <c r="C562" s="56"/>
      <c r="D562" s="56"/>
      <c r="E562" s="56"/>
      <c r="F562" s="56"/>
      <c r="G562" s="56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5.75" customHeight="1" x14ac:dyDescent="0.25">
      <c r="A563" s="24"/>
      <c r="B563" s="56"/>
      <c r="C563" s="56"/>
      <c r="D563" s="56"/>
      <c r="E563" s="56"/>
      <c r="F563" s="56"/>
      <c r="G563" s="56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5.75" customHeight="1" x14ac:dyDescent="0.25">
      <c r="A564" s="24"/>
      <c r="B564" s="56"/>
      <c r="C564" s="56"/>
      <c r="D564" s="56"/>
      <c r="E564" s="56"/>
      <c r="F564" s="56"/>
      <c r="G564" s="56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5.75" customHeight="1" x14ac:dyDescent="0.25">
      <c r="A565" s="24"/>
      <c r="B565" s="56"/>
      <c r="C565" s="56"/>
      <c r="D565" s="56"/>
      <c r="E565" s="56"/>
      <c r="F565" s="56"/>
      <c r="G565" s="56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5.75" customHeight="1" x14ac:dyDescent="0.25">
      <c r="A566" s="24"/>
      <c r="B566" s="56"/>
      <c r="C566" s="56"/>
      <c r="D566" s="56"/>
      <c r="E566" s="56"/>
      <c r="F566" s="56"/>
      <c r="G566" s="56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5.75" customHeight="1" x14ac:dyDescent="0.25">
      <c r="A567" s="24"/>
      <c r="B567" s="56"/>
      <c r="C567" s="56"/>
      <c r="D567" s="56"/>
      <c r="E567" s="56"/>
      <c r="F567" s="56"/>
      <c r="G567" s="56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5.75" customHeight="1" x14ac:dyDescent="0.25">
      <c r="A568" s="24"/>
      <c r="B568" s="56"/>
      <c r="C568" s="56"/>
      <c r="D568" s="56"/>
      <c r="E568" s="56"/>
      <c r="F568" s="56"/>
      <c r="G568" s="56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5.75" customHeight="1" x14ac:dyDescent="0.25">
      <c r="A569" s="24"/>
      <c r="B569" s="56"/>
      <c r="C569" s="56"/>
      <c r="D569" s="56"/>
      <c r="E569" s="56"/>
      <c r="F569" s="56"/>
      <c r="G569" s="56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5.75" customHeight="1" x14ac:dyDescent="0.25">
      <c r="A570" s="24"/>
      <c r="B570" s="56"/>
      <c r="C570" s="56"/>
      <c r="D570" s="56"/>
      <c r="E570" s="56"/>
      <c r="F570" s="56"/>
      <c r="G570" s="56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5.75" customHeight="1" x14ac:dyDescent="0.25">
      <c r="A571" s="24"/>
      <c r="B571" s="56"/>
      <c r="C571" s="56"/>
      <c r="D571" s="56"/>
      <c r="E571" s="56"/>
      <c r="F571" s="56"/>
      <c r="G571" s="56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5.75" customHeight="1" x14ac:dyDescent="0.25">
      <c r="A572" s="24"/>
      <c r="B572" s="56"/>
      <c r="C572" s="56"/>
      <c r="D572" s="56"/>
      <c r="E572" s="56"/>
      <c r="F572" s="56"/>
      <c r="G572" s="56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5.75" customHeight="1" x14ac:dyDescent="0.25">
      <c r="A573" s="24"/>
      <c r="B573" s="56"/>
      <c r="C573" s="56"/>
      <c r="D573" s="56"/>
      <c r="E573" s="56"/>
      <c r="F573" s="56"/>
      <c r="G573" s="56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5.75" customHeight="1" x14ac:dyDescent="0.25">
      <c r="A574" s="24"/>
      <c r="B574" s="56"/>
      <c r="C574" s="56"/>
      <c r="D574" s="56"/>
      <c r="E574" s="56"/>
      <c r="F574" s="56"/>
      <c r="G574" s="56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5.75" customHeight="1" x14ac:dyDescent="0.25">
      <c r="A575" s="24"/>
      <c r="B575" s="56"/>
      <c r="C575" s="56"/>
      <c r="D575" s="56"/>
      <c r="E575" s="56"/>
      <c r="F575" s="56"/>
      <c r="G575" s="56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5.75" customHeight="1" x14ac:dyDescent="0.25">
      <c r="A576" s="24"/>
      <c r="B576" s="56"/>
      <c r="C576" s="56"/>
      <c r="D576" s="56"/>
      <c r="E576" s="56"/>
      <c r="F576" s="56"/>
      <c r="G576" s="56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5.75" customHeight="1" x14ac:dyDescent="0.25">
      <c r="A577" s="24"/>
      <c r="B577" s="56"/>
      <c r="C577" s="56"/>
      <c r="D577" s="56"/>
      <c r="E577" s="56"/>
      <c r="F577" s="56"/>
      <c r="G577" s="56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5.75" customHeight="1" x14ac:dyDescent="0.25">
      <c r="A578" s="24"/>
      <c r="B578" s="56"/>
      <c r="C578" s="56"/>
      <c r="D578" s="56"/>
      <c r="E578" s="56"/>
      <c r="F578" s="56"/>
      <c r="G578" s="56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5.75" customHeight="1" x14ac:dyDescent="0.25">
      <c r="A579" s="24"/>
      <c r="B579" s="56"/>
      <c r="C579" s="56"/>
      <c r="D579" s="56"/>
      <c r="E579" s="56"/>
      <c r="F579" s="56"/>
      <c r="G579" s="56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5.75" customHeight="1" x14ac:dyDescent="0.25">
      <c r="A580" s="24"/>
      <c r="B580" s="56"/>
      <c r="C580" s="56"/>
      <c r="D580" s="56"/>
      <c r="E580" s="56"/>
      <c r="F580" s="56"/>
      <c r="G580" s="56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5.75" customHeight="1" x14ac:dyDescent="0.25">
      <c r="A581" s="24"/>
      <c r="B581" s="56"/>
      <c r="C581" s="56"/>
      <c r="D581" s="56"/>
      <c r="E581" s="56"/>
      <c r="F581" s="56"/>
      <c r="G581" s="56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5.75" customHeight="1" x14ac:dyDescent="0.25">
      <c r="A582" s="24"/>
      <c r="B582" s="56"/>
      <c r="C582" s="56"/>
      <c r="D582" s="56"/>
      <c r="E582" s="56"/>
      <c r="F582" s="56"/>
      <c r="G582" s="56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5.75" customHeight="1" x14ac:dyDescent="0.25">
      <c r="A583" s="24"/>
      <c r="B583" s="56"/>
      <c r="C583" s="56"/>
      <c r="D583" s="56"/>
      <c r="E583" s="56"/>
      <c r="F583" s="56"/>
      <c r="G583" s="56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5.75" customHeight="1" x14ac:dyDescent="0.25">
      <c r="A584" s="24"/>
      <c r="B584" s="56"/>
      <c r="C584" s="56"/>
      <c r="D584" s="56"/>
      <c r="E584" s="56"/>
      <c r="F584" s="56"/>
      <c r="G584" s="56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5.75" customHeight="1" x14ac:dyDescent="0.25">
      <c r="A585" s="24"/>
      <c r="B585" s="56"/>
      <c r="C585" s="56"/>
      <c r="D585" s="56"/>
      <c r="E585" s="56"/>
      <c r="F585" s="56"/>
      <c r="G585" s="56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5.75" customHeight="1" x14ac:dyDescent="0.25">
      <c r="A586" s="24"/>
      <c r="B586" s="56"/>
      <c r="C586" s="56"/>
      <c r="D586" s="56"/>
      <c r="E586" s="56"/>
      <c r="F586" s="56"/>
      <c r="G586" s="56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5.75" customHeight="1" x14ac:dyDescent="0.25">
      <c r="A587" s="24"/>
      <c r="B587" s="56"/>
      <c r="C587" s="56"/>
      <c r="D587" s="56"/>
      <c r="E587" s="56"/>
      <c r="F587" s="56"/>
      <c r="G587" s="56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5.75" customHeight="1" x14ac:dyDescent="0.25">
      <c r="A588" s="24"/>
      <c r="B588" s="56"/>
      <c r="C588" s="56"/>
      <c r="D588" s="56"/>
      <c r="E588" s="56"/>
      <c r="F588" s="56"/>
      <c r="G588" s="56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5.75" customHeight="1" x14ac:dyDescent="0.25">
      <c r="A589" s="24"/>
      <c r="B589" s="56"/>
      <c r="C589" s="56"/>
      <c r="D589" s="56"/>
      <c r="E589" s="56"/>
      <c r="F589" s="56"/>
      <c r="G589" s="56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5.75" customHeight="1" x14ac:dyDescent="0.25">
      <c r="A590" s="24"/>
      <c r="B590" s="56"/>
      <c r="C590" s="56"/>
      <c r="D590" s="56"/>
      <c r="E590" s="56"/>
      <c r="F590" s="56"/>
      <c r="G590" s="56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5.75" customHeight="1" x14ac:dyDescent="0.25">
      <c r="A591" s="24"/>
      <c r="B591" s="56"/>
      <c r="C591" s="56"/>
      <c r="D591" s="56"/>
      <c r="E591" s="56"/>
      <c r="F591" s="56"/>
      <c r="G591" s="56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5.75" customHeight="1" x14ac:dyDescent="0.25">
      <c r="A592" s="24"/>
      <c r="B592" s="56"/>
      <c r="C592" s="56"/>
      <c r="D592" s="56"/>
      <c r="E592" s="56"/>
      <c r="F592" s="56"/>
      <c r="G592" s="56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5.75" customHeight="1" x14ac:dyDescent="0.25">
      <c r="A593" s="24"/>
      <c r="B593" s="56"/>
      <c r="C593" s="56"/>
      <c r="D593" s="56"/>
      <c r="E593" s="56"/>
      <c r="F593" s="56"/>
      <c r="G593" s="56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5.75" customHeight="1" x14ac:dyDescent="0.25">
      <c r="A594" s="24"/>
      <c r="B594" s="56"/>
      <c r="C594" s="56"/>
      <c r="D594" s="56"/>
      <c r="E594" s="56"/>
      <c r="F594" s="56"/>
      <c r="G594" s="56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5.75" customHeight="1" x14ac:dyDescent="0.25">
      <c r="A595" s="24"/>
      <c r="B595" s="56"/>
      <c r="C595" s="56"/>
      <c r="D595" s="56"/>
      <c r="E595" s="56"/>
      <c r="F595" s="56"/>
      <c r="G595" s="56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5.75" customHeight="1" x14ac:dyDescent="0.25">
      <c r="A596" s="24"/>
      <c r="B596" s="56"/>
      <c r="C596" s="56"/>
      <c r="D596" s="56"/>
      <c r="E596" s="56"/>
      <c r="F596" s="56"/>
      <c r="G596" s="56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5.75" customHeight="1" x14ac:dyDescent="0.25">
      <c r="A597" s="24"/>
      <c r="B597" s="56"/>
      <c r="C597" s="56"/>
      <c r="D597" s="56"/>
      <c r="E597" s="56"/>
      <c r="F597" s="56"/>
      <c r="G597" s="56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5.75" customHeight="1" x14ac:dyDescent="0.25">
      <c r="A598" s="24"/>
      <c r="B598" s="56"/>
      <c r="C598" s="56"/>
      <c r="D598" s="56"/>
      <c r="E598" s="56"/>
      <c r="F598" s="56"/>
      <c r="G598" s="56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5.75" customHeight="1" x14ac:dyDescent="0.25">
      <c r="A599" s="24"/>
      <c r="B599" s="56"/>
      <c r="C599" s="56"/>
      <c r="D599" s="56"/>
      <c r="E599" s="56"/>
      <c r="F599" s="56"/>
      <c r="G599" s="56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5.75" customHeight="1" x14ac:dyDescent="0.25">
      <c r="A600" s="24"/>
      <c r="B600" s="56"/>
      <c r="C600" s="56"/>
      <c r="D600" s="56"/>
      <c r="E600" s="56"/>
      <c r="F600" s="56"/>
      <c r="G600" s="56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5.75" customHeight="1" x14ac:dyDescent="0.25">
      <c r="A601" s="24"/>
      <c r="B601" s="56"/>
      <c r="C601" s="56"/>
      <c r="D601" s="56"/>
      <c r="E601" s="56"/>
      <c r="F601" s="56"/>
      <c r="G601" s="56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5.75" customHeight="1" x14ac:dyDescent="0.25">
      <c r="A602" s="24"/>
      <c r="B602" s="56"/>
      <c r="C602" s="56"/>
      <c r="D602" s="56"/>
      <c r="E602" s="56"/>
      <c r="F602" s="56"/>
      <c r="G602" s="56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5.75" customHeight="1" x14ac:dyDescent="0.25">
      <c r="A603" s="24"/>
      <c r="B603" s="56"/>
      <c r="C603" s="56"/>
      <c r="D603" s="56"/>
      <c r="E603" s="56"/>
      <c r="F603" s="56"/>
      <c r="G603" s="56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5.75" customHeight="1" x14ac:dyDescent="0.25">
      <c r="A604" s="24"/>
      <c r="B604" s="56"/>
      <c r="C604" s="56"/>
      <c r="D604" s="56"/>
      <c r="E604" s="56"/>
      <c r="F604" s="56"/>
      <c r="G604" s="56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5.75" customHeight="1" x14ac:dyDescent="0.25">
      <c r="A605" s="24"/>
      <c r="B605" s="56"/>
      <c r="C605" s="56"/>
      <c r="D605" s="56"/>
      <c r="E605" s="56"/>
      <c r="F605" s="56"/>
      <c r="G605" s="56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5.75" customHeight="1" x14ac:dyDescent="0.25">
      <c r="A606" s="24"/>
      <c r="B606" s="56"/>
      <c r="C606" s="56"/>
      <c r="D606" s="56"/>
      <c r="E606" s="56"/>
      <c r="F606" s="56"/>
      <c r="G606" s="56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5.75" customHeight="1" x14ac:dyDescent="0.25">
      <c r="A607" s="24"/>
      <c r="B607" s="56"/>
      <c r="C607" s="56"/>
      <c r="D607" s="56"/>
      <c r="E607" s="56"/>
      <c r="F607" s="56"/>
      <c r="G607" s="56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5.75" customHeight="1" x14ac:dyDescent="0.25">
      <c r="A608" s="24"/>
      <c r="B608" s="56"/>
      <c r="C608" s="56"/>
      <c r="D608" s="56"/>
      <c r="E608" s="56"/>
      <c r="F608" s="56"/>
      <c r="G608" s="56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5.75" customHeight="1" x14ac:dyDescent="0.25">
      <c r="A609" s="24"/>
      <c r="B609" s="56"/>
      <c r="C609" s="56"/>
      <c r="D609" s="56"/>
      <c r="E609" s="56"/>
      <c r="F609" s="56"/>
      <c r="G609" s="56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5.75" customHeight="1" x14ac:dyDescent="0.25">
      <c r="A610" s="24"/>
      <c r="B610" s="56"/>
      <c r="C610" s="56"/>
      <c r="D610" s="56"/>
      <c r="E610" s="56"/>
      <c r="F610" s="56"/>
      <c r="G610" s="56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5.75" customHeight="1" x14ac:dyDescent="0.25">
      <c r="A611" s="24"/>
      <c r="B611" s="56"/>
      <c r="C611" s="56"/>
      <c r="D611" s="56"/>
      <c r="E611" s="56"/>
      <c r="F611" s="56"/>
      <c r="G611" s="56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5.75" customHeight="1" x14ac:dyDescent="0.25">
      <c r="A612" s="24"/>
      <c r="B612" s="56"/>
      <c r="C612" s="56"/>
      <c r="D612" s="56"/>
      <c r="E612" s="56"/>
      <c r="F612" s="56"/>
      <c r="G612" s="56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5.75" customHeight="1" x14ac:dyDescent="0.25">
      <c r="A613" s="24"/>
      <c r="B613" s="56"/>
      <c r="C613" s="56"/>
      <c r="D613" s="56"/>
      <c r="E613" s="56"/>
      <c r="F613" s="56"/>
      <c r="G613" s="56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5.75" customHeight="1" x14ac:dyDescent="0.25">
      <c r="A614" s="24"/>
      <c r="B614" s="56"/>
      <c r="C614" s="56"/>
      <c r="D614" s="56"/>
      <c r="E614" s="56"/>
      <c r="F614" s="56"/>
      <c r="G614" s="56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5.75" customHeight="1" x14ac:dyDescent="0.25">
      <c r="A615" s="24"/>
      <c r="B615" s="56"/>
      <c r="C615" s="56"/>
      <c r="D615" s="56"/>
      <c r="E615" s="56"/>
      <c r="F615" s="56"/>
      <c r="G615" s="56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5.75" customHeight="1" x14ac:dyDescent="0.25">
      <c r="A616" s="24"/>
      <c r="B616" s="56"/>
      <c r="C616" s="56"/>
      <c r="D616" s="56"/>
      <c r="E616" s="56"/>
      <c r="F616" s="56"/>
      <c r="G616" s="56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5.75" customHeight="1" x14ac:dyDescent="0.25">
      <c r="A617" s="24"/>
      <c r="B617" s="56"/>
      <c r="C617" s="56"/>
      <c r="D617" s="56"/>
      <c r="E617" s="56"/>
      <c r="F617" s="56"/>
      <c r="G617" s="56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5.75" customHeight="1" x14ac:dyDescent="0.25">
      <c r="A618" s="24"/>
      <c r="B618" s="56"/>
      <c r="C618" s="56"/>
      <c r="D618" s="56"/>
      <c r="E618" s="56"/>
      <c r="F618" s="56"/>
      <c r="G618" s="56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5.75" customHeight="1" x14ac:dyDescent="0.25">
      <c r="A619" s="24"/>
      <c r="B619" s="56"/>
      <c r="C619" s="56"/>
      <c r="D619" s="56"/>
      <c r="E619" s="56"/>
      <c r="F619" s="56"/>
      <c r="G619" s="56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5.75" customHeight="1" x14ac:dyDescent="0.25">
      <c r="A620" s="24"/>
      <c r="B620" s="56"/>
      <c r="C620" s="56"/>
      <c r="D620" s="56"/>
      <c r="E620" s="56"/>
      <c r="F620" s="56"/>
      <c r="G620" s="56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5.75" customHeight="1" x14ac:dyDescent="0.25">
      <c r="A621" s="24"/>
      <c r="B621" s="56"/>
      <c r="C621" s="56"/>
      <c r="D621" s="56"/>
      <c r="E621" s="56"/>
      <c r="F621" s="56"/>
      <c r="G621" s="56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5.75" customHeight="1" x14ac:dyDescent="0.25">
      <c r="A622" s="24"/>
      <c r="B622" s="56"/>
      <c r="C622" s="56"/>
      <c r="D622" s="56"/>
      <c r="E622" s="56"/>
      <c r="F622" s="56"/>
      <c r="G622" s="56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5.75" customHeight="1" x14ac:dyDescent="0.25">
      <c r="A623" s="24"/>
      <c r="B623" s="56"/>
      <c r="C623" s="56"/>
      <c r="D623" s="56"/>
      <c r="E623" s="56"/>
      <c r="F623" s="56"/>
      <c r="G623" s="56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5.75" customHeight="1" x14ac:dyDescent="0.25">
      <c r="A624" s="24"/>
      <c r="B624" s="56"/>
      <c r="C624" s="56"/>
      <c r="D624" s="56"/>
      <c r="E624" s="56"/>
      <c r="F624" s="56"/>
      <c r="G624" s="56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5.75" customHeight="1" x14ac:dyDescent="0.25">
      <c r="A625" s="24"/>
      <c r="B625" s="56"/>
      <c r="C625" s="56"/>
      <c r="D625" s="56"/>
      <c r="E625" s="56"/>
      <c r="F625" s="56"/>
      <c r="G625" s="56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5.75" customHeight="1" x14ac:dyDescent="0.25">
      <c r="A626" s="24"/>
      <c r="B626" s="56"/>
      <c r="C626" s="56"/>
      <c r="D626" s="56"/>
      <c r="E626" s="56"/>
      <c r="F626" s="56"/>
      <c r="G626" s="56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5.75" customHeight="1" x14ac:dyDescent="0.25">
      <c r="A627" s="24"/>
      <c r="B627" s="56"/>
      <c r="C627" s="56"/>
      <c r="D627" s="56"/>
      <c r="E627" s="56"/>
      <c r="F627" s="56"/>
      <c r="G627" s="56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5.75" customHeight="1" x14ac:dyDescent="0.25">
      <c r="A628" s="24"/>
      <c r="B628" s="56"/>
      <c r="C628" s="56"/>
      <c r="D628" s="56"/>
      <c r="E628" s="56"/>
      <c r="F628" s="56"/>
      <c r="G628" s="56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5.75" customHeight="1" x14ac:dyDescent="0.25">
      <c r="A629" s="24"/>
      <c r="B629" s="56"/>
      <c r="C629" s="56"/>
      <c r="D629" s="56"/>
      <c r="E629" s="56"/>
      <c r="F629" s="56"/>
      <c r="G629" s="56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5.75" customHeight="1" x14ac:dyDescent="0.25">
      <c r="A630" s="24"/>
      <c r="B630" s="56"/>
      <c r="C630" s="56"/>
      <c r="D630" s="56"/>
      <c r="E630" s="56"/>
      <c r="F630" s="56"/>
      <c r="G630" s="56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5.75" customHeight="1" x14ac:dyDescent="0.25">
      <c r="A631" s="24"/>
      <c r="B631" s="56"/>
      <c r="C631" s="56"/>
      <c r="D631" s="56"/>
      <c r="E631" s="56"/>
      <c r="F631" s="56"/>
      <c r="G631" s="56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5.75" customHeight="1" x14ac:dyDescent="0.25">
      <c r="A632" s="24"/>
      <c r="B632" s="56"/>
      <c r="C632" s="56"/>
      <c r="D632" s="56"/>
      <c r="E632" s="56"/>
      <c r="F632" s="56"/>
      <c r="G632" s="56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5.75" customHeight="1" x14ac:dyDescent="0.25">
      <c r="A633" s="24"/>
      <c r="B633" s="56"/>
      <c r="C633" s="56"/>
      <c r="D633" s="56"/>
      <c r="E633" s="56"/>
      <c r="F633" s="56"/>
      <c r="G633" s="56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5.75" customHeight="1" x14ac:dyDescent="0.25">
      <c r="A634" s="24"/>
      <c r="B634" s="56"/>
      <c r="C634" s="56"/>
      <c r="D634" s="56"/>
      <c r="E634" s="56"/>
      <c r="F634" s="56"/>
      <c r="G634" s="56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5.75" customHeight="1" x14ac:dyDescent="0.25">
      <c r="A635" s="24"/>
      <c r="B635" s="56"/>
      <c r="C635" s="56"/>
      <c r="D635" s="56"/>
      <c r="E635" s="56"/>
      <c r="F635" s="56"/>
      <c r="G635" s="56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5.75" customHeight="1" x14ac:dyDescent="0.25">
      <c r="A636" s="24"/>
      <c r="B636" s="56"/>
      <c r="C636" s="56"/>
      <c r="D636" s="56"/>
      <c r="E636" s="56"/>
      <c r="F636" s="56"/>
      <c r="G636" s="56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5.75" customHeight="1" x14ac:dyDescent="0.25">
      <c r="A637" s="24"/>
      <c r="B637" s="56"/>
      <c r="C637" s="56"/>
      <c r="D637" s="56"/>
      <c r="E637" s="56"/>
      <c r="F637" s="56"/>
      <c r="G637" s="56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5.75" customHeight="1" x14ac:dyDescent="0.25">
      <c r="A638" s="24"/>
      <c r="B638" s="56"/>
      <c r="C638" s="56"/>
      <c r="D638" s="56"/>
      <c r="E638" s="56"/>
      <c r="F638" s="56"/>
      <c r="G638" s="56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5.75" customHeight="1" x14ac:dyDescent="0.25">
      <c r="A639" s="24"/>
      <c r="B639" s="56"/>
      <c r="C639" s="56"/>
      <c r="D639" s="56"/>
      <c r="E639" s="56"/>
      <c r="F639" s="56"/>
      <c r="G639" s="56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5.75" customHeight="1" x14ac:dyDescent="0.25">
      <c r="A640" s="24"/>
      <c r="B640" s="56"/>
      <c r="C640" s="56"/>
      <c r="D640" s="56"/>
      <c r="E640" s="56"/>
      <c r="F640" s="56"/>
      <c r="G640" s="56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5.75" customHeight="1" x14ac:dyDescent="0.25">
      <c r="A641" s="24"/>
      <c r="B641" s="56"/>
      <c r="C641" s="56"/>
      <c r="D641" s="56"/>
      <c r="E641" s="56"/>
      <c r="F641" s="56"/>
      <c r="G641" s="56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5.75" customHeight="1" x14ac:dyDescent="0.25">
      <c r="A642" s="24"/>
      <c r="B642" s="56"/>
      <c r="C642" s="56"/>
      <c r="D642" s="56"/>
      <c r="E642" s="56"/>
      <c r="F642" s="56"/>
      <c r="G642" s="56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5.75" customHeight="1" x14ac:dyDescent="0.25">
      <c r="A643" s="24"/>
      <c r="B643" s="56"/>
      <c r="C643" s="56"/>
      <c r="D643" s="56"/>
      <c r="E643" s="56"/>
      <c r="F643" s="56"/>
      <c r="G643" s="56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5.75" customHeight="1" x14ac:dyDescent="0.25">
      <c r="A644" s="24"/>
      <c r="B644" s="56"/>
      <c r="C644" s="56"/>
      <c r="D644" s="56"/>
      <c r="E644" s="56"/>
      <c r="F644" s="56"/>
      <c r="G644" s="56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5.75" customHeight="1" x14ac:dyDescent="0.25">
      <c r="A645" s="24"/>
      <c r="B645" s="56"/>
      <c r="C645" s="56"/>
      <c r="D645" s="56"/>
      <c r="E645" s="56"/>
      <c r="F645" s="56"/>
      <c r="G645" s="56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5.75" customHeight="1" x14ac:dyDescent="0.25">
      <c r="A646" s="24"/>
      <c r="B646" s="56"/>
      <c r="C646" s="56"/>
      <c r="D646" s="56"/>
      <c r="E646" s="56"/>
      <c r="F646" s="56"/>
      <c r="G646" s="56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5.75" customHeight="1" x14ac:dyDescent="0.25">
      <c r="A647" s="24"/>
      <c r="B647" s="56"/>
      <c r="C647" s="56"/>
      <c r="D647" s="56"/>
      <c r="E647" s="56"/>
      <c r="F647" s="56"/>
      <c r="G647" s="56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5.75" customHeight="1" x14ac:dyDescent="0.25">
      <c r="A648" s="24"/>
      <c r="B648" s="56"/>
      <c r="C648" s="56"/>
      <c r="D648" s="56"/>
      <c r="E648" s="56"/>
      <c r="F648" s="56"/>
      <c r="G648" s="56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5.75" customHeight="1" x14ac:dyDescent="0.25">
      <c r="A649" s="24"/>
      <c r="B649" s="56"/>
      <c r="C649" s="56"/>
      <c r="D649" s="56"/>
      <c r="E649" s="56"/>
      <c r="F649" s="56"/>
      <c r="G649" s="56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5.75" customHeight="1" x14ac:dyDescent="0.25">
      <c r="A650" s="24"/>
      <c r="B650" s="56"/>
      <c r="C650" s="56"/>
      <c r="D650" s="56"/>
      <c r="E650" s="56"/>
      <c r="F650" s="56"/>
      <c r="G650" s="56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5.75" customHeight="1" x14ac:dyDescent="0.25">
      <c r="A651" s="24"/>
      <c r="B651" s="56"/>
      <c r="C651" s="56"/>
      <c r="D651" s="56"/>
      <c r="E651" s="56"/>
      <c r="F651" s="56"/>
      <c r="G651" s="56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5.75" customHeight="1" x14ac:dyDescent="0.25">
      <c r="A652" s="24"/>
      <c r="B652" s="56"/>
      <c r="C652" s="56"/>
      <c r="D652" s="56"/>
      <c r="E652" s="56"/>
      <c r="F652" s="56"/>
      <c r="G652" s="56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5.75" customHeight="1" x14ac:dyDescent="0.25">
      <c r="A653" s="24"/>
      <c r="B653" s="56"/>
      <c r="C653" s="56"/>
      <c r="D653" s="56"/>
      <c r="E653" s="56"/>
      <c r="F653" s="56"/>
      <c r="G653" s="56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5.75" customHeight="1" x14ac:dyDescent="0.25">
      <c r="A654" s="24"/>
      <c r="B654" s="56"/>
      <c r="C654" s="56"/>
      <c r="D654" s="56"/>
      <c r="E654" s="56"/>
      <c r="F654" s="56"/>
      <c r="G654" s="56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5.75" customHeight="1" x14ac:dyDescent="0.25">
      <c r="A655" s="24"/>
      <c r="B655" s="56"/>
      <c r="C655" s="56"/>
      <c r="D655" s="56"/>
      <c r="E655" s="56"/>
      <c r="F655" s="56"/>
      <c r="G655" s="56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5.75" customHeight="1" x14ac:dyDescent="0.25">
      <c r="A656" s="24"/>
      <c r="B656" s="56"/>
      <c r="C656" s="56"/>
      <c r="D656" s="56"/>
      <c r="E656" s="56"/>
      <c r="F656" s="56"/>
      <c r="G656" s="56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5.75" customHeight="1" x14ac:dyDescent="0.25">
      <c r="A657" s="24"/>
      <c r="B657" s="56"/>
      <c r="C657" s="56"/>
      <c r="D657" s="56"/>
      <c r="E657" s="56"/>
      <c r="F657" s="56"/>
      <c r="G657" s="56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5.75" customHeight="1" x14ac:dyDescent="0.25">
      <c r="A658" s="24"/>
      <c r="B658" s="56"/>
      <c r="C658" s="56"/>
      <c r="D658" s="56"/>
      <c r="E658" s="56"/>
      <c r="F658" s="56"/>
      <c r="G658" s="56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5.75" customHeight="1" x14ac:dyDescent="0.25">
      <c r="A659" s="24"/>
      <c r="B659" s="56"/>
      <c r="C659" s="56"/>
      <c r="D659" s="56"/>
      <c r="E659" s="56"/>
      <c r="F659" s="56"/>
      <c r="G659" s="56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5.75" customHeight="1" x14ac:dyDescent="0.25">
      <c r="A660" s="24"/>
      <c r="B660" s="56"/>
      <c r="C660" s="56"/>
      <c r="D660" s="56"/>
      <c r="E660" s="56"/>
      <c r="F660" s="56"/>
      <c r="G660" s="56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5.75" customHeight="1" x14ac:dyDescent="0.25">
      <c r="A661" s="24"/>
      <c r="B661" s="56"/>
      <c r="C661" s="56"/>
      <c r="D661" s="56"/>
      <c r="E661" s="56"/>
      <c r="F661" s="56"/>
      <c r="G661" s="56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5.75" customHeight="1" x14ac:dyDescent="0.25">
      <c r="A662" s="24"/>
      <c r="B662" s="56"/>
      <c r="C662" s="56"/>
      <c r="D662" s="56"/>
      <c r="E662" s="56"/>
      <c r="F662" s="56"/>
      <c r="G662" s="56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5.75" customHeight="1" x14ac:dyDescent="0.25">
      <c r="A663" s="24"/>
      <c r="B663" s="56"/>
      <c r="C663" s="56"/>
      <c r="D663" s="56"/>
      <c r="E663" s="56"/>
      <c r="F663" s="56"/>
      <c r="G663" s="56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5.75" customHeight="1" x14ac:dyDescent="0.25">
      <c r="A664" s="24"/>
      <c r="B664" s="56"/>
      <c r="C664" s="56"/>
      <c r="D664" s="56"/>
      <c r="E664" s="56"/>
      <c r="F664" s="56"/>
      <c r="G664" s="56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5.75" customHeight="1" x14ac:dyDescent="0.25">
      <c r="A665" s="24"/>
      <c r="B665" s="56"/>
      <c r="C665" s="56"/>
      <c r="D665" s="56"/>
      <c r="E665" s="56"/>
      <c r="F665" s="56"/>
      <c r="G665" s="56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5.75" customHeight="1" x14ac:dyDescent="0.25">
      <c r="A666" s="24"/>
      <c r="B666" s="56"/>
      <c r="C666" s="56"/>
      <c r="D666" s="56"/>
      <c r="E666" s="56"/>
      <c r="F666" s="56"/>
      <c r="G666" s="56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5.75" customHeight="1" x14ac:dyDescent="0.25">
      <c r="A667" s="24"/>
      <c r="B667" s="56"/>
      <c r="C667" s="56"/>
      <c r="D667" s="56"/>
      <c r="E667" s="56"/>
      <c r="F667" s="56"/>
      <c r="G667" s="56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5.75" customHeight="1" x14ac:dyDescent="0.25">
      <c r="A668" s="24"/>
      <c r="B668" s="56"/>
      <c r="C668" s="56"/>
      <c r="D668" s="56"/>
      <c r="E668" s="56"/>
      <c r="F668" s="56"/>
      <c r="G668" s="56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5.75" customHeight="1" x14ac:dyDescent="0.25">
      <c r="A669" s="24"/>
      <c r="B669" s="56"/>
      <c r="C669" s="56"/>
      <c r="D669" s="56"/>
      <c r="E669" s="56"/>
      <c r="F669" s="56"/>
      <c r="G669" s="56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5.75" customHeight="1" x14ac:dyDescent="0.25">
      <c r="A670" s="24"/>
      <c r="B670" s="56"/>
      <c r="C670" s="56"/>
      <c r="D670" s="56"/>
      <c r="E670" s="56"/>
      <c r="F670" s="56"/>
      <c r="G670" s="56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5.75" customHeight="1" x14ac:dyDescent="0.25">
      <c r="A671" s="24"/>
      <c r="B671" s="56"/>
      <c r="C671" s="56"/>
      <c r="D671" s="56"/>
      <c r="E671" s="56"/>
      <c r="F671" s="56"/>
      <c r="G671" s="56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5.75" customHeight="1" x14ac:dyDescent="0.25">
      <c r="A672" s="24"/>
      <c r="B672" s="56"/>
      <c r="C672" s="56"/>
      <c r="D672" s="56"/>
      <c r="E672" s="56"/>
      <c r="F672" s="56"/>
      <c r="G672" s="56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5.75" customHeight="1" x14ac:dyDescent="0.25">
      <c r="A673" s="24"/>
      <c r="B673" s="56"/>
      <c r="C673" s="56"/>
      <c r="D673" s="56"/>
      <c r="E673" s="56"/>
      <c r="F673" s="56"/>
      <c r="G673" s="56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5.75" customHeight="1" x14ac:dyDescent="0.25">
      <c r="A674" s="24"/>
      <c r="B674" s="56"/>
      <c r="C674" s="56"/>
      <c r="D674" s="56"/>
      <c r="E674" s="56"/>
      <c r="F674" s="56"/>
      <c r="G674" s="56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5.75" customHeight="1" x14ac:dyDescent="0.25">
      <c r="A675" s="24"/>
      <c r="B675" s="56"/>
      <c r="C675" s="56"/>
      <c r="D675" s="56"/>
      <c r="E675" s="56"/>
      <c r="F675" s="56"/>
      <c r="G675" s="56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5.75" customHeight="1" x14ac:dyDescent="0.25">
      <c r="A676" s="24"/>
      <c r="B676" s="56"/>
      <c r="C676" s="56"/>
      <c r="D676" s="56"/>
      <c r="E676" s="56"/>
      <c r="F676" s="56"/>
      <c r="G676" s="56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5.75" customHeight="1" x14ac:dyDescent="0.25">
      <c r="A677" s="24"/>
      <c r="B677" s="56"/>
      <c r="C677" s="56"/>
      <c r="D677" s="56"/>
      <c r="E677" s="56"/>
      <c r="F677" s="56"/>
      <c r="G677" s="56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5.75" customHeight="1" x14ac:dyDescent="0.25">
      <c r="A678" s="24"/>
      <c r="B678" s="56"/>
      <c r="C678" s="56"/>
      <c r="D678" s="56"/>
      <c r="E678" s="56"/>
      <c r="F678" s="56"/>
      <c r="G678" s="56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5.75" customHeight="1" x14ac:dyDescent="0.25">
      <c r="A679" s="24"/>
      <c r="B679" s="56"/>
      <c r="C679" s="56"/>
      <c r="D679" s="56"/>
      <c r="E679" s="56"/>
      <c r="F679" s="56"/>
      <c r="G679" s="56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5.75" customHeight="1" x14ac:dyDescent="0.25">
      <c r="A680" s="24"/>
      <c r="B680" s="56"/>
      <c r="C680" s="56"/>
      <c r="D680" s="56"/>
      <c r="E680" s="56"/>
      <c r="F680" s="56"/>
      <c r="G680" s="56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5.75" customHeight="1" x14ac:dyDescent="0.25">
      <c r="A681" s="24"/>
      <c r="B681" s="56"/>
      <c r="C681" s="56"/>
      <c r="D681" s="56"/>
      <c r="E681" s="56"/>
      <c r="F681" s="56"/>
      <c r="G681" s="56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5.75" customHeight="1" x14ac:dyDescent="0.25">
      <c r="A682" s="24"/>
      <c r="B682" s="56"/>
      <c r="C682" s="56"/>
      <c r="D682" s="56"/>
      <c r="E682" s="56"/>
      <c r="F682" s="56"/>
      <c r="G682" s="56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5.75" customHeight="1" x14ac:dyDescent="0.25">
      <c r="A683" s="24"/>
      <c r="B683" s="56"/>
      <c r="C683" s="56"/>
      <c r="D683" s="56"/>
      <c r="E683" s="56"/>
      <c r="F683" s="56"/>
      <c r="G683" s="56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5.75" customHeight="1" x14ac:dyDescent="0.25">
      <c r="A684" s="24"/>
      <c r="B684" s="56"/>
      <c r="C684" s="56"/>
      <c r="D684" s="56"/>
      <c r="E684" s="56"/>
      <c r="F684" s="56"/>
      <c r="G684" s="56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5.75" customHeight="1" x14ac:dyDescent="0.25">
      <c r="A685" s="24"/>
      <c r="B685" s="56"/>
      <c r="C685" s="56"/>
      <c r="D685" s="56"/>
      <c r="E685" s="56"/>
      <c r="F685" s="56"/>
      <c r="G685" s="56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5.75" customHeight="1" x14ac:dyDescent="0.25">
      <c r="A686" s="24"/>
      <c r="B686" s="56"/>
      <c r="C686" s="56"/>
      <c r="D686" s="56"/>
      <c r="E686" s="56"/>
      <c r="F686" s="56"/>
      <c r="G686" s="56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5.75" customHeight="1" x14ac:dyDescent="0.25">
      <c r="A687" s="24"/>
      <c r="B687" s="56"/>
      <c r="C687" s="56"/>
      <c r="D687" s="56"/>
      <c r="E687" s="56"/>
      <c r="F687" s="56"/>
      <c r="G687" s="56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5.75" customHeight="1" x14ac:dyDescent="0.25">
      <c r="A688" s="24"/>
      <c r="B688" s="56"/>
      <c r="C688" s="56"/>
      <c r="D688" s="56"/>
      <c r="E688" s="56"/>
      <c r="F688" s="56"/>
      <c r="G688" s="56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5.75" customHeight="1" x14ac:dyDescent="0.25">
      <c r="A689" s="24"/>
      <c r="B689" s="56"/>
      <c r="C689" s="56"/>
      <c r="D689" s="56"/>
      <c r="E689" s="56"/>
      <c r="F689" s="56"/>
      <c r="G689" s="56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5.75" customHeight="1" x14ac:dyDescent="0.25">
      <c r="A690" s="24"/>
      <c r="B690" s="56"/>
      <c r="C690" s="56"/>
      <c r="D690" s="56"/>
      <c r="E690" s="56"/>
      <c r="F690" s="56"/>
      <c r="G690" s="56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5.75" customHeight="1" x14ac:dyDescent="0.25">
      <c r="A691" s="24"/>
      <c r="B691" s="56"/>
      <c r="C691" s="56"/>
      <c r="D691" s="56"/>
      <c r="E691" s="56"/>
      <c r="F691" s="56"/>
      <c r="G691" s="56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5.75" customHeight="1" x14ac:dyDescent="0.25">
      <c r="A692" s="24"/>
      <c r="B692" s="56"/>
      <c r="C692" s="56"/>
      <c r="D692" s="56"/>
      <c r="E692" s="56"/>
      <c r="F692" s="56"/>
      <c r="G692" s="56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5.75" customHeight="1" x14ac:dyDescent="0.25">
      <c r="A693" s="24"/>
      <c r="B693" s="56"/>
      <c r="C693" s="56"/>
      <c r="D693" s="56"/>
      <c r="E693" s="56"/>
      <c r="F693" s="56"/>
      <c r="G693" s="56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5.75" customHeight="1" x14ac:dyDescent="0.25">
      <c r="A694" s="24"/>
      <c r="B694" s="56"/>
      <c r="C694" s="56"/>
      <c r="D694" s="56"/>
      <c r="E694" s="56"/>
      <c r="F694" s="56"/>
      <c r="G694" s="56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5.75" customHeight="1" x14ac:dyDescent="0.25">
      <c r="A695" s="24"/>
      <c r="B695" s="56"/>
      <c r="C695" s="56"/>
      <c r="D695" s="56"/>
      <c r="E695" s="56"/>
      <c r="F695" s="56"/>
      <c r="G695" s="56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5.75" customHeight="1" x14ac:dyDescent="0.25">
      <c r="A696" s="24"/>
      <c r="B696" s="56"/>
      <c r="C696" s="56"/>
      <c r="D696" s="56"/>
      <c r="E696" s="56"/>
      <c r="F696" s="56"/>
      <c r="G696" s="56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5.75" customHeight="1" x14ac:dyDescent="0.25">
      <c r="A697" s="24"/>
      <c r="B697" s="56"/>
      <c r="C697" s="56"/>
      <c r="D697" s="56"/>
      <c r="E697" s="56"/>
      <c r="F697" s="56"/>
      <c r="G697" s="56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5.75" customHeight="1" x14ac:dyDescent="0.25">
      <c r="A698" s="24"/>
      <c r="B698" s="56"/>
      <c r="C698" s="56"/>
      <c r="D698" s="56"/>
      <c r="E698" s="56"/>
      <c r="F698" s="56"/>
      <c r="G698" s="56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5.75" customHeight="1" x14ac:dyDescent="0.25">
      <c r="A699" s="24"/>
      <c r="B699" s="56"/>
      <c r="C699" s="56"/>
      <c r="D699" s="56"/>
      <c r="E699" s="56"/>
      <c r="F699" s="56"/>
      <c r="G699" s="56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5.75" customHeight="1" x14ac:dyDescent="0.25">
      <c r="A700" s="24"/>
      <c r="B700" s="56"/>
      <c r="C700" s="56"/>
      <c r="D700" s="56"/>
      <c r="E700" s="56"/>
      <c r="F700" s="56"/>
      <c r="G700" s="56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5.75" customHeight="1" x14ac:dyDescent="0.25">
      <c r="A701" s="24"/>
      <c r="B701" s="56"/>
      <c r="C701" s="56"/>
      <c r="D701" s="56"/>
      <c r="E701" s="56"/>
      <c r="F701" s="56"/>
      <c r="G701" s="56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5.75" customHeight="1" x14ac:dyDescent="0.25">
      <c r="A702" s="24"/>
      <c r="B702" s="56"/>
      <c r="C702" s="56"/>
      <c r="D702" s="56"/>
      <c r="E702" s="56"/>
      <c r="F702" s="56"/>
      <c r="G702" s="56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5.75" customHeight="1" x14ac:dyDescent="0.25">
      <c r="A703" s="24"/>
      <c r="B703" s="56"/>
      <c r="C703" s="56"/>
      <c r="D703" s="56"/>
      <c r="E703" s="56"/>
      <c r="F703" s="56"/>
      <c r="G703" s="56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5.75" customHeight="1" x14ac:dyDescent="0.25">
      <c r="A704" s="24"/>
      <c r="B704" s="56"/>
      <c r="C704" s="56"/>
      <c r="D704" s="56"/>
      <c r="E704" s="56"/>
      <c r="F704" s="56"/>
      <c r="G704" s="56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5.75" customHeight="1" x14ac:dyDescent="0.25">
      <c r="A705" s="24"/>
      <c r="B705" s="56"/>
      <c r="C705" s="56"/>
      <c r="D705" s="56"/>
      <c r="E705" s="56"/>
      <c r="F705" s="56"/>
      <c r="G705" s="56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5.75" customHeight="1" x14ac:dyDescent="0.25">
      <c r="A706" s="24"/>
      <c r="B706" s="56"/>
      <c r="C706" s="56"/>
      <c r="D706" s="56"/>
      <c r="E706" s="56"/>
      <c r="F706" s="56"/>
      <c r="G706" s="56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5.75" customHeight="1" x14ac:dyDescent="0.25">
      <c r="A707" s="24"/>
      <c r="B707" s="56"/>
      <c r="C707" s="56"/>
      <c r="D707" s="56"/>
      <c r="E707" s="56"/>
      <c r="F707" s="56"/>
      <c r="G707" s="56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5.75" customHeight="1" x14ac:dyDescent="0.25">
      <c r="A708" s="24"/>
      <c r="B708" s="56"/>
      <c r="C708" s="56"/>
      <c r="D708" s="56"/>
      <c r="E708" s="56"/>
      <c r="F708" s="56"/>
      <c r="G708" s="56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5.75" customHeight="1" x14ac:dyDescent="0.25">
      <c r="A709" s="24"/>
      <c r="B709" s="56"/>
      <c r="C709" s="56"/>
      <c r="D709" s="56"/>
      <c r="E709" s="56"/>
      <c r="F709" s="56"/>
      <c r="G709" s="56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5.75" customHeight="1" x14ac:dyDescent="0.25">
      <c r="A710" s="24"/>
      <c r="B710" s="56"/>
      <c r="C710" s="56"/>
      <c r="D710" s="56"/>
      <c r="E710" s="56"/>
      <c r="F710" s="56"/>
      <c r="G710" s="56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5.75" customHeight="1" x14ac:dyDescent="0.25">
      <c r="A711" s="24"/>
      <c r="B711" s="56"/>
      <c r="C711" s="56"/>
      <c r="D711" s="56"/>
      <c r="E711" s="56"/>
      <c r="F711" s="56"/>
      <c r="G711" s="56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5.75" customHeight="1" x14ac:dyDescent="0.25">
      <c r="A712" s="24"/>
      <c r="B712" s="56"/>
      <c r="C712" s="56"/>
      <c r="D712" s="56"/>
      <c r="E712" s="56"/>
      <c r="F712" s="56"/>
      <c r="G712" s="56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5.75" customHeight="1" x14ac:dyDescent="0.25">
      <c r="A713" s="24"/>
      <c r="B713" s="56"/>
      <c r="C713" s="56"/>
      <c r="D713" s="56"/>
      <c r="E713" s="56"/>
      <c r="F713" s="56"/>
      <c r="G713" s="56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5.75" customHeight="1" x14ac:dyDescent="0.25">
      <c r="A714" s="24"/>
      <c r="B714" s="56"/>
      <c r="C714" s="56"/>
      <c r="D714" s="56"/>
      <c r="E714" s="56"/>
      <c r="F714" s="56"/>
      <c r="G714" s="56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5.75" customHeight="1" x14ac:dyDescent="0.25">
      <c r="A715" s="24"/>
      <c r="B715" s="56"/>
      <c r="C715" s="56"/>
      <c r="D715" s="56"/>
      <c r="E715" s="56"/>
      <c r="F715" s="56"/>
      <c r="G715" s="56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5.75" customHeight="1" x14ac:dyDescent="0.25">
      <c r="A716" s="24"/>
      <c r="B716" s="56"/>
      <c r="C716" s="56"/>
      <c r="D716" s="56"/>
      <c r="E716" s="56"/>
      <c r="F716" s="56"/>
      <c r="G716" s="56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5.75" customHeight="1" x14ac:dyDescent="0.25">
      <c r="A717" s="24"/>
      <c r="B717" s="56"/>
      <c r="C717" s="56"/>
      <c r="D717" s="56"/>
      <c r="E717" s="56"/>
      <c r="F717" s="56"/>
      <c r="G717" s="56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5.75" customHeight="1" x14ac:dyDescent="0.25">
      <c r="A718" s="24"/>
      <c r="B718" s="56"/>
      <c r="C718" s="56"/>
      <c r="D718" s="56"/>
      <c r="E718" s="56"/>
      <c r="F718" s="56"/>
      <c r="G718" s="56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5.75" customHeight="1" x14ac:dyDescent="0.25">
      <c r="A719" s="24"/>
      <c r="B719" s="56"/>
      <c r="C719" s="56"/>
      <c r="D719" s="56"/>
      <c r="E719" s="56"/>
      <c r="F719" s="56"/>
      <c r="G719" s="56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5.75" customHeight="1" x14ac:dyDescent="0.25">
      <c r="A720" s="24"/>
      <c r="B720" s="56"/>
      <c r="C720" s="56"/>
      <c r="D720" s="56"/>
      <c r="E720" s="56"/>
      <c r="F720" s="56"/>
      <c r="G720" s="56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5.75" customHeight="1" x14ac:dyDescent="0.25">
      <c r="A721" s="24"/>
      <c r="B721" s="56"/>
      <c r="C721" s="56"/>
      <c r="D721" s="56"/>
      <c r="E721" s="56"/>
      <c r="F721" s="56"/>
      <c r="G721" s="56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5.75" customHeight="1" x14ac:dyDescent="0.25">
      <c r="A722" s="24"/>
      <c r="B722" s="56"/>
      <c r="C722" s="56"/>
      <c r="D722" s="56"/>
      <c r="E722" s="56"/>
      <c r="F722" s="56"/>
      <c r="G722" s="56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5.75" customHeight="1" x14ac:dyDescent="0.25">
      <c r="A723" s="24"/>
      <c r="B723" s="56"/>
      <c r="C723" s="56"/>
      <c r="D723" s="56"/>
      <c r="E723" s="56"/>
      <c r="F723" s="56"/>
      <c r="G723" s="56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5.75" customHeight="1" x14ac:dyDescent="0.25">
      <c r="A724" s="24"/>
      <c r="B724" s="56"/>
      <c r="C724" s="56"/>
      <c r="D724" s="56"/>
      <c r="E724" s="56"/>
      <c r="F724" s="56"/>
      <c r="G724" s="56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5.75" customHeight="1" x14ac:dyDescent="0.25">
      <c r="A725" s="24"/>
      <c r="B725" s="56"/>
      <c r="C725" s="56"/>
      <c r="D725" s="56"/>
      <c r="E725" s="56"/>
      <c r="F725" s="56"/>
      <c r="G725" s="56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5.75" customHeight="1" x14ac:dyDescent="0.25">
      <c r="A726" s="24"/>
      <c r="B726" s="56"/>
      <c r="C726" s="56"/>
      <c r="D726" s="56"/>
      <c r="E726" s="56"/>
      <c r="F726" s="56"/>
      <c r="G726" s="56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5.75" customHeight="1" x14ac:dyDescent="0.25">
      <c r="A727" s="24"/>
      <c r="B727" s="56"/>
      <c r="C727" s="56"/>
      <c r="D727" s="56"/>
      <c r="E727" s="56"/>
      <c r="F727" s="56"/>
      <c r="G727" s="56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5.75" customHeight="1" x14ac:dyDescent="0.25">
      <c r="A728" s="24"/>
      <c r="B728" s="56"/>
      <c r="C728" s="56"/>
      <c r="D728" s="56"/>
      <c r="E728" s="56"/>
      <c r="F728" s="56"/>
      <c r="G728" s="56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5.75" customHeight="1" x14ac:dyDescent="0.25">
      <c r="A729" s="24"/>
      <c r="B729" s="56"/>
      <c r="C729" s="56"/>
      <c r="D729" s="56"/>
      <c r="E729" s="56"/>
      <c r="F729" s="56"/>
      <c r="G729" s="56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5.75" customHeight="1" x14ac:dyDescent="0.25">
      <c r="A730" s="24"/>
      <c r="B730" s="56"/>
      <c r="C730" s="56"/>
      <c r="D730" s="56"/>
      <c r="E730" s="56"/>
      <c r="F730" s="56"/>
      <c r="G730" s="56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5.75" customHeight="1" x14ac:dyDescent="0.25">
      <c r="A731" s="24"/>
      <c r="B731" s="56"/>
      <c r="C731" s="56"/>
      <c r="D731" s="56"/>
      <c r="E731" s="56"/>
      <c r="F731" s="56"/>
      <c r="G731" s="56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5.75" customHeight="1" x14ac:dyDescent="0.25">
      <c r="A732" s="24"/>
      <c r="B732" s="56"/>
      <c r="C732" s="56"/>
      <c r="D732" s="56"/>
      <c r="E732" s="56"/>
      <c r="F732" s="56"/>
      <c r="G732" s="56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5.75" customHeight="1" x14ac:dyDescent="0.25">
      <c r="A733" s="24"/>
      <c r="B733" s="56"/>
      <c r="C733" s="56"/>
      <c r="D733" s="56"/>
      <c r="E733" s="56"/>
      <c r="F733" s="56"/>
      <c r="G733" s="56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5.75" customHeight="1" x14ac:dyDescent="0.25">
      <c r="A734" s="24"/>
      <c r="B734" s="56"/>
      <c r="C734" s="56"/>
      <c r="D734" s="56"/>
      <c r="E734" s="56"/>
      <c r="F734" s="56"/>
      <c r="G734" s="56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5.75" customHeight="1" x14ac:dyDescent="0.25">
      <c r="A735" s="24"/>
      <c r="B735" s="56"/>
      <c r="C735" s="56"/>
      <c r="D735" s="56"/>
      <c r="E735" s="56"/>
      <c r="F735" s="56"/>
      <c r="G735" s="56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5.75" customHeight="1" x14ac:dyDescent="0.25">
      <c r="A736" s="24"/>
      <c r="B736" s="56"/>
      <c r="C736" s="56"/>
      <c r="D736" s="56"/>
      <c r="E736" s="56"/>
      <c r="F736" s="56"/>
      <c r="G736" s="56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5.75" customHeight="1" x14ac:dyDescent="0.25">
      <c r="A737" s="24"/>
      <c r="B737" s="56"/>
      <c r="C737" s="56"/>
      <c r="D737" s="56"/>
      <c r="E737" s="56"/>
      <c r="F737" s="56"/>
      <c r="G737" s="56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5.75" customHeight="1" x14ac:dyDescent="0.25">
      <c r="A738" s="24"/>
      <c r="B738" s="56"/>
      <c r="C738" s="56"/>
      <c r="D738" s="56"/>
      <c r="E738" s="56"/>
      <c r="F738" s="56"/>
      <c r="G738" s="56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5.75" customHeight="1" x14ac:dyDescent="0.25">
      <c r="A739" s="24"/>
      <c r="B739" s="56"/>
      <c r="C739" s="56"/>
      <c r="D739" s="56"/>
      <c r="E739" s="56"/>
      <c r="F739" s="56"/>
      <c r="G739" s="56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5.75" customHeight="1" x14ac:dyDescent="0.25">
      <c r="A740" s="24"/>
      <c r="B740" s="56"/>
      <c r="C740" s="56"/>
      <c r="D740" s="56"/>
      <c r="E740" s="56"/>
      <c r="F740" s="56"/>
      <c r="G740" s="56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5.75" customHeight="1" x14ac:dyDescent="0.25">
      <c r="A741" s="24"/>
      <c r="B741" s="56"/>
      <c r="C741" s="56"/>
      <c r="D741" s="56"/>
      <c r="E741" s="56"/>
      <c r="F741" s="56"/>
      <c r="G741" s="56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5.75" customHeight="1" x14ac:dyDescent="0.25">
      <c r="A742" s="24"/>
      <c r="B742" s="56"/>
      <c r="C742" s="56"/>
      <c r="D742" s="56"/>
      <c r="E742" s="56"/>
      <c r="F742" s="56"/>
      <c r="G742" s="56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5.75" customHeight="1" x14ac:dyDescent="0.25">
      <c r="A743" s="24"/>
      <c r="B743" s="56"/>
      <c r="C743" s="56"/>
      <c r="D743" s="56"/>
      <c r="E743" s="56"/>
      <c r="F743" s="56"/>
      <c r="G743" s="56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5.75" customHeight="1" x14ac:dyDescent="0.25">
      <c r="A744" s="24"/>
      <c r="B744" s="56"/>
      <c r="C744" s="56"/>
      <c r="D744" s="56"/>
      <c r="E744" s="56"/>
      <c r="F744" s="56"/>
      <c r="G744" s="56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5.75" customHeight="1" x14ac:dyDescent="0.25">
      <c r="A745" s="24"/>
      <c r="B745" s="56"/>
      <c r="C745" s="56"/>
      <c r="D745" s="56"/>
      <c r="E745" s="56"/>
      <c r="F745" s="56"/>
      <c r="G745" s="56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5.75" customHeight="1" x14ac:dyDescent="0.25">
      <c r="A746" s="24"/>
      <c r="B746" s="56"/>
      <c r="C746" s="56"/>
      <c r="D746" s="56"/>
      <c r="E746" s="56"/>
      <c r="F746" s="56"/>
      <c r="G746" s="56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5.75" customHeight="1" x14ac:dyDescent="0.25">
      <c r="A747" s="24"/>
      <c r="B747" s="56"/>
      <c r="C747" s="56"/>
      <c r="D747" s="56"/>
      <c r="E747" s="56"/>
      <c r="F747" s="56"/>
      <c r="G747" s="56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5.75" customHeight="1" x14ac:dyDescent="0.25">
      <c r="A748" s="24"/>
      <c r="B748" s="56"/>
      <c r="C748" s="56"/>
      <c r="D748" s="56"/>
      <c r="E748" s="56"/>
      <c r="F748" s="56"/>
      <c r="G748" s="56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5.75" customHeight="1" x14ac:dyDescent="0.25">
      <c r="A749" s="24"/>
      <c r="B749" s="56"/>
      <c r="C749" s="56"/>
      <c r="D749" s="56"/>
      <c r="E749" s="56"/>
      <c r="F749" s="56"/>
      <c r="G749" s="56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5.75" customHeight="1" x14ac:dyDescent="0.25">
      <c r="A750" s="24"/>
      <c r="B750" s="56"/>
      <c r="C750" s="56"/>
      <c r="D750" s="56"/>
      <c r="E750" s="56"/>
      <c r="F750" s="56"/>
      <c r="G750" s="56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5.75" customHeight="1" x14ac:dyDescent="0.25">
      <c r="A751" s="24"/>
      <c r="B751" s="56"/>
      <c r="C751" s="56"/>
      <c r="D751" s="56"/>
      <c r="E751" s="56"/>
      <c r="F751" s="56"/>
      <c r="G751" s="56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5.75" customHeight="1" x14ac:dyDescent="0.25">
      <c r="A752" s="24"/>
      <c r="B752" s="56"/>
      <c r="C752" s="56"/>
      <c r="D752" s="56"/>
      <c r="E752" s="56"/>
      <c r="F752" s="56"/>
      <c r="G752" s="56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5.75" customHeight="1" x14ac:dyDescent="0.25">
      <c r="A753" s="24"/>
      <c r="B753" s="56"/>
      <c r="C753" s="56"/>
      <c r="D753" s="56"/>
      <c r="E753" s="56"/>
      <c r="F753" s="56"/>
      <c r="G753" s="56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5.75" customHeight="1" x14ac:dyDescent="0.25">
      <c r="A754" s="24"/>
      <c r="B754" s="56"/>
      <c r="C754" s="56"/>
      <c r="D754" s="56"/>
      <c r="E754" s="56"/>
      <c r="F754" s="56"/>
      <c r="G754" s="56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5.75" customHeight="1" x14ac:dyDescent="0.25">
      <c r="A755" s="24"/>
      <c r="B755" s="56"/>
      <c r="C755" s="56"/>
      <c r="D755" s="56"/>
      <c r="E755" s="56"/>
      <c r="F755" s="56"/>
      <c r="G755" s="56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5.75" customHeight="1" x14ac:dyDescent="0.25">
      <c r="A756" s="24"/>
      <c r="B756" s="56"/>
      <c r="C756" s="56"/>
      <c r="D756" s="56"/>
      <c r="E756" s="56"/>
      <c r="F756" s="56"/>
      <c r="G756" s="56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5.75" customHeight="1" x14ac:dyDescent="0.25">
      <c r="A757" s="24"/>
      <c r="B757" s="56"/>
      <c r="C757" s="56"/>
      <c r="D757" s="56"/>
      <c r="E757" s="56"/>
      <c r="F757" s="56"/>
      <c r="G757" s="56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5.75" customHeight="1" x14ac:dyDescent="0.25">
      <c r="A758" s="24"/>
      <c r="B758" s="56"/>
      <c r="C758" s="56"/>
      <c r="D758" s="56"/>
      <c r="E758" s="56"/>
      <c r="F758" s="56"/>
      <c r="G758" s="56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5.75" customHeight="1" x14ac:dyDescent="0.25">
      <c r="A759" s="24"/>
      <c r="B759" s="56"/>
      <c r="C759" s="56"/>
      <c r="D759" s="56"/>
      <c r="E759" s="56"/>
      <c r="F759" s="56"/>
      <c r="G759" s="56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5.75" customHeight="1" x14ac:dyDescent="0.25">
      <c r="A760" s="24"/>
      <c r="B760" s="56"/>
      <c r="C760" s="56"/>
      <c r="D760" s="56"/>
      <c r="E760" s="56"/>
      <c r="F760" s="56"/>
      <c r="G760" s="56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5.75" customHeight="1" x14ac:dyDescent="0.25">
      <c r="A761" s="24"/>
      <c r="B761" s="56"/>
      <c r="C761" s="56"/>
      <c r="D761" s="56"/>
      <c r="E761" s="56"/>
      <c r="F761" s="56"/>
      <c r="G761" s="56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5.75" customHeight="1" x14ac:dyDescent="0.25">
      <c r="A762" s="24"/>
      <c r="B762" s="56"/>
      <c r="C762" s="56"/>
      <c r="D762" s="56"/>
      <c r="E762" s="56"/>
      <c r="F762" s="56"/>
      <c r="G762" s="56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5.75" customHeight="1" x14ac:dyDescent="0.25">
      <c r="A763" s="24"/>
      <c r="B763" s="56"/>
      <c r="C763" s="56"/>
      <c r="D763" s="56"/>
      <c r="E763" s="56"/>
      <c r="F763" s="56"/>
      <c r="G763" s="56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5.75" customHeight="1" x14ac:dyDescent="0.25">
      <c r="A764" s="24"/>
      <c r="B764" s="56"/>
      <c r="C764" s="56"/>
      <c r="D764" s="56"/>
      <c r="E764" s="56"/>
      <c r="F764" s="56"/>
      <c r="G764" s="56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5.75" customHeight="1" x14ac:dyDescent="0.25">
      <c r="A765" s="24"/>
      <c r="B765" s="56"/>
      <c r="C765" s="56"/>
      <c r="D765" s="56"/>
      <c r="E765" s="56"/>
      <c r="F765" s="56"/>
      <c r="G765" s="56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5.75" customHeight="1" x14ac:dyDescent="0.25">
      <c r="A766" s="24"/>
      <c r="B766" s="56"/>
      <c r="C766" s="56"/>
      <c r="D766" s="56"/>
      <c r="E766" s="56"/>
      <c r="F766" s="56"/>
      <c r="G766" s="56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5.75" customHeight="1" x14ac:dyDescent="0.25">
      <c r="A767" s="24"/>
      <c r="B767" s="56"/>
      <c r="C767" s="56"/>
      <c r="D767" s="56"/>
      <c r="E767" s="56"/>
      <c r="F767" s="56"/>
      <c r="G767" s="56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5.75" customHeight="1" x14ac:dyDescent="0.25">
      <c r="A768" s="24"/>
      <c r="B768" s="56"/>
      <c r="C768" s="56"/>
      <c r="D768" s="56"/>
      <c r="E768" s="56"/>
      <c r="F768" s="56"/>
      <c r="G768" s="56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5.75" customHeight="1" x14ac:dyDescent="0.25">
      <c r="A769" s="24"/>
      <c r="B769" s="56"/>
      <c r="C769" s="56"/>
      <c r="D769" s="56"/>
      <c r="E769" s="56"/>
      <c r="F769" s="56"/>
      <c r="G769" s="56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5.75" customHeight="1" x14ac:dyDescent="0.25">
      <c r="A770" s="24"/>
      <c r="B770" s="56"/>
      <c r="C770" s="56"/>
      <c r="D770" s="56"/>
      <c r="E770" s="56"/>
      <c r="F770" s="56"/>
      <c r="G770" s="56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5.75" customHeight="1" x14ac:dyDescent="0.25">
      <c r="A771" s="24"/>
      <c r="B771" s="56"/>
      <c r="C771" s="56"/>
      <c r="D771" s="56"/>
      <c r="E771" s="56"/>
      <c r="F771" s="56"/>
      <c r="G771" s="56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5.75" customHeight="1" x14ac:dyDescent="0.25">
      <c r="A772" s="24"/>
      <c r="B772" s="56"/>
      <c r="C772" s="56"/>
      <c r="D772" s="56"/>
      <c r="E772" s="56"/>
      <c r="F772" s="56"/>
      <c r="G772" s="56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5.75" customHeight="1" x14ac:dyDescent="0.25">
      <c r="A773" s="24"/>
      <c r="B773" s="56"/>
      <c r="C773" s="56"/>
      <c r="D773" s="56"/>
      <c r="E773" s="56"/>
      <c r="F773" s="56"/>
      <c r="G773" s="56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5.75" customHeight="1" x14ac:dyDescent="0.25">
      <c r="A774" s="24"/>
      <c r="B774" s="56"/>
      <c r="C774" s="56"/>
      <c r="D774" s="56"/>
      <c r="E774" s="56"/>
      <c r="F774" s="56"/>
      <c r="G774" s="56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5.75" customHeight="1" x14ac:dyDescent="0.25">
      <c r="A775" s="24"/>
      <c r="B775" s="56"/>
      <c r="C775" s="56"/>
      <c r="D775" s="56"/>
      <c r="E775" s="56"/>
      <c r="F775" s="56"/>
      <c r="G775" s="56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5.75" customHeight="1" x14ac:dyDescent="0.25">
      <c r="A776" s="24"/>
      <c r="B776" s="56"/>
      <c r="C776" s="56"/>
      <c r="D776" s="56"/>
      <c r="E776" s="56"/>
      <c r="F776" s="56"/>
      <c r="G776" s="56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5.75" customHeight="1" x14ac:dyDescent="0.25">
      <c r="A777" s="24"/>
      <c r="B777" s="56"/>
      <c r="C777" s="56"/>
      <c r="D777" s="56"/>
      <c r="E777" s="56"/>
      <c r="F777" s="56"/>
      <c r="G777" s="56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5.75" customHeight="1" x14ac:dyDescent="0.25">
      <c r="A778" s="24"/>
      <c r="B778" s="56"/>
      <c r="C778" s="56"/>
      <c r="D778" s="56"/>
      <c r="E778" s="56"/>
      <c r="F778" s="56"/>
      <c r="G778" s="56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5.75" customHeight="1" x14ac:dyDescent="0.25">
      <c r="A779" s="24"/>
      <c r="B779" s="56"/>
      <c r="C779" s="56"/>
      <c r="D779" s="56"/>
      <c r="E779" s="56"/>
      <c r="F779" s="56"/>
      <c r="G779" s="56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5.75" customHeight="1" x14ac:dyDescent="0.25">
      <c r="A780" s="24"/>
      <c r="B780" s="56"/>
      <c r="C780" s="56"/>
      <c r="D780" s="56"/>
      <c r="E780" s="56"/>
      <c r="F780" s="56"/>
      <c r="G780" s="56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5.75" customHeight="1" x14ac:dyDescent="0.25">
      <c r="A781" s="24"/>
      <c r="B781" s="56"/>
      <c r="C781" s="56"/>
      <c r="D781" s="56"/>
      <c r="E781" s="56"/>
      <c r="F781" s="56"/>
      <c r="G781" s="56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5.75" customHeight="1" x14ac:dyDescent="0.25">
      <c r="A782" s="24"/>
      <c r="B782" s="56"/>
      <c r="C782" s="56"/>
      <c r="D782" s="56"/>
      <c r="E782" s="56"/>
      <c r="F782" s="56"/>
      <c r="G782" s="56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5.75" customHeight="1" x14ac:dyDescent="0.25">
      <c r="A783" s="24"/>
      <c r="B783" s="56"/>
      <c r="C783" s="56"/>
      <c r="D783" s="56"/>
      <c r="E783" s="56"/>
      <c r="F783" s="56"/>
      <c r="G783" s="56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5.75" customHeight="1" x14ac:dyDescent="0.25">
      <c r="A784" s="24"/>
      <c r="B784" s="56"/>
      <c r="C784" s="56"/>
      <c r="D784" s="56"/>
      <c r="E784" s="56"/>
      <c r="F784" s="56"/>
      <c r="G784" s="56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5.75" customHeight="1" x14ac:dyDescent="0.25">
      <c r="A785" s="24"/>
      <c r="B785" s="56"/>
      <c r="C785" s="56"/>
      <c r="D785" s="56"/>
      <c r="E785" s="56"/>
      <c r="F785" s="56"/>
      <c r="G785" s="56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5.75" customHeight="1" x14ac:dyDescent="0.25">
      <c r="A786" s="24"/>
      <c r="B786" s="56"/>
      <c r="C786" s="56"/>
      <c r="D786" s="56"/>
      <c r="E786" s="56"/>
      <c r="F786" s="56"/>
      <c r="G786" s="56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5.75" customHeight="1" x14ac:dyDescent="0.25">
      <c r="A787" s="24"/>
      <c r="B787" s="56"/>
      <c r="C787" s="56"/>
      <c r="D787" s="56"/>
      <c r="E787" s="56"/>
      <c r="F787" s="56"/>
      <c r="G787" s="56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5.75" customHeight="1" x14ac:dyDescent="0.25">
      <c r="A788" s="24"/>
      <c r="B788" s="56"/>
      <c r="C788" s="56"/>
      <c r="D788" s="56"/>
      <c r="E788" s="56"/>
      <c r="F788" s="56"/>
      <c r="G788" s="56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5.75" customHeight="1" x14ac:dyDescent="0.25">
      <c r="A789" s="24"/>
      <c r="B789" s="56"/>
      <c r="C789" s="56"/>
      <c r="D789" s="56"/>
      <c r="E789" s="56"/>
      <c r="F789" s="56"/>
      <c r="G789" s="56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5.75" customHeight="1" x14ac:dyDescent="0.25">
      <c r="A790" s="24"/>
      <c r="B790" s="56"/>
      <c r="C790" s="56"/>
      <c r="D790" s="56"/>
      <c r="E790" s="56"/>
      <c r="F790" s="56"/>
      <c r="G790" s="56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5.75" customHeight="1" x14ac:dyDescent="0.25">
      <c r="A791" s="24"/>
      <c r="B791" s="56"/>
      <c r="C791" s="56"/>
      <c r="D791" s="56"/>
      <c r="E791" s="56"/>
      <c r="F791" s="56"/>
      <c r="G791" s="56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5.75" customHeight="1" x14ac:dyDescent="0.25">
      <c r="A792" s="24"/>
      <c r="B792" s="56"/>
      <c r="C792" s="56"/>
      <c r="D792" s="56"/>
      <c r="E792" s="56"/>
      <c r="F792" s="56"/>
      <c r="G792" s="56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5.75" customHeight="1" x14ac:dyDescent="0.25">
      <c r="A793" s="24"/>
      <c r="B793" s="56"/>
      <c r="C793" s="56"/>
      <c r="D793" s="56"/>
      <c r="E793" s="56"/>
      <c r="F793" s="56"/>
      <c r="G793" s="56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5.75" customHeight="1" x14ac:dyDescent="0.25">
      <c r="A794" s="24"/>
      <c r="B794" s="56"/>
      <c r="C794" s="56"/>
      <c r="D794" s="56"/>
      <c r="E794" s="56"/>
      <c r="F794" s="56"/>
      <c r="G794" s="56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5.75" customHeight="1" x14ac:dyDescent="0.25">
      <c r="A795" s="24"/>
      <c r="B795" s="56"/>
      <c r="C795" s="56"/>
      <c r="D795" s="56"/>
      <c r="E795" s="56"/>
      <c r="F795" s="56"/>
      <c r="G795" s="56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5.75" customHeight="1" x14ac:dyDescent="0.25">
      <c r="A796" s="24"/>
      <c r="B796" s="56"/>
      <c r="C796" s="56"/>
      <c r="D796" s="56"/>
      <c r="E796" s="56"/>
      <c r="F796" s="56"/>
      <c r="G796" s="56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5.75" customHeight="1" x14ac:dyDescent="0.25">
      <c r="A797" s="24"/>
      <c r="B797" s="56"/>
      <c r="C797" s="56"/>
      <c r="D797" s="56"/>
      <c r="E797" s="56"/>
      <c r="F797" s="56"/>
      <c r="G797" s="56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5.75" customHeight="1" x14ac:dyDescent="0.25">
      <c r="A798" s="24"/>
      <c r="B798" s="56"/>
      <c r="C798" s="56"/>
      <c r="D798" s="56"/>
      <c r="E798" s="56"/>
      <c r="F798" s="56"/>
      <c r="G798" s="56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5.75" customHeight="1" x14ac:dyDescent="0.25">
      <c r="A799" s="24"/>
      <c r="B799" s="56"/>
      <c r="C799" s="56"/>
      <c r="D799" s="56"/>
      <c r="E799" s="56"/>
      <c r="F799" s="56"/>
      <c r="G799" s="56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5.75" customHeight="1" x14ac:dyDescent="0.25">
      <c r="A800" s="24"/>
      <c r="B800" s="56"/>
      <c r="C800" s="56"/>
      <c r="D800" s="56"/>
      <c r="E800" s="56"/>
      <c r="F800" s="56"/>
      <c r="G800" s="56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5.75" customHeight="1" x14ac:dyDescent="0.25">
      <c r="A801" s="24"/>
      <c r="B801" s="56"/>
      <c r="C801" s="56"/>
      <c r="D801" s="56"/>
      <c r="E801" s="56"/>
      <c r="F801" s="56"/>
      <c r="G801" s="56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5.75" customHeight="1" x14ac:dyDescent="0.25">
      <c r="A802" s="24"/>
      <c r="B802" s="56"/>
      <c r="C802" s="56"/>
      <c r="D802" s="56"/>
      <c r="E802" s="56"/>
      <c r="F802" s="56"/>
      <c r="G802" s="56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5.75" customHeight="1" x14ac:dyDescent="0.25">
      <c r="A803" s="24"/>
      <c r="B803" s="56"/>
      <c r="C803" s="56"/>
      <c r="D803" s="56"/>
      <c r="E803" s="56"/>
      <c r="F803" s="56"/>
      <c r="G803" s="56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5.75" customHeight="1" x14ac:dyDescent="0.25">
      <c r="A804" s="24"/>
      <c r="B804" s="56"/>
      <c r="C804" s="56"/>
      <c r="D804" s="56"/>
      <c r="E804" s="56"/>
      <c r="F804" s="56"/>
      <c r="G804" s="56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5.75" customHeight="1" x14ac:dyDescent="0.25">
      <c r="A805" s="24"/>
      <c r="B805" s="56"/>
      <c r="C805" s="56"/>
      <c r="D805" s="56"/>
      <c r="E805" s="56"/>
      <c r="F805" s="56"/>
      <c r="G805" s="56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5.75" customHeight="1" x14ac:dyDescent="0.25">
      <c r="A806" s="24"/>
      <c r="B806" s="56"/>
      <c r="C806" s="56"/>
      <c r="D806" s="56"/>
      <c r="E806" s="56"/>
      <c r="F806" s="56"/>
      <c r="G806" s="56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5.75" customHeight="1" x14ac:dyDescent="0.25">
      <c r="A807" s="24"/>
      <c r="B807" s="56"/>
      <c r="C807" s="56"/>
      <c r="D807" s="56"/>
      <c r="E807" s="56"/>
      <c r="F807" s="56"/>
      <c r="G807" s="56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5.75" customHeight="1" x14ac:dyDescent="0.25">
      <c r="A808" s="24"/>
      <c r="B808" s="56"/>
      <c r="C808" s="56"/>
      <c r="D808" s="56"/>
      <c r="E808" s="56"/>
      <c r="F808" s="56"/>
      <c r="G808" s="56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5.75" customHeight="1" x14ac:dyDescent="0.25">
      <c r="A809" s="24"/>
      <c r="B809" s="56"/>
      <c r="C809" s="56"/>
      <c r="D809" s="56"/>
      <c r="E809" s="56"/>
      <c r="F809" s="56"/>
      <c r="G809" s="56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5.75" customHeight="1" x14ac:dyDescent="0.25">
      <c r="A810" s="24"/>
      <c r="B810" s="56"/>
      <c r="C810" s="56"/>
      <c r="D810" s="56"/>
      <c r="E810" s="56"/>
      <c r="F810" s="56"/>
      <c r="G810" s="56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5.75" customHeight="1" x14ac:dyDescent="0.25">
      <c r="A811" s="24"/>
      <c r="B811" s="56"/>
      <c r="C811" s="56"/>
      <c r="D811" s="56"/>
      <c r="E811" s="56"/>
      <c r="F811" s="56"/>
      <c r="G811" s="56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5.75" customHeight="1" x14ac:dyDescent="0.25">
      <c r="A812" s="24"/>
      <c r="B812" s="56"/>
      <c r="C812" s="56"/>
      <c r="D812" s="56"/>
      <c r="E812" s="56"/>
      <c r="F812" s="56"/>
      <c r="G812" s="56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5.75" customHeight="1" x14ac:dyDescent="0.25">
      <c r="A813" s="24"/>
      <c r="B813" s="56"/>
      <c r="C813" s="56"/>
      <c r="D813" s="56"/>
      <c r="E813" s="56"/>
      <c r="F813" s="56"/>
      <c r="G813" s="56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5.75" customHeight="1" x14ac:dyDescent="0.25">
      <c r="A814" s="24"/>
      <c r="B814" s="56"/>
      <c r="C814" s="56"/>
      <c r="D814" s="56"/>
      <c r="E814" s="56"/>
      <c r="F814" s="56"/>
      <c r="G814" s="56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5.75" customHeight="1" x14ac:dyDescent="0.25">
      <c r="A815" s="24"/>
      <c r="B815" s="56"/>
      <c r="C815" s="56"/>
      <c r="D815" s="56"/>
      <c r="E815" s="56"/>
      <c r="F815" s="56"/>
      <c r="G815" s="56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5.75" customHeight="1" x14ac:dyDescent="0.25">
      <c r="A816" s="24"/>
      <c r="B816" s="56"/>
      <c r="C816" s="56"/>
      <c r="D816" s="56"/>
      <c r="E816" s="56"/>
      <c r="F816" s="56"/>
      <c r="G816" s="56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5.75" customHeight="1" x14ac:dyDescent="0.25">
      <c r="A817" s="24"/>
      <c r="B817" s="56"/>
      <c r="C817" s="56"/>
      <c r="D817" s="56"/>
      <c r="E817" s="56"/>
      <c r="F817" s="56"/>
      <c r="G817" s="56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5.75" customHeight="1" x14ac:dyDescent="0.25">
      <c r="A818" s="24"/>
      <c r="B818" s="56"/>
      <c r="C818" s="56"/>
      <c r="D818" s="56"/>
      <c r="E818" s="56"/>
      <c r="F818" s="56"/>
      <c r="G818" s="56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5.75" customHeight="1" x14ac:dyDescent="0.25">
      <c r="A819" s="24"/>
      <c r="B819" s="56"/>
      <c r="C819" s="56"/>
      <c r="D819" s="56"/>
      <c r="E819" s="56"/>
      <c r="F819" s="56"/>
      <c r="G819" s="56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5.75" customHeight="1" x14ac:dyDescent="0.25">
      <c r="A820" s="24"/>
      <c r="B820" s="56"/>
      <c r="C820" s="56"/>
      <c r="D820" s="56"/>
      <c r="E820" s="56"/>
      <c r="F820" s="56"/>
      <c r="G820" s="56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5.75" customHeight="1" x14ac:dyDescent="0.25">
      <c r="A821" s="24"/>
      <c r="B821" s="56"/>
      <c r="C821" s="56"/>
      <c r="D821" s="56"/>
      <c r="E821" s="56"/>
      <c r="F821" s="56"/>
      <c r="G821" s="56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5.75" customHeight="1" x14ac:dyDescent="0.25">
      <c r="A822" s="24"/>
      <c r="B822" s="56"/>
      <c r="C822" s="56"/>
      <c r="D822" s="56"/>
      <c r="E822" s="56"/>
      <c r="F822" s="56"/>
      <c r="G822" s="56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5.75" customHeight="1" x14ac:dyDescent="0.25">
      <c r="A823" s="24"/>
      <c r="B823" s="56"/>
      <c r="C823" s="56"/>
      <c r="D823" s="56"/>
      <c r="E823" s="56"/>
      <c r="F823" s="56"/>
      <c r="G823" s="56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5.75" customHeight="1" x14ac:dyDescent="0.25">
      <c r="A824" s="24"/>
      <c r="B824" s="56"/>
      <c r="C824" s="56"/>
      <c r="D824" s="56"/>
      <c r="E824" s="56"/>
      <c r="F824" s="56"/>
      <c r="G824" s="56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5.75" customHeight="1" x14ac:dyDescent="0.25">
      <c r="A825" s="24"/>
      <c r="B825" s="56"/>
      <c r="C825" s="56"/>
      <c r="D825" s="56"/>
      <c r="E825" s="56"/>
      <c r="F825" s="56"/>
      <c r="G825" s="56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5.75" customHeight="1" x14ac:dyDescent="0.25">
      <c r="A826" s="24"/>
      <c r="B826" s="56"/>
      <c r="C826" s="56"/>
      <c r="D826" s="56"/>
      <c r="E826" s="56"/>
      <c r="F826" s="56"/>
      <c r="G826" s="56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5.75" customHeight="1" x14ac:dyDescent="0.25">
      <c r="A827" s="24"/>
      <c r="B827" s="56"/>
      <c r="C827" s="56"/>
      <c r="D827" s="56"/>
      <c r="E827" s="56"/>
      <c r="F827" s="56"/>
      <c r="G827" s="56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5.75" customHeight="1" x14ac:dyDescent="0.25">
      <c r="A828" s="24"/>
      <c r="B828" s="56"/>
      <c r="C828" s="56"/>
      <c r="D828" s="56"/>
      <c r="E828" s="56"/>
      <c r="F828" s="56"/>
      <c r="G828" s="56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5.75" customHeight="1" x14ac:dyDescent="0.25">
      <c r="A829" s="24"/>
      <c r="B829" s="56"/>
      <c r="C829" s="56"/>
      <c r="D829" s="56"/>
      <c r="E829" s="56"/>
      <c r="F829" s="56"/>
      <c r="G829" s="56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5.75" customHeight="1" x14ac:dyDescent="0.25">
      <c r="A830" s="24"/>
      <c r="B830" s="56"/>
      <c r="C830" s="56"/>
      <c r="D830" s="56"/>
      <c r="E830" s="56"/>
      <c r="F830" s="56"/>
      <c r="G830" s="56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5.75" customHeight="1" x14ac:dyDescent="0.25">
      <c r="A831" s="24"/>
      <c r="B831" s="56"/>
      <c r="C831" s="56"/>
      <c r="D831" s="56"/>
      <c r="E831" s="56"/>
      <c r="F831" s="56"/>
      <c r="G831" s="56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5.75" customHeight="1" x14ac:dyDescent="0.25">
      <c r="A832" s="24"/>
      <c r="B832" s="56"/>
      <c r="C832" s="56"/>
      <c r="D832" s="56"/>
      <c r="E832" s="56"/>
      <c r="F832" s="56"/>
      <c r="G832" s="56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5.75" customHeight="1" x14ac:dyDescent="0.25">
      <c r="A833" s="24"/>
      <c r="B833" s="56"/>
      <c r="C833" s="56"/>
      <c r="D833" s="56"/>
      <c r="E833" s="56"/>
      <c r="F833" s="56"/>
      <c r="G833" s="56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5.75" customHeight="1" x14ac:dyDescent="0.25">
      <c r="A834" s="24"/>
      <c r="B834" s="56"/>
      <c r="C834" s="56"/>
      <c r="D834" s="56"/>
      <c r="E834" s="56"/>
      <c r="F834" s="56"/>
      <c r="G834" s="56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5.75" customHeight="1" x14ac:dyDescent="0.25">
      <c r="A835" s="24"/>
      <c r="B835" s="56"/>
      <c r="C835" s="56"/>
      <c r="D835" s="56"/>
      <c r="E835" s="56"/>
      <c r="F835" s="56"/>
      <c r="G835" s="56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5.75" customHeight="1" x14ac:dyDescent="0.25">
      <c r="A836" s="24"/>
      <c r="B836" s="56"/>
      <c r="C836" s="56"/>
      <c r="D836" s="56"/>
      <c r="E836" s="56"/>
      <c r="F836" s="56"/>
      <c r="G836" s="56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5.75" customHeight="1" x14ac:dyDescent="0.25">
      <c r="A837" s="24"/>
      <c r="B837" s="56"/>
      <c r="C837" s="56"/>
      <c r="D837" s="56"/>
      <c r="E837" s="56"/>
      <c r="F837" s="56"/>
      <c r="G837" s="56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5.75" customHeight="1" x14ac:dyDescent="0.25">
      <c r="A838" s="24"/>
      <c r="B838" s="56"/>
      <c r="C838" s="56"/>
      <c r="D838" s="56"/>
      <c r="E838" s="56"/>
      <c r="F838" s="56"/>
      <c r="G838" s="56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5.75" customHeight="1" x14ac:dyDescent="0.25">
      <c r="A839" s="24"/>
      <c r="B839" s="56"/>
      <c r="C839" s="56"/>
      <c r="D839" s="56"/>
      <c r="E839" s="56"/>
      <c r="F839" s="56"/>
      <c r="G839" s="56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5.75" customHeight="1" x14ac:dyDescent="0.25">
      <c r="A840" s="24"/>
      <c r="B840" s="56"/>
      <c r="C840" s="56"/>
      <c r="D840" s="56"/>
      <c r="E840" s="56"/>
      <c r="F840" s="56"/>
      <c r="G840" s="56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5.75" customHeight="1" x14ac:dyDescent="0.25">
      <c r="A841" s="24"/>
      <c r="B841" s="56"/>
      <c r="C841" s="56"/>
      <c r="D841" s="56"/>
      <c r="E841" s="56"/>
      <c r="F841" s="56"/>
      <c r="G841" s="56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5.75" customHeight="1" x14ac:dyDescent="0.25">
      <c r="A842" s="24"/>
      <c r="B842" s="56"/>
      <c r="C842" s="56"/>
      <c r="D842" s="56"/>
      <c r="E842" s="56"/>
      <c r="F842" s="56"/>
      <c r="G842" s="56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5.75" customHeight="1" x14ac:dyDescent="0.25">
      <c r="A843" s="24"/>
      <c r="B843" s="56"/>
      <c r="C843" s="56"/>
      <c r="D843" s="56"/>
      <c r="E843" s="56"/>
      <c r="F843" s="56"/>
      <c r="G843" s="56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5.75" customHeight="1" x14ac:dyDescent="0.25">
      <c r="A844" s="24"/>
      <c r="B844" s="56"/>
      <c r="C844" s="56"/>
      <c r="D844" s="56"/>
      <c r="E844" s="56"/>
      <c r="F844" s="56"/>
      <c r="G844" s="56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5.75" customHeight="1" x14ac:dyDescent="0.25">
      <c r="A845" s="24"/>
      <c r="B845" s="56"/>
      <c r="C845" s="56"/>
      <c r="D845" s="56"/>
      <c r="E845" s="56"/>
      <c r="F845" s="56"/>
      <c r="G845" s="56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5.75" customHeight="1" x14ac:dyDescent="0.25">
      <c r="A846" s="24"/>
      <c r="B846" s="56"/>
      <c r="C846" s="56"/>
      <c r="D846" s="56"/>
      <c r="E846" s="56"/>
      <c r="F846" s="56"/>
      <c r="G846" s="56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5.75" customHeight="1" x14ac:dyDescent="0.25">
      <c r="A847" s="24"/>
      <c r="B847" s="56"/>
      <c r="C847" s="56"/>
      <c r="D847" s="56"/>
      <c r="E847" s="56"/>
      <c r="F847" s="56"/>
      <c r="G847" s="56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5.75" customHeight="1" x14ac:dyDescent="0.25">
      <c r="A848" s="24"/>
      <c r="B848" s="56"/>
      <c r="C848" s="56"/>
      <c r="D848" s="56"/>
      <c r="E848" s="56"/>
      <c r="F848" s="56"/>
      <c r="G848" s="56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5.75" customHeight="1" x14ac:dyDescent="0.25">
      <c r="A849" s="24"/>
      <c r="B849" s="56"/>
      <c r="C849" s="56"/>
      <c r="D849" s="56"/>
      <c r="E849" s="56"/>
      <c r="F849" s="56"/>
      <c r="G849" s="56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5.75" customHeight="1" x14ac:dyDescent="0.25">
      <c r="A850" s="24"/>
      <c r="B850" s="56"/>
      <c r="C850" s="56"/>
      <c r="D850" s="56"/>
      <c r="E850" s="56"/>
      <c r="F850" s="56"/>
      <c r="G850" s="56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5.75" customHeight="1" x14ac:dyDescent="0.25">
      <c r="A851" s="24"/>
      <c r="B851" s="56"/>
      <c r="C851" s="56"/>
      <c r="D851" s="56"/>
      <c r="E851" s="56"/>
      <c r="F851" s="56"/>
      <c r="G851" s="56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5.75" customHeight="1" x14ac:dyDescent="0.25">
      <c r="A852" s="24"/>
      <c r="B852" s="56"/>
      <c r="C852" s="56"/>
      <c r="D852" s="56"/>
      <c r="E852" s="56"/>
      <c r="F852" s="56"/>
      <c r="G852" s="56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5.75" customHeight="1" x14ac:dyDescent="0.25">
      <c r="A853" s="24"/>
      <c r="B853" s="56"/>
      <c r="C853" s="56"/>
      <c r="D853" s="56"/>
      <c r="E853" s="56"/>
      <c r="F853" s="56"/>
      <c r="G853" s="56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5.75" customHeight="1" x14ac:dyDescent="0.25">
      <c r="A854" s="24"/>
      <c r="B854" s="56"/>
      <c r="C854" s="56"/>
      <c r="D854" s="56"/>
      <c r="E854" s="56"/>
      <c r="F854" s="56"/>
      <c r="G854" s="56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5.75" customHeight="1" x14ac:dyDescent="0.25">
      <c r="A855" s="24"/>
      <c r="B855" s="56"/>
      <c r="C855" s="56"/>
      <c r="D855" s="56"/>
      <c r="E855" s="56"/>
      <c r="F855" s="56"/>
      <c r="G855" s="56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5.75" customHeight="1" x14ac:dyDescent="0.25">
      <c r="A856" s="24"/>
      <c r="B856" s="56"/>
      <c r="C856" s="56"/>
      <c r="D856" s="56"/>
      <c r="E856" s="56"/>
      <c r="F856" s="56"/>
      <c r="G856" s="56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5.75" customHeight="1" x14ac:dyDescent="0.25">
      <c r="A857" s="24"/>
      <c r="B857" s="56"/>
      <c r="C857" s="56"/>
      <c r="D857" s="56"/>
      <c r="E857" s="56"/>
      <c r="F857" s="56"/>
      <c r="G857" s="56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5.75" customHeight="1" x14ac:dyDescent="0.25">
      <c r="A858" s="24"/>
      <c r="B858" s="56"/>
      <c r="C858" s="56"/>
      <c r="D858" s="56"/>
      <c r="E858" s="56"/>
      <c r="F858" s="56"/>
      <c r="G858" s="56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5.75" customHeight="1" x14ac:dyDescent="0.25">
      <c r="A859" s="24"/>
      <c r="B859" s="56"/>
      <c r="C859" s="56"/>
      <c r="D859" s="56"/>
      <c r="E859" s="56"/>
      <c r="F859" s="56"/>
      <c r="G859" s="56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5.75" customHeight="1" x14ac:dyDescent="0.25">
      <c r="A860" s="24"/>
      <c r="B860" s="56"/>
      <c r="C860" s="56"/>
      <c r="D860" s="56"/>
      <c r="E860" s="56"/>
      <c r="F860" s="56"/>
      <c r="G860" s="56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5.75" customHeight="1" x14ac:dyDescent="0.25">
      <c r="A861" s="24"/>
      <c r="B861" s="56"/>
      <c r="C861" s="56"/>
      <c r="D861" s="56"/>
      <c r="E861" s="56"/>
      <c r="F861" s="56"/>
      <c r="G861" s="56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5.75" customHeight="1" x14ac:dyDescent="0.25">
      <c r="A862" s="24"/>
      <c r="B862" s="56"/>
      <c r="C862" s="56"/>
      <c r="D862" s="56"/>
      <c r="E862" s="56"/>
      <c r="F862" s="56"/>
      <c r="G862" s="56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5.75" customHeight="1" x14ac:dyDescent="0.25">
      <c r="A863" s="24"/>
      <c r="B863" s="56"/>
      <c r="C863" s="56"/>
      <c r="D863" s="56"/>
      <c r="E863" s="56"/>
      <c r="F863" s="56"/>
      <c r="G863" s="56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5.75" customHeight="1" x14ac:dyDescent="0.25">
      <c r="A864" s="24"/>
      <c r="B864" s="56"/>
      <c r="C864" s="56"/>
      <c r="D864" s="56"/>
      <c r="E864" s="56"/>
      <c r="F864" s="56"/>
      <c r="G864" s="56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5.75" customHeight="1" x14ac:dyDescent="0.25">
      <c r="A865" s="24"/>
      <c r="B865" s="56"/>
      <c r="C865" s="56"/>
      <c r="D865" s="56"/>
      <c r="E865" s="56"/>
      <c r="F865" s="56"/>
      <c r="G865" s="56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5.75" customHeight="1" x14ac:dyDescent="0.25">
      <c r="A866" s="24"/>
      <c r="B866" s="56"/>
      <c r="C866" s="56"/>
      <c r="D866" s="56"/>
      <c r="E866" s="56"/>
      <c r="F866" s="56"/>
      <c r="G866" s="56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5.75" customHeight="1" x14ac:dyDescent="0.25">
      <c r="A867" s="24"/>
      <c r="B867" s="56"/>
      <c r="C867" s="56"/>
      <c r="D867" s="56"/>
      <c r="E867" s="56"/>
      <c r="F867" s="56"/>
      <c r="G867" s="56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5.75" customHeight="1" x14ac:dyDescent="0.25">
      <c r="A868" s="24"/>
      <c r="B868" s="56"/>
      <c r="C868" s="56"/>
      <c r="D868" s="56"/>
      <c r="E868" s="56"/>
      <c r="F868" s="56"/>
      <c r="G868" s="56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5.75" customHeight="1" x14ac:dyDescent="0.25">
      <c r="A869" s="24"/>
      <c r="B869" s="56"/>
      <c r="C869" s="56"/>
      <c r="D869" s="56"/>
      <c r="E869" s="56"/>
      <c r="F869" s="56"/>
      <c r="G869" s="56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5.75" customHeight="1" x14ac:dyDescent="0.25">
      <c r="A870" s="24"/>
      <c r="B870" s="56"/>
      <c r="C870" s="56"/>
      <c r="D870" s="56"/>
      <c r="E870" s="56"/>
      <c r="F870" s="56"/>
      <c r="G870" s="56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5.75" customHeight="1" x14ac:dyDescent="0.25">
      <c r="A871" s="24"/>
      <c r="B871" s="56"/>
      <c r="C871" s="56"/>
      <c r="D871" s="56"/>
      <c r="E871" s="56"/>
      <c r="F871" s="56"/>
      <c r="G871" s="56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5.75" customHeight="1" x14ac:dyDescent="0.25">
      <c r="A872" s="24"/>
      <c r="B872" s="56"/>
      <c r="C872" s="56"/>
      <c r="D872" s="56"/>
      <c r="E872" s="56"/>
      <c r="F872" s="56"/>
      <c r="G872" s="56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5.75" customHeight="1" x14ac:dyDescent="0.25">
      <c r="A873" s="24"/>
      <c r="B873" s="56"/>
      <c r="C873" s="56"/>
      <c r="D873" s="56"/>
      <c r="E873" s="56"/>
      <c r="F873" s="56"/>
      <c r="G873" s="56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5.75" customHeight="1" x14ac:dyDescent="0.25">
      <c r="A874" s="24"/>
      <c r="B874" s="56"/>
      <c r="C874" s="56"/>
      <c r="D874" s="56"/>
      <c r="E874" s="56"/>
      <c r="F874" s="56"/>
      <c r="G874" s="56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5.75" customHeight="1" x14ac:dyDescent="0.25">
      <c r="A875" s="24"/>
      <c r="B875" s="56"/>
      <c r="C875" s="56"/>
      <c r="D875" s="56"/>
      <c r="E875" s="56"/>
      <c r="F875" s="56"/>
      <c r="G875" s="56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5.75" customHeight="1" x14ac:dyDescent="0.25">
      <c r="A876" s="24"/>
      <c r="B876" s="56"/>
      <c r="C876" s="56"/>
      <c r="D876" s="56"/>
      <c r="E876" s="56"/>
      <c r="F876" s="56"/>
      <c r="G876" s="56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5.75" customHeight="1" x14ac:dyDescent="0.25">
      <c r="A877" s="24"/>
      <c r="B877" s="56"/>
      <c r="C877" s="56"/>
      <c r="D877" s="56"/>
      <c r="E877" s="56"/>
      <c r="F877" s="56"/>
      <c r="G877" s="56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5.75" customHeight="1" x14ac:dyDescent="0.25">
      <c r="A878" s="24"/>
      <c r="B878" s="56"/>
      <c r="C878" s="56"/>
      <c r="D878" s="56"/>
      <c r="E878" s="56"/>
      <c r="F878" s="56"/>
      <c r="G878" s="56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5.75" customHeight="1" x14ac:dyDescent="0.25">
      <c r="A879" s="24"/>
      <c r="B879" s="56"/>
      <c r="C879" s="56"/>
      <c r="D879" s="56"/>
      <c r="E879" s="56"/>
      <c r="F879" s="56"/>
      <c r="G879" s="56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5.75" customHeight="1" x14ac:dyDescent="0.25">
      <c r="A880" s="24"/>
      <c r="B880" s="56"/>
      <c r="C880" s="56"/>
      <c r="D880" s="56"/>
      <c r="E880" s="56"/>
      <c r="F880" s="56"/>
      <c r="G880" s="56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5.75" customHeight="1" x14ac:dyDescent="0.25">
      <c r="A881" s="24"/>
      <c r="B881" s="56"/>
      <c r="C881" s="56"/>
      <c r="D881" s="56"/>
      <c r="E881" s="56"/>
      <c r="F881" s="56"/>
      <c r="G881" s="56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5.75" customHeight="1" x14ac:dyDescent="0.25">
      <c r="A882" s="24"/>
      <c r="B882" s="56"/>
      <c r="C882" s="56"/>
      <c r="D882" s="56"/>
      <c r="E882" s="56"/>
      <c r="F882" s="56"/>
      <c r="G882" s="56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5.75" customHeight="1" x14ac:dyDescent="0.25">
      <c r="A883" s="24"/>
      <c r="B883" s="56"/>
      <c r="C883" s="56"/>
      <c r="D883" s="56"/>
      <c r="E883" s="56"/>
      <c r="F883" s="56"/>
      <c r="G883" s="56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5.75" customHeight="1" x14ac:dyDescent="0.25">
      <c r="A884" s="24"/>
      <c r="B884" s="56"/>
      <c r="C884" s="56"/>
      <c r="D884" s="56"/>
      <c r="E884" s="56"/>
      <c r="F884" s="56"/>
      <c r="G884" s="56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5.75" customHeight="1" x14ac:dyDescent="0.25">
      <c r="A885" s="24"/>
      <c r="B885" s="56"/>
      <c r="C885" s="56"/>
      <c r="D885" s="56"/>
      <c r="E885" s="56"/>
      <c r="F885" s="56"/>
      <c r="G885" s="56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5.75" customHeight="1" x14ac:dyDescent="0.25">
      <c r="A886" s="24"/>
      <c r="B886" s="56"/>
      <c r="C886" s="56"/>
      <c r="D886" s="56"/>
      <c r="E886" s="56"/>
      <c r="F886" s="56"/>
      <c r="G886" s="56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5.75" customHeight="1" x14ac:dyDescent="0.25">
      <c r="A887" s="24"/>
      <c r="B887" s="56"/>
      <c r="C887" s="56"/>
      <c r="D887" s="56"/>
      <c r="E887" s="56"/>
      <c r="F887" s="56"/>
      <c r="G887" s="56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5.75" customHeight="1" x14ac:dyDescent="0.25">
      <c r="A888" s="24"/>
      <c r="B888" s="56"/>
      <c r="C888" s="56"/>
      <c r="D888" s="56"/>
      <c r="E888" s="56"/>
      <c r="F888" s="56"/>
      <c r="G888" s="56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5.75" customHeight="1" x14ac:dyDescent="0.25">
      <c r="A889" s="24"/>
      <c r="B889" s="56"/>
      <c r="C889" s="56"/>
      <c r="D889" s="56"/>
      <c r="E889" s="56"/>
      <c r="F889" s="56"/>
      <c r="G889" s="56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5.75" customHeight="1" x14ac:dyDescent="0.25">
      <c r="A890" s="24"/>
      <c r="B890" s="56"/>
      <c r="C890" s="56"/>
      <c r="D890" s="56"/>
      <c r="E890" s="56"/>
      <c r="F890" s="56"/>
      <c r="G890" s="56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5.75" customHeight="1" x14ac:dyDescent="0.25">
      <c r="A891" s="24"/>
      <c r="B891" s="56"/>
      <c r="C891" s="56"/>
      <c r="D891" s="56"/>
      <c r="E891" s="56"/>
      <c r="F891" s="56"/>
      <c r="G891" s="56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5.75" customHeight="1" x14ac:dyDescent="0.25">
      <c r="A892" s="24"/>
      <c r="B892" s="56"/>
      <c r="C892" s="56"/>
      <c r="D892" s="56"/>
      <c r="E892" s="56"/>
      <c r="F892" s="56"/>
      <c r="G892" s="56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5.75" customHeight="1" x14ac:dyDescent="0.25">
      <c r="A893" s="24"/>
      <c r="B893" s="56"/>
      <c r="C893" s="56"/>
      <c r="D893" s="56"/>
      <c r="E893" s="56"/>
      <c r="F893" s="56"/>
      <c r="G893" s="56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5.75" customHeight="1" x14ac:dyDescent="0.25">
      <c r="A894" s="24"/>
      <c r="B894" s="56"/>
      <c r="C894" s="56"/>
      <c r="D894" s="56"/>
      <c r="E894" s="56"/>
      <c r="F894" s="56"/>
      <c r="G894" s="56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5.75" customHeight="1" x14ac:dyDescent="0.25">
      <c r="A895" s="24"/>
      <c r="B895" s="56"/>
      <c r="C895" s="56"/>
      <c r="D895" s="56"/>
      <c r="E895" s="56"/>
      <c r="F895" s="56"/>
      <c r="G895" s="56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5.75" customHeight="1" x14ac:dyDescent="0.25">
      <c r="A896" s="24"/>
      <c r="B896" s="56"/>
      <c r="C896" s="56"/>
      <c r="D896" s="56"/>
      <c r="E896" s="56"/>
      <c r="F896" s="56"/>
      <c r="G896" s="56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5.75" customHeight="1" x14ac:dyDescent="0.25">
      <c r="A897" s="24"/>
      <c r="B897" s="56"/>
      <c r="C897" s="56"/>
      <c r="D897" s="56"/>
      <c r="E897" s="56"/>
      <c r="F897" s="56"/>
      <c r="G897" s="56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5.75" customHeight="1" x14ac:dyDescent="0.25">
      <c r="A898" s="24"/>
      <c r="B898" s="56"/>
      <c r="C898" s="56"/>
      <c r="D898" s="56"/>
      <c r="E898" s="56"/>
      <c r="F898" s="56"/>
      <c r="G898" s="56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5.75" customHeight="1" x14ac:dyDescent="0.25">
      <c r="A899" s="24"/>
      <c r="B899" s="56"/>
      <c r="C899" s="56"/>
      <c r="D899" s="56"/>
      <c r="E899" s="56"/>
      <c r="F899" s="56"/>
      <c r="G899" s="56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5.75" customHeight="1" x14ac:dyDescent="0.25">
      <c r="A900" s="24"/>
      <c r="B900" s="56"/>
      <c r="C900" s="56"/>
      <c r="D900" s="56"/>
      <c r="E900" s="56"/>
      <c r="F900" s="56"/>
      <c r="G900" s="56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5.75" customHeight="1" x14ac:dyDescent="0.25">
      <c r="A901" s="24"/>
      <c r="B901" s="56"/>
      <c r="C901" s="56"/>
      <c r="D901" s="56"/>
      <c r="E901" s="56"/>
      <c r="F901" s="56"/>
      <c r="G901" s="56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5.75" customHeight="1" x14ac:dyDescent="0.25">
      <c r="A902" s="24"/>
      <c r="B902" s="56"/>
      <c r="C902" s="56"/>
      <c r="D902" s="56"/>
      <c r="E902" s="56"/>
      <c r="F902" s="56"/>
      <c r="G902" s="56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5.75" customHeight="1" x14ac:dyDescent="0.25">
      <c r="A903" s="24"/>
      <c r="B903" s="56"/>
      <c r="C903" s="56"/>
      <c r="D903" s="56"/>
      <c r="E903" s="56"/>
      <c r="F903" s="56"/>
      <c r="G903" s="56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5.75" customHeight="1" x14ac:dyDescent="0.25">
      <c r="A904" s="24"/>
      <c r="B904" s="56"/>
      <c r="C904" s="56"/>
      <c r="D904" s="56"/>
      <c r="E904" s="56"/>
      <c r="F904" s="56"/>
      <c r="G904" s="56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5.75" customHeight="1" x14ac:dyDescent="0.25">
      <c r="A905" s="24"/>
      <c r="B905" s="56"/>
      <c r="C905" s="56"/>
      <c r="D905" s="56"/>
      <c r="E905" s="56"/>
      <c r="F905" s="56"/>
      <c r="G905" s="56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5.75" customHeight="1" x14ac:dyDescent="0.25">
      <c r="A906" s="24"/>
      <c r="B906" s="56"/>
      <c r="C906" s="56"/>
      <c r="D906" s="56"/>
      <c r="E906" s="56"/>
      <c r="F906" s="56"/>
      <c r="G906" s="56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5.75" customHeight="1" x14ac:dyDescent="0.25">
      <c r="A907" s="24"/>
      <c r="B907" s="56"/>
      <c r="C907" s="56"/>
      <c r="D907" s="56"/>
      <c r="E907" s="56"/>
      <c r="F907" s="56"/>
      <c r="G907" s="56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5.75" customHeight="1" x14ac:dyDescent="0.25">
      <c r="A908" s="24"/>
      <c r="B908" s="56"/>
      <c r="C908" s="56"/>
      <c r="D908" s="56"/>
      <c r="E908" s="56"/>
      <c r="F908" s="56"/>
      <c r="G908" s="56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5.75" customHeight="1" x14ac:dyDescent="0.25">
      <c r="A909" s="24"/>
      <c r="B909" s="56"/>
      <c r="C909" s="56"/>
      <c r="D909" s="56"/>
      <c r="E909" s="56"/>
      <c r="F909" s="56"/>
      <c r="G909" s="56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5.75" customHeight="1" x14ac:dyDescent="0.25">
      <c r="A910" s="24"/>
      <c r="B910" s="56"/>
      <c r="C910" s="56"/>
      <c r="D910" s="56"/>
      <c r="E910" s="56"/>
      <c r="F910" s="56"/>
      <c r="G910" s="56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5.75" customHeight="1" x14ac:dyDescent="0.25">
      <c r="A911" s="24"/>
      <c r="B911" s="56"/>
      <c r="C911" s="56"/>
      <c r="D911" s="56"/>
      <c r="E911" s="56"/>
      <c r="F911" s="56"/>
      <c r="G911" s="56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5.75" customHeight="1" x14ac:dyDescent="0.25">
      <c r="A912" s="24"/>
      <c r="B912" s="56"/>
      <c r="C912" s="56"/>
      <c r="D912" s="56"/>
      <c r="E912" s="56"/>
      <c r="F912" s="56"/>
      <c r="G912" s="56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5.75" customHeight="1" x14ac:dyDescent="0.25">
      <c r="A913" s="24"/>
      <c r="B913" s="56"/>
      <c r="C913" s="56"/>
      <c r="D913" s="56"/>
      <c r="E913" s="56"/>
      <c r="F913" s="56"/>
      <c r="G913" s="56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5.75" customHeight="1" x14ac:dyDescent="0.25">
      <c r="A914" s="24"/>
      <c r="B914" s="56"/>
      <c r="C914" s="56"/>
      <c r="D914" s="56"/>
      <c r="E914" s="56"/>
      <c r="F914" s="56"/>
      <c r="G914" s="56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5.75" customHeight="1" x14ac:dyDescent="0.25">
      <c r="A915" s="24"/>
      <c r="B915" s="56"/>
      <c r="C915" s="56"/>
      <c r="D915" s="56"/>
      <c r="E915" s="56"/>
      <c r="F915" s="56"/>
      <c r="G915" s="56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5.75" customHeight="1" x14ac:dyDescent="0.25">
      <c r="A916" s="24"/>
      <c r="B916" s="56"/>
      <c r="C916" s="56"/>
      <c r="D916" s="56"/>
      <c r="E916" s="56"/>
      <c r="F916" s="56"/>
      <c r="G916" s="56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5.75" customHeight="1" x14ac:dyDescent="0.25">
      <c r="A917" s="24"/>
      <c r="B917" s="56"/>
      <c r="C917" s="56"/>
      <c r="D917" s="56"/>
      <c r="E917" s="56"/>
      <c r="F917" s="56"/>
      <c r="G917" s="56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5.75" customHeight="1" x14ac:dyDescent="0.25">
      <c r="A918" s="24"/>
      <c r="B918" s="56"/>
      <c r="C918" s="56"/>
      <c r="D918" s="56"/>
      <c r="E918" s="56"/>
      <c r="F918" s="56"/>
      <c r="G918" s="56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5.75" customHeight="1" x14ac:dyDescent="0.25">
      <c r="A919" s="24"/>
      <c r="B919" s="56"/>
      <c r="C919" s="56"/>
      <c r="D919" s="56"/>
      <c r="E919" s="56"/>
      <c r="F919" s="56"/>
      <c r="G919" s="56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5.75" customHeight="1" x14ac:dyDescent="0.25">
      <c r="A920" s="24"/>
      <c r="B920" s="56"/>
      <c r="C920" s="56"/>
      <c r="D920" s="56"/>
      <c r="E920" s="56"/>
      <c r="F920" s="56"/>
      <c r="G920" s="56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5.75" customHeight="1" x14ac:dyDescent="0.25">
      <c r="A921" s="24"/>
      <c r="B921" s="56"/>
      <c r="C921" s="56"/>
      <c r="D921" s="56"/>
      <c r="E921" s="56"/>
      <c r="F921" s="56"/>
      <c r="G921" s="56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5.75" customHeight="1" x14ac:dyDescent="0.25">
      <c r="A922" s="24"/>
      <c r="B922" s="56"/>
      <c r="C922" s="56"/>
      <c r="D922" s="56"/>
      <c r="E922" s="56"/>
      <c r="F922" s="56"/>
      <c r="G922" s="56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5.75" customHeight="1" x14ac:dyDescent="0.25">
      <c r="A923" s="24"/>
      <c r="B923" s="56"/>
      <c r="C923" s="56"/>
      <c r="D923" s="56"/>
      <c r="E923" s="56"/>
      <c r="F923" s="56"/>
      <c r="G923" s="56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5.75" customHeight="1" x14ac:dyDescent="0.25">
      <c r="A924" s="24"/>
      <c r="B924" s="56"/>
      <c r="C924" s="56"/>
      <c r="D924" s="56"/>
      <c r="E924" s="56"/>
      <c r="F924" s="56"/>
      <c r="G924" s="56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5.75" customHeight="1" x14ac:dyDescent="0.25">
      <c r="A925" s="24"/>
      <c r="B925" s="56"/>
      <c r="C925" s="56"/>
      <c r="D925" s="56"/>
      <c r="E925" s="56"/>
      <c r="F925" s="56"/>
      <c r="G925" s="56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5.75" customHeight="1" x14ac:dyDescent="0.25">
      <c r="A926" s="24"/>
      <c r="B926" s="56"/>
      <c r="C926" s="56"/>
      <c r="D926" s="56"/>
      <c r="E926" s="56"/>
      <c r="F926" s="56"/>
      <c r="G926" s="56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5.75" customHeight="1" x14ac:dyDescent="0.25">
      <c r="A927" s="24"/>
      <c r="B927" s="56"/>
      <c r="C927" s="56"/>
      <c r="D927" s="56"/>
      <c r="E927" s="56"/>
      <c r="F927" s="56"/>
      <c r="G927" s="56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5.75" customHeight="1" x14ac:dyDescent="0.25">
      <c r="A928" s="24"/>
      <c r="B928" s="56"/>
      <c r="C928" s="56"/>
      <c r="D928" s="56"/>
      <c r="E928" s="56"/>
      <c r="F928" s="56"/>
      <c r="G928" s="56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5.75" customHeight="1" x14ac:dyDescent="0.25">
      <c r="A929" s="24"/>
      <c r="B929" s="56"/>
      <c r="C929" s="56"/>
      <c r="D929" s="56"/>
      <c r="E929" s="56"/>
      <c r="F929" s="56"/>
      <c r="G929" s="56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5.75" customHeight="1" x14ac:dyDescent="0.25">
      <c r="A930" s="24"/>
      <c r="B930" s="56"/>
      <c r="C930" s="56"/>
      <c r="D930" s="56"/>
      <c r="E930" s="56"/>
      <c r="F930" s="56"/>
      <c r="G930" s="56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5.75" customHeight="1" x14ac:dyDescent="0.25">
      <c r="A931" s="24"/>
      <c r="B931" s="56"/>
      <c r="C931" s="56"/>
      <c r="D931" s="56"/>
      <c r="E931" s="56"/>
      <c r="F931" s="56"/>
      <c r="G931" s="56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5.75" customHeight="1" x14ac:dyDescent="0.25">
      <c r="A932" s="24"/>
      <c r="B932" s="56"/>
      <c r="C932" s="56"/>
      <c r="D932" s="56"/>
      <c r="E932" s="56"/>
      <c r="F932" s="56"/>
      <c r="G932" s="56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5.75" customHeight="1" x14ac:dyDescent="0.25">
      <c r="A933" s="24"/>
      <c r="B933" s="56"/>
      <c r="C933" s="56"/>
      <c r="D933" s="56"/>
      <c r="E933" s="56"/>
      <c r="F933" s="56"/>
      <c r="G933" s="56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5.75" customHeight="1" x14ac:dyDescent="0.25">
      <c r="A934" s="24"/>
      <c r="B934" s="56"/>
      <c r="C934" s="56"/>
      <c r="D934" s="56"/>
      <c r="E934" s="56"/>
      <c r="F934" s="56"/>
      <c r="G934" s="56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5.75" customHeight="1" x14ac:dyDescent="0.25">
      <c r="A935" s="24"/>
      <c r="B935" s="56"/>
      <c r="C935" s="56"/>
      <c r="D935" s="56"/>
      <c r="E935" s="56"/>
      <c r="F935" s="56"/>
      <c r="G935" s="56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5.75" customHeight="1" x14ac:dyDescent="0.25">
      <c r="A936" s="24"/>
      <c r="B936" s="56"/>
      <c r="C936" s="56"/>
      <c r="D936" s="56"/>
      <c r="E936" s="56"/>
      <c r="F936" s="56"/>
      <c r="G936" s="56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5.75" customHeight="1" x14ac:dyDescent="0.25">
      <c r="A937" s="24"/>
      <c r="B937" s="56"/>
      <c r="C937" s="56"/>
      <c r="D937" s="56"/>
      <c r="E937" s="56"/>
      <c r="F937" s="56"/>
      <c r="G937" s="56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5.75" customHeight="1" x14ac:dyDescent="0.25">
      <c r="A938" s="24"/>
      <c r="B938" s="56"/>
      <c r="C938" s="56"/>
      <c r="D938" s="56"/>
      <c r="E938" s="56"/>
      <c r="F938" s="56"/>
      <c r="G938" s="56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5.75" customHeight="1" x14ac:dyDescent="0.25">
      <c r="A939" s="24"/>
      <c r="B939" s="56"/>
      <c r="C939" s="56"/>
      <c r="D939" s="56"/>
      <c r="E939" s="56"/>
      <c r="F939" s="56"/>
      <c r="G939" s="56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5.75" customHeight="1" x14ac:dyDescent="0.25">
      <c r="A940" s="24"/>
      <c r="B940" s="56"/>
      <c r="C940" s="56"/>
      <c r="D940" s="56"/>
      <c r="E940" s="56"/>
      <c r="F940" s="56"/>
      <c r="G940" s="56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5.75" customHeight="1" x14ac:dyDescent="0.25">
      <c r="A941" s="24"/>
      <c r="B941" s="56"/>
      <c r="C941" s="56"/>
      <c r="D941" s="56"/>
      <c r="E941" s="56"/>
      <c r="F941" s="56"/>
      <c r="G941" s="56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5.75" customHeight="1" x14ac:dyDescent="0.25">
      <c r="A942" s="24"/>
      <c r="B942" s="56"/>
      <c r="C942" s="56"/>
      <c r="D942" s="56"/>
      <c r="E942" s="56"/>
      <c r="F942" s="56"/>
      <c r="G942" s="56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5.75" customHeight="1" x14ac:dyDescent="0.25">
      <c r="A943" s="24"/>
      <c r="B943" s="56"/>
      <c r="C943" s="56"/>
      <c r="D943" s="56"/>
      <c r="E943" s="56"/>
      <c r="F943" s="56"/>
      <c r="G943" s="56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5.75" customHeight="1" x14ac:dyDescent="0.25">
      <c r="A944" s="24"/>
      <c r="B944" s="56"/>
      <c r="C944" s="56"/>
      <c r="D944" s="56"/>
      <c r="E944" s="56"/>
      <c r="F944" s="56"/>
      <c r="G944" s="56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5.75" customHeight="1" x14ac:dyDescent="0.25">
      <c r="A945" s="24"/>
      <c r="B945" s="56"/>
      <c r="C945" s="56"/>
      <c r="D945" s="56"/>
      <c r="E945" s="56"/>
      <c r="F945" s="56"/>
      <c r="G945" s="56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5.75" customHeight="1" x14ac:dyDescent="0.25">
      <c r="A946" s="24"/>
      <c r="B946" s="56"/>
      <c r="C946" s="56"/>
      <c r="D946" s="56"/>
      <c r="E946" s="56"/>
      <c r="F946" s="56"/>
      <c r="G946" s="56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5.75" customHeight="1" x14ac:dyDescent="0.25">
      <c r="A947" s="24"/>
      <c r="B947" s="56"/>
      <c r="C947" s="56"/>
      <c r="D947" s="56"/>
      <c r="E947" s="56"/>
      <c r="F947" s="56"/>
      <c r="G947" s="56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5.75" customHeight="1" x14ac:dyDescent="0.25">
      <c r="A948" s="24"/>
      <c r="B948" s="56"/>
      <c r="C948" s="56"/>
      <c r="D948" s="56"/>
      <c r="E948" s="56"/>
      <c r="F948" s="56"/>
      <c r="G948" s="56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5.75" customHeight="1" x14ac:dyDescent="0.25">
      <c r="A949" s="24"/>
      <c r="B949" s="56"/>
      <c r="C949" s="56"/>
      <c r="D949" s="56"/>
      <c r="E949" s="56"/>
      <c r="F949" s="56"/>
      <c r="G949" s="56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5.75" customHeight="1" x14ac:dyDescent="0.25">
      <c r="A950" s="24"/>
      <c r="B950" s="56"/>
      <c r="C950" s="56"/>
      <c r="D950" s="56"/>
      <c r="E950" s="56"/>
      <c r="F950" s="56"/>
      <c r="G950" s="56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5.75" customHeight="1" x14ac:dyDescent="0.25">
      <c r="A951" s="24"/>
      <c r="B951" s="56"/>
      <c r="C951" s="56"/>
      <c r="D951" s="56"/>
      <c r="E951" s="56"/>
      <c r="F951" s="56"/>
      <c r="G951" s="56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5.75" customHeight="1" x14ac:dyDescent="0.25">
      <c r="A952" s="24"/>
      <c r="B952" s="56"/>
      <c r="C952" s="56"/>
      <c r="D952" s="56"/>
      <c r="E952" s="56"/>
      <c r="F952" s="56"/>
      <c r="G952" s="56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5.75" customHeight="1" x14ac:dyDescent="0.25">
      <c r="A953" s="24"/>
      <c r="B953" s="56"/>
      <c r="C953" s="56"/>
      <c r="D953" s="56"/>
      <c r="E953" s="56"/>
      <c r="F953" s="56"/>
      <c r="G953" s="56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5.75" customHeight="1" x14ac:dyDescent="0.25">
      <c r="A954" s="24"/>
      <c r="B954" s="56"/>
      <c r="C954" s="56"/>
      <c r="D954" s="56"/>
      <c r="E954" s="56"/>
      <c r="F954" s="56"/>
      <c r="G954" s="56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5.75" customHeight="1" x14ac:dyDescent="0.25">
      <c r="A955" s="24"/>
      <c r="B955" s="56"/>
      <c r="C955" s="56"/>
      <c r="D955" s="56"/>
      <c r="E955" s="56"/>
      <c r="F955" s="56"/>
      <c r="G955" s="56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5.75" customHeight="1" x14ac:dyDescent="0.25">
      <c r="A956" s="24"/>
      <c r="B956" s="56"/>
      <c r="C956" s="56"/>
      <c r="D956" s="56"/>
      <c r="E956" s="56"/>
      <c r="F956" s="56"/>
      <c r="G956" s="56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5.75" customHeight="1" x14ac:dyDescent="0.25">
      <c r="A957" s="24"/>
      <c r="B957" s="56"/>
      <c r="C957" s="56"/>
      <c r="D957" s="56"/>
      <c r="E957" s="56"/>
      <c r="F957" s="56"/>
      <c r="G957" s="56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5.75" customHeight="1" x14ac:dyDescent="0.25">
      <c r="A958" s="24"/>
      <c r="B958" s="56"/>
      <c r="C958" s="56"/>
      <c r="D958" s="56"/>
      <c r="E958" s="56"/>
      <c r="F958" s="56"/>
      <c r="G958" s="56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5.75" customHeight="1" x14ac:dyDescent="0.25">
      <c r="A959" s="24"/>
      <c r="B959" s="56"/>
      <c r="C959" s="56"/>
      <c r="D959" s="56"/>
      <c r="E959" s="56"/>
      <c r="F959" s="56"/>
      <c r="G959" s="56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15.75" customHeight="1" x14ac:dyDescent="0.25">
      <c r="A960" s="24"/>
      <c r="B960" s="56"/>
      <c r="C960" s="56"/>
      <c r="D960" s="56"/>
      <c r="E960" s="56"/>
      <c r="F960" s="56"/>
      <c r="G960" s="56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15.75" customHeight="1" x14ac:dyDescent="0.25">
      <c r="A961" s="24"/>
      <c r="B961" s="56"/>
      <c r="C961" s="56"/>
      <c r="D961" s="56"/>
      <c r="E961" s="56"/>
      <c r="F961" s="56"/>
      <c r="G961" s="56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15.75" customHeight="1" x14ac:dyDescent="0.25">
      <c r="A962" s="24"/>
      <c r="B962" s="56"/>
      <c r="C962" s="56"/>
      <c r="D962" s="56"/>
      <c r="E962" s="56"/>
      <c r="F962" s="56"/>
      <c r="G962" s="56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15.75" customHeight="1" x14ac:dyDescent="0.25">
      <c r="A963" s="24"/>
      <c r="B963" s="56"/>
      <c r="C963" s="56"/>
      <c r="D963" s="56"/>
      <c r="E963" s="56"/>
      <c r="F963" s="56"/>
      <c r="G963" s="56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15.75" customHeight="1" x14ac:dyDescent="0.25">
      <c r="A964" s="24"/>
      <c r="B964" s="56"/>
      <c r="C964" s="56"/>
      <c r="D964" s="56"/>
      <c r="E964" s="56"/>
      <c r="F964" s="56"/>
      <c r="G964" s="56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15.75" customHeight="1" x14ac:dyDescent="0.25">
      <c r="A965" s="24"/>
      <c r="B965" s="56"/>
      <c r="C965" s="56"/>
      <c r="D965" s="56"/>
      <c r="E965" s="56"/>
      <c r="F965" s="56"/>
      <c r="G965" s="56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15.75" customHeight="1" x14ac:dyDescent="0.25">
      <c r="A966" s="24"/>
      <c r="B966" s="56"/>
      <c r="C966" s="56"/>
      <c r="D966" s="56"/>
      <c r="E966" s="56"/>
      <c r="F966" s="56"/>
      <c r="G966" s="56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15.75" customHeight="1" x14ac:dyDescent="0.25">
      <c r="A967" s="24"/>
      <c r="B967" s="56"/>
      <c r="C967" s="56"/>
      <c r="D967" s="56"/>
      <c r="E967" s="56"/>
      <c r="F967" s="56"/>
      <c r="G967" s="56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15.75" customHeight="1" x14ac:dyDescent="0.25">
      <c r="A968" s="24"/>
      <c r="B968" s="56"/>
      <c r="C968" s="56"/>
      <c r="D968" s="56"/>
      <c r="E968" s="56"/>
      <c r="F968" s="56"/>
      <c r="G968" s="56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15.75" customHeight="1" x14ac:dyDescent="0.25">
      <c r="A969" s="24"/>
      <c r="B969" s="56"/>
      <c r="C969" s="56"/>
      <c r="D969" s="56"/>
      <c r="E969" s="56"/>
      <c r="F969" s="56"/>
      <c r="G969" s="56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15.75" customHeight="1" x14ac:dyDescent="0.25">
      <c r="A970" s="24"/>
      <c r="B970" s="56"/>
      <c r="C970" s="56"/>
      <c r="D970" s="56"/>
      <c r="E970" s="56"/>
      <c r="F970" s="56"/>
      <c r="G970" s="56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15.75" customHeight="1" x14ac:dyDescent="0.25">
      <c r="A971" s="24"/>
      <c r="B971" s="56"/>
      <c r="C971" s="56"/>
      <c r="D971" s="56"/>
      <c r="E971" s="56"/>
      <c r="F971" s="56"/>
      <c r="G971" s="56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15.75" customHeight="1" x14ac:dyDescent="0.25">
      <c r="A972" s="24"/>
      <c r="B972" s="56"/>
      <c r="C972" s="56"/>
      <c r="D972" s="56"/>
      <c r="E972" s="56"/>
      <c r="F972" s="56"/>
      <c r="G972" s="56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15.75" customHeight="1" x14ac:dyDescent="0.25">
      <c r="A973" s="24"/>
      <c r="B973" s="56"/>
      <c r="C973" s="56"/>
      <c r="D973" s="56"/>
      <c r="E973" s="56"/>
      <c r="F973" s="56"/>
      <c r="G973" s="56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15.75" customHeight="1" x14ac:dyDescent="0.25">
      <c r="A974" s="24"/>
      <c r="B974" s="56"/>
      <c r="C974" s="56"/>
      <c r="D974" s="56"/>
      <c r="E974" s="56"/>
      <c r="F974" s="56"/>
      <c r="G974" s="56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15.75" customHeight="1" x14ac:dyDescent="0.25">
      <c r="A975" s="24"/>
      <c r="B975" s="56"/>
      <c r="C975" s="56"/>
      <c r="D975" s="56"/>
      <c r="E975" s="56"/>
      <c r="F975" s="56"/>
      <c r="G975" s="56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15.75" customHeight="1" x14ac:dyDescent="0.25">
      <c r="A976" s="24"/>
      <c r="B976" s="56"/>
      <c r="C976" s="56"/>
      <c r="D976" s="56"/>
      <c r="E976" s="56"/>
      <c r="F976" s="56"/>
      <c r="G976" s="56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15.75" customHeight="1" x14ac:dyDescent="0.25">
      <c r="A977" s="24"/>
      <c r="B977" s="56"/>
      <c r="C977" s="56"/>
      <c r="D977" s="56"/>
      <c r="E977" s="56"/>
      <c r="F977" s="56"/>
      <c r="G977" s="56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ht="15.75" customHeight="1" x14ac:dyDescent="0.25">
      <c r="A978" s="24"/>
      <c r="B978" s="56"/>
      <c r="C978" s="56"/>
      <c r="D978" s="56"/>
      <c r="E978" s="56"/>
      <c r="F978" s="56"/>
      <c r="G978" s="56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ht="15.75" customHeight="1" x14ac:dyDescent="0.25">
      <c r="A979" s="24"/>
      <c r="B979" s="56"/>
      <c r="C979" s="56"/>
      <c r="D979" s="56"/>
      <c r="E979" s="56"/>
      <c r="F979" s="56"/>
      <c r="G979" s="56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ht="15.75" customHeight="1" x14ac:dyDescent="0.25">
      <c r="A980" s="24"/>
      <c r="B980" s="56"/>
      <c r="C980" s="56"/>
      <c r="D980" s="56"/>
      <c r="E980" s="56"/>
      <c r="F980" s="56"/>
      <c r="G980" s="56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ht="15.75" customHeight="1" x14ac:dyDescent="0.25">
      <c r="A981" s="24"/>
      <c r="B981" s="56"/>
      <c r="C981" s="56"/>
      <c r="D981" s="56"/>
      <c r="E981" s="56"/>
      <c r="F981" s="56"/>
      <c r="G981" s="56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ht="15.75" customHeight="1" x14ac:dyDescent="0.25">
      <c r="A982" s="24"/>
      <c r="B982" s="56"/>
      <c r="C982" s="56"/>
      <c r="D982" s="56"/>
      <c r="E982" s="56"/>
      <c r="F982" s="56"/>
      <c r="G982" s="56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ht="15.75" customHeight="1" x14ac:dyDescent="0.25">
      <c r="A983" s="24"/>
      <c r="B983" s="56"/>
      <c r="C983" s="56"/>
      <c r="D983" s="56"/>
      <c r="E983" s="56"/>
      <c r="F983" s="56"/>
      <c r="G983" s="56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ht="15.75" customHeight="1" x14ac:dyDescent="0.25">
      <c r="A984" s="24"/>
      <c r="B984" s="56"/>
      <c r="C984" s="56"/>
      <c r="D984" s="56"/>
      <c r="E984" s="56"/>
      <c r="F984" s="56"/>
      <c r="G984" s="56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 ht="15.75" customHeight="1" x14ac:dyDescent="0.25">
      <c r="A985" s="24"/>
      <c r="B985" s="56"/>
      <c r="C985" s="56"/>
      <c r="D985" s="56"/>
      <c r="E985" s="56"/>
      <c r="F985" s="56"/>
      <c r="G985" s="56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 ht="15.75" customHeight="1" x14ac:dyDescent="0.25">
      <c r="A986" s="24"/>
      <c r="B986" s="56"/>
      <c r="C986" s="56"/>
      <c r="D986" s="56"/>
      <c r="E986" s="56"/>
      <c r="F986" s="56"/>
      <c r="G986" s="56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 ht="15.75" customHeight="1" x14ac:dyDescent="0.25">
      <c r="A987" s="24"/>
      <c r="B987" s="56"/>
      <c r="C987" s="56"/>
      <c r="D987" s="56"/>
      <c r="E987" s="56"/>
      <c r="F987" s="56"/>
      <c r="G987" s="56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 ht="15.75" customHeight="1" x14ac:dyDescent="0.25">
      <c r="A988" s="24"/>
      <c r="B988" s="56"/>
      <c r="C988" s="56"/>
      <c r="D988" s="56"/>
      <c r="E988" s="56"/>
      <c r="F988" s="56"/>
      <c r="G988" s="56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 ht="15.75" customHeight="1" x14ac:dyDescent="0.25">
      <c r="A989" s="24"/>
      <c r="B989" s="56"/>
      <c r="C989" s="56"/>
      <c r="D989" s="56"/>
      <c r="E989" s="56"/>
      <c r="F989" s="56"/>
      <c r="G989" s="56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1:27" ht="15.75" customHeight="1" x14ac:dyDescent="0.25">
      <c r="A990" s="24"/>
      <c r="B990" s="56"/>
      <c r="C990" s="56"/>
      <c r="D990" s="56"/>
      <c r="E990" s="56"/>
      <c r="F990" s="56"/>
      <c r="G990" s="56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1:27" ht="15.75" customHeight="1" x14ac:dyDescent="0.25">
      <c r="A991" s="24"/>
      <c r="B991" s="56"/>
      <c r="C991" s="56"/>
      <c r="D991" s="56"/>
      <c r="E991" s="56"/>
      <c r="F991" s="56"/>
      <c r="G991" s="56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1:27" ht="15.75" customHeight="1" x14ac:dyDescent="0.25">
      <c r="A992" s="24"/>
      <c r="B992" s="56"/>
      <c r="C992" s="56"/>
      <c r="D992" s="56"/>
      <c r="E992" s="56"/>
      <c r="F992" s="56"/>
      <c r="G992" s="56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1:27" ht="15.75" customHeight="1" x14ac:dyDescent="0.25">
      <c r="A993" s="24"/>
      <c r="B993" s="56"/>
      <c r="C993" s="56"/>
      <c r="D993" s="56"/>
      <c r="E993" s="56"/>
      <c r="F993" s="56"/>
      <c r="G993" s="56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1:27" ht="15.75" customHeight="1" x14ac:dyDescent="0.25">
      <c r="A994" s="24"/>
      <c r="B994" s="56"/>
      <c r="C994" s="56"/>
      <c r="D994" s="56"/>
      <c r="E994" s="56"/>
      <c r="F994" s="56"/>
      <c r="G994" s="56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1:27" ht="15.75" customHeight="1" x14ac:dyDescent="0.25">
      <c r="A995" s="24"/>
      <c r="B995" s="56"/>
      <c r="C995" s="56"/>
      <c r="D995" s="56"/>
      <c r="E995" s="56"/>
      <c r="F995" s="56"/>
      <c r="G995" s="56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1:27" ht="15.75" customHeight="1" x14ac:dyDescent="0.25">
      <c r="A996" s="24"/>
      <c r="B996" s="56"/>
      <c r="C996" s="56"/>
      <c r="D996" s="56"/>
      <c r="E996" s="56"/>
      <c r="F996" s="56"/>
      <c r="G996" s="56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1:27" ht="15.75" customHeight="1" x14ac:dyDescent="0.25">
      <c r="A997" s="24"/>
      <c r="B997" s="56"/>
      <c r="C997" s="56"/>
      <c r="D997" s="56"/>
      <c r="E997" s="56"/>
      <c r="F997" s="56"/>
      <c r="G997" s="56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1:27" ht="15.75" customHeight="1" x14ac:dyDescent="0.25">
      <c r="A998" s="24"/>
      <c r="B998" s="56"/>
      <c r="C998" s="56"/>
      <c r="D998" s="56"/>
      <c r="E998" s="56"/>
      <c r="F998" s="56"/>
      <c r="G998" s="56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spans="1:27" ht="15.75" customHeight="1" x14ac:dyDescent="0.25">
      <c r="A999" s="24"/>
      <c r="B999" s="56"/>
      <c r="C999" s="56"/>
      <c r="D999" s="56"/>
      <c r="E999" s="56"/>
      <c r="F999" s="56"/>
      <c r="G999" s="56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spans="1:27" ht="15.75" customHeight="1" x14ac:dyDescent="0.25">
      <c r="A1000" s="24"/>
      <c r="B1000" s="56"/>
      <c r="C1000" s="56"/>
      <c r="D1000" s="56"/>
      <c r="E1000" s="56"/>
      <c r="F1000" s="56"/>
      <c r="G1000" s="56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  <row r="1001" spans="1:27" ht="15.75" customHeight="1" x14ac:dyDescent="0.25">
      <c r="A1001" s="24"/>
      <c r="B1001" s="56"/>
      <c r="C1001" s="56"/>
      <c r="D1001" s="56"/>
      <c r="E1001" s="56"/>
      <c r="F1001" s="56"/>
      <c r="G1001" s="56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</row>
    <row r="1002" spans="1:27" ht="15.75" customHeight="1" x14ac:dyDescent="0.25">
      <c r="A1002" s="24"/>
      <c r="B1002" s="56"/>
      <c r="C1002" s="56"/>
      <c r="D1002" s="56"/>
      <c r="E1002" s="56"/>
      <c r="F1002" s="56"/>
      <c r="G1002" s="56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</row>
    <row r="1003" spans="1:27" ht="15.75" customHeight="1" x14ac:dyDescent="0.25">
      <c r="A1003" s="24"/>
      <c r="B1003" s="56"/>
      <c r="C1003" s="56"/>
      <c r="D1003" s="56"/>
      <c r="E1003" s="56"/>
      <c r="F1003" s="56"/>
      <c r="G1003" s="56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</row>
    <row r="1004" spans="1:27" ht="15.75" customHeight="1" x14ac:dyDescent="0.25">
      <c r="A1004" s="24"/>
      <c r="B1004" s="56"/>
      <c r="C1004" s="56"/>
      <c r="D1004" s="56"/>
      <c r="E1004" s="56"/>
      <c r="F1004" s="56"/>
      <c r="G1004" s="56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</row>
    <row r="1005" spans="1:27" ht="15.75" customHeight="1" x14ac:dyDescent="0.25">
      <c r="A1005" s="24"/>
      <c r="B1005" s="56"/>
      <c r="C1005" s="56"/>
      <c r="D1005" s="56"/>
      <c r="E1005" s="56"/>
      <c r="F1005" s="56"/>
      <c r="G1005" s="56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</row>
    <row r="1006" spans="1:27" ht="15.75" customHeight="1" x14ac:dyDescent="0.25">
      <c r="A1006" s="24"/>
      <c r="B1006" s="56"/>
      <c r="C1006" s="56"/>
      <c r="D1006" s="56"/>
      <c r="E1006" s="56"/>
      <c r="F1006" s="56"/>
      <c r="G1006" s="56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</row>
    <row r="1007" spans="1:27" ht="15.75" customHeight="1" x14ac:dyDescent="0.25">
      <c r="A1007" s="24"/>
      <c r="B1007" s="56"/>
      <c r="C1007" s="56"/>
      <c r="D1007" s="56"/>
      <c r="E1007" s="56"/>
      <c r="F1007" s="56"/>
      <c r="G1007" s="56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</row>
    <row r="1008" spans="1:27" ht="15.75" customHeight="1" x14ac:dyDescent="0.25">
      <c r="A1008" s="24"/>
      <c r="B1008" s="56"/>
      <c r="C1008" s="56"/>
      <c r="D1008" s="56"/>
      <c r="E1008" s="56"/>
      <c r="F1008" s="56"/>
      <c r="G1008" s="56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</row>
    <row r="1009" spans="1:27" ht="15.75" customHeight="1" x14ac:dyDescent="0.25">
      <c r="A1009" s="24"/>
      <c r="B1009" s="56"/>
      <c r="C1009" s="56"/>
      <c r="D1009" s="56"/>
      <c r="E1009" s="56"/>
      <c r="F1009" s="56"/>
      <c r="G1009" s="56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</row>
    <row r="1010" spans="1:27" ht="15.75" customHeight="1" x14ac:dyDescent="0.25">
      <c r="A1010" s="24"/>
      <c r="B1010" s="56"/>
      <c r="C1010" s="56"/>
      <c r="D1010" s="56"/>
      <c r="E1010" s="56"/>
      <c r="F1010" s="56"/>
      <c r="G1010" s="56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</row>
    <row r="1011" spans="1:27" ht="15.75" customHeight="1" x14ac:dyDescent="0.25">
      <c r="A1011" s="24"/>
      <c r="B1011" s="56"/>
      <c r="C1011" s="56"/>
      <c r="D1011" s="56"/>
      <c r="E1011" s="56"/>
      <c r="F1011" s="56"/>
      <c r="G1011" s="56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</row>
    <row r="1012" spans="1:27" ht="15.75" customHeight="1" x14ac:dyDescent="0.25">
      <c r="A1012" s="24"/>
      <c r="B1012" s="56"/>
      <c r="C1012" s="56"/>
      <c r="D1012" s="56"/>
      <c r="E1012" s="56"/>
      <c r="F1012" s="56"/>
      <c r="G1012" s="56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</row>
    <row r="1013" spans="1:27" ht="15.75" customHeight="1" x14ac:dyDescent="0.25">
      <c r="A1013" s="24"/>
      <c r="B1013" s="56"/>
      <c r="C1013" s="56"/>
      <c r="D1013" s="56"/>
      <c r="E1013" s="56"/>
      <c r="F1013" s="56"/>
      <c r="G1013" s="56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</row>
    <row r="1014" spans="1:27" ht="15.75" customHeight="1" x14ac:dyDescent="0.25">
      <c r="A1014" s="24"/>
      <c r="B1014" s="56"/>
      <c r="C1014" s="56"/>
      <c r="D1014" s="56"/>
      <c r="E1014" s="56"/>
      <c r="F1014" s="56"/>
      <c r="G1014" s="56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</row>
    <row r="1015" spans="1:27" ht="15.75" customHeight="1" x14ac:dyDescent="0.25">
      <c r="A1015" s="24"/>
      <c r="B1015" s="56"/>
      <c r="C1015" s="56"/>
      <c r="D1015" s="56"/>
      <c r="E1015" s="56"/>
      <c r="F1015" s="56"/>
      <c r="G1015" s="56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</row>
    <row r="1016" spans="1:27" ht="15.75" customHeight="1" x14ac:dyDescent="0.25">
      <c r="A1016" s="24"/>
      <c r="B1016" s="56"/>
      <c r="C1016" s="56"/>
      <c r="D1016" s="56"/>
      <c r="E1016" s="56"/>
      <c r="F1016" s="56"/>
      <c r="G1016" s="56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</row>
    <row r="1017" spans="1:27" ht="15.75" customHeight="1" x14ac:dyDescent="0.25">
      <c r="A1017" s="24"/>
      <c r="B1017" s="56"/>
      <c r="C1017" s="56"/>
      <c r="D1017" s="56"/>
      <c r="E1017" s="56"/>
      <c r="F1017" s="56"/>
      <c r="G1017" s="56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</row>
    <row r="1018" spans="1:27" ht="15.75" customHeight="1" x14ac:dyDescent="0.25">
      <c r="A1018" s="24"/>
      <c r="B1018" s="56"/>
      <c r="C1018" s="56"/>
      <c r="D1018" s="56"/>
      <c r="E1018" s="56"/>
      <c r="F1018" s="56"/>
      <c r="G1018" s="56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</row>
    <row r="1019" spans="1:27" ht="15.75" customHeight="1" x14ac:dyDescent="0.25">
      <c r="A1019" s="24"/>
      <c r="B1019" s="56"/>
      <c r="C1019" s="56"/>
      <c r="D1019" s="56"/>
      <c r="E1019" s="56"/>
      <c r="F1019" s="56"/>
      <c r="G1019" s="56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</row>
    <row r="1020" spans="1:27" ht="15.75" customHeight="1" x14ac:dyDescent="0.25">
      <c r="A1020" s="24"/>
      <c r="B1020" s="56"/>
      <c r="C1020" s="56"/>
      <c r="D1020" s="56"/>
      <c r="E1020" s="56"/>
      <c r="F1020" s="56"/>
      <c r="G1020" s="56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</row>
    <row r="1021" spans="1:27" ht="15.75" customHeight="1" x14ac:dyDescent="0.25">
      <c r="A1021" s="24"/>
      <c r="B1021" s="56"/>
      <c r="C1021" s="56"/>
      <c r="D1021" s="56"/>
      <c r="E1021" s="56"/>
      <c r="F1021" s="56"/>
      <c r="G1021" s="56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</row>
    <row r="1022" spans="1:27" ht="15.75" customHeight="1" x14ac:dyDescent="0.25">
      <c r="A1022" s="24"/>
      <c r="B1022" s="56"/>
      <c r="C1022" s="56"/>
      <c r="D1022" s="56"/>
      <c r="E1022" s="56"/>
      <c r="F1022" s="56"/>
      <c r="G1022" s="56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</row>
    <row r="1023" spans="1:27" ht="15.75" customHeight="1" x14ac:dyDescent="0.25">
      <c r="A1023" s="24"/>
      <c r="B1023" s="56"/>
      <c r="C1023" s="56"/>
      <c r="D1023" s="56"/>
      <c r="E1023" s="56"/>
      <c r="F1023" s="56"/>
      <c r="G1023" s="56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</row>
    <row r="1024" spans="1:27" ht="15.75" customHeight="1" x14ac:dyDescent="0.25">
      <c r="A1024" s="24"/>
      <c r="B1024" s="56"/>
      <c r="C1024" s="56"/>
      <c r="D1024" s="56"/>
      <c r="E1024" s="56"/>
      <c r="F1024" s="56"/>
      <c r="G1024" s="56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</row>
    <row r="1025" spans="1:27" ht="15.75" customHeight="1" x14ac:dyDescent="0.25">
      <c r="A1025" s="24"/>
      <c r="B1025" s="56"/>
      <c r="C1025" s="56"/>
      <c r="D1025" s="56"/>
      <c r="E1025" s="56"/>
      <c r="F1025" s="56"/>
      <c r="G1025" s="56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</row>
    <row r="1026" spans="1:27" ht="15.75" customHeight="1" x14ac:dyDescent="0.25">
      <c r="A1026" s="24"/>
      <c r="B1026" s="56"/>
      <c r="C1026" s="56"/>
      <c r="D1026" s="56"/>
      <c r="E1026" s="56"/>
      <c r="F1026" s="56"/>
      <c r="G1026" s="56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</row>
    <row r="1027" spans="1:27" ht="15.75" customHeight="1" x14ac:dyDescent="0.25">
      <c r="A1027" s="24"/>
      <c r="B1027" s="56"/>
      <c r="C1027" s="56"/>
      <c r="D1027" s="56"/>
      <c r="E1027" s="56"/>
      <c r="F1027" s="56"/>
      <c r="G1027" s="56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</row>
    <row r="1028" spans="1:27" ht="15.75" customHeight="1" x14ac:dyDescent="0.25">
      <c r="A1028" s="24"/>
      <c r="B1028" s="56"/>
      <c r="C1028" s="56"/>
      <c r="D1028" s="56"/>
      <c r="E1028" s="56"/>
      <c r="F1028" s="56"/>
      <c r="G1028" s="56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</row>
    <row r="1029" spans="1:27" ht="15.75" customHeight="1" x14ac:dyDescent="0.25">
      <c r="A1029" s="24"/>
      <c r="B1029" s="56"/>
      <c r="C1029" s="56"/>
      <c r="D1029" s="56"/>
      <c r="E1029" s="56"/>
      <c r="F1029" s="56"/>
      <c r="G1029" s="56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</row>
    <row r="1030" spans="1:27" ht="15.75" customHeight="1" x14ac:dyDescent="0.25">
      <c r="A1030" s="24"/>
      <c r="B1030" s="56"/>
      <c r="C1030" s="56"/>
      <c r="D1030" s="56"/>
      <c r="E1030" s="56"/>
      <c r="F1030" s="56"/>
      <c r="G1030" s="56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</row>
    <row r="1031" spans="1:27" ht="15.75" customHeight="1" x14ac:dyDescent="0.25">
      <c r="A1031" s="24"/>
      <c r="B1031" s="56"/>
      <c r="C1031" s="56"/>
      <c r="D1031" s="56"/>
      <c r="E1031" s="56"/>
      <c r="F1031" s="56"/>
      <c r="G1031" s="56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</row>
    <row r="1032" spans="1:27" ht="15.75" customHeight="1" x14ac:dyDescent="0.25">
      <c r="A1032" s="24"/>
      <c r="B1032" s="56"/>
      <c r="C1032" s="56"/>
      <c r="D1032" s="56"/>
      <c r="E1032" s="56"/>
      <c r="F1032" s="56"/>
      <c r="G1032" s="56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</row>
    <row r="1033" spans="1:27" ht="15.75" customHeight="1" x14ac:dyDescent="0.25">
      <c r="A1033" s="24"/>
      <c r="B1033" s="56"/>
      <c r="C1033" s="56"/>
      <c r="D1033" s="56"/>
      <c r="E1033" s="56"/>
      <c r="F1033" s="56"/>
      <c r="G1033" s="56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</row>
    <row r="1034" spans="1:27" ht="15.75" customHeight="1" x14ac:dyDescent="0.25">
      <c r="A1034" s="24"/>
      <c r="B1034" s="56"/>
      <c r="C1034" s="56"/>
      <c r="D1034" s="56"/>
      <c r="E1034" s="56"/>
      <c r="F1034" s="56"/>
      <c r="G1034" s="56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</row>
    <row r="1035" spans="1:27" ht="15.75" customHeight="1" x14ac:dyDescent="0.25">
      <c r="A1035" s="24"/>
      <c r="B1035" s="56"/>
      <c r="C1035" s="56"/>
      <c r="D1035" s="56"/>
      <c r="E1035" s="56"/>
      <c r="F1035" s="56"/>
      <c r="G1035" s="56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</row>
    <row r="1036" spans="1:27" ht="15.75" customHeight="1" x14ac:dyDescent="0.25">
      <c r="A1036" s="24"/>
      <c r="B1036" s="56"/>
      <c r="C1036" s="56"/>
      <c r="D1036" s="56"/>
      <c r="E1036" s="56"/>
      <c r="F1036" s="56"/>
      <c r="G1036" s="56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</row>
    <row r="1037" spans="1:27" ht="15.75" customHeight="1" x14ac:dyDescent="0.25">
      <c r="A1037" s="24"/>
      <c r="B1037" s="56"/>
      <c r="C1037" s="56"/>
      <c r="D1037" s="56"/>
      <c r="E1037" s="56"/>
      <c r="F1037" s="56"/>
      <c r="G1037" s="56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</row>
    <row r="1038" spans="1:27" ht="15.75" customHeight="1" x14ac:dyDescent="0.25">
      <c r="A1038" s="24"/>
      <c r="B1038" s="56"/>
      <c r="C1038" s="56"/>
      <c r="D1038" s="56"/>
      <c r="E1038" s="56"/>
      <c r="F1038" s="56"/>
      <c r="G1038" s="56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</row>
    <row r="1039" spans="1:27" ht="15.75" customHeight="1" x14ac:dyDescent="0.25">
      <c r="A1039" s="24"/>
      <c r="B1039" s="56"/>
      <c r="C1039" s="56"/>
      <c r="D1039" s="56"/>
      <c r="E1039" s="56"/>
      <c r="F1039" s="56"/>
      <c r="G1039" s="56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</row>
    <row r="1040" spans="1:27" ht="15.75" customHeight="1" x14ac:dyDescent="0.25">
      <c r="A1040" s="24"/>
      <c r="B1040" s="56"/>
      <c r="C1040" s="56"/>
      <c r="D1040" s="56"/>
      <c r="E1040" s="56"/>
      <c r="F1040" s="56"/>
      <c r="G1040" s="56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</row>
    <row r="1041" spans="1:27" ht="15.75" customHeight="1" x14ac:dyDescent="0.25">
      <c r="A1041" s="24"/>
      <c r="B1041" s="56"/>
      <c r="C1041" s="56"/>
      <c r="D1041" s="56"/>
      <c r="E1041" s="56"/>
      <c r="F1041" s="56"/>
      <c r="G1041" s="56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</row>
    <row r="1042" spans="1:27" ht="15.75" customHeight="1" x14ac:dyDescent="0.25">
      <c r="A1042" s="24"/>
      <c r="B1042" s="56"/>
      <c r="C1042" s="56"/>
      <c r="D1042" s="56"/>
      <c r="E1042" s="56"/>
      <c r="F1042" s="56"/>
      <c r="G1042" s="56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</row>
    <row r="1043" spans="1:27" ht="15.75" customHeight="1" x14ac:dyDescent="0.25">
      <c r="A1043" s="24"/>
      <c r="B1043" s="56"/>
      <c r="C1043" s="56"/>
      <c r="D1043" s="56"/>
      <c r="E1043" s="56"/>
      <c r="F1043" s="56"/>
      <c r="G1043" s="56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</row>
    <row r="1044" spans="1:27" ht="15.75" customHeight="1" x14ac:dyDescent="0.25">
      <c r="A1044" s="24"/>
      <c r="B1044" s="56"/>
      <c r="C1044" s="56"/>
      <c r="D1044" s="56"/>
      <c r="E1044" s="56"/>
      <c r="F1044" s="56"/>
      <c r="G1044" s="56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</row>
    <row r="1045" spans="1:27" ht="15.75" customHeight="1" x14ac:dyDescent="0.25">
      <c r="A1045" s="24"/>
      <c r="B1045" s="56"/>
      <c r="C1045" s="56"/>
      <c r="D1045" s="56"/>
      <c r="E1045" s="56"/>
      <c r="F1045" s="56"/>
      <c r="G1045" s="56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</row>
    <row r="1046" spans="1:27" ht="15.75" customHeight="1" x14ac:dyDescent="0.25">
      <c r="A1046" s="24"/>
      <c r="B1046" s="56"/>
      <c r="C1046" s="56"/>
      <c r="D1046" s="56"/>
      <c r="E1046" s="56"/>
      <c r="F1046" s="56"/>
      <c r="G1046" s="56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</row>
    <row r="1047" spans="1:27" ht="15.75" customHeight="1" x14ac:dyDescent="0.25">
      <c r="A1047" s="24"/>
      <c r="B1047" s="56"/>
      <c r="C1047" s="56"/>
      <c r="D1047" s="56"/>
      <c r="E1047" s="56"/>
      <c r="F1047" s="56"/>
      <c r="G1047" s="56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</row>
    <row r="1048" spans="1:27" ht="15.75" customHeight="1" x14ac:dyDescent="0.25">
      <c r="A1048" s="24"/>
      <c r="B1048" s="56"/>
      <c r="C1048" s="56"/>
      <c r="D1048" s="56"/>
      <c r="E1048" s="56"/>
      <c r="F1048" s="56"/>
      <c r="G1048" s="56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</row>
    <row r="1049" spans="1:27" ht="15.75" customHeight="1" x14ac:dyDescent="0.25">
      <c r="A1049" s="24"/>
      <c r="B1049" s="56"/>
      <c r="C1049" s="56"/>
      <c r="D1049" s="56"/>
      <c r="E1049" s="56"/>
      <c r="F1049" s="56"/>
      <c r="G1049" s="56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</row>
    <row r="1050" spans="1:27" ht="15.75" customHeight="1" x14ac:dyDescent="0.25">
      <c r="A1050" s="24"/>
      <c r="B1050" s="56"/>
      <c r="C1050" s="56"/>
      <c r="D1050" s="56"/>
      <c r="E1050" s="56"/>
      <c r="F1050" s="56"/>
      <c r="G1050" s="56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</row>
    <row r="1051" spans="1:27" ht="15.75" customHeight="1" x14ac:dyDescent="0.25">
      <c r="A1051" s="24"/>
      <c r="B1051" s="56"/>
      <c r="C1051" s="56"/>
      <c r="D1051" s="56"/>
      <c r="E1051" s="56"/>
      <c r="F1051" s="56"/>
      <c r="G1051" s="56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</row>
    <row r="1052" spans="1:27" ht="15.75" customHeight="1" x14ac:dyDescent="0.25">
      <c r="A1052" s="24"/>
      <c r="B1052" s="56"/>
      <c r="C1052" s="56"/>
      <c r="D1052" s="56"/>
      <c r="E1052" s="56"/>
      <c r="F1052" s="56"/>
      <c r="G1052" s="56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</row>
    <row r="1053" spans="1:27" ht="15.75" customHeight="1" x14ac:dyDescent="0.25">
      <c r="A1053" s="24"/>
      <c r="B1053" s="56"/>
      <c r="C1053" s="56"/>
      <c r="D1053" s="56"/>
      <c r="E1053" s="56"/>
      <c r="F1053" s="56"/>
      <c r="G1053" s="56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</row>
    <row r="1054" spans="1:27" ht="15.75" customHeight="1" x14ac:dyDescent="0.25">
      <c r="A1054" s="24"/>
      <c r="B1054" s="56"/>
      <c r="C1054" s="56"/>
      <c r="D1054" s="56"/>
      <c r="E1054" s="56"/>
      <c r="F1054" s="56"/>
      <c r="G1054" s="56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</row>
    <row r="1055" spans="1:27" ht="15.75" customHeight="1" x14ac:dyDescent="0.25">
      <c r="A1055" s="24"/>
      <c r="B1055" s="56"/>
      <c r="C1055" s="56"/>
      <c r="D1055" s="56"/>
      <c r="E1055" s="56"/>
      <c r="F1055" s="56"/>
      <c r="G1055" s="56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</row>
    <row r="1056" spans="1:27" ht="15.75" customHeight="1" x14ac:dyDescent="0.25">
      <c r="A1056" s="24"/>
      <c r="B1056" s="56"/>
      <c r="C1056" s="56"/>
      <c r="D1056" s="56"/>
      <c r="E1056" s="56"/>
      <c r="F1056" s="56"/>
      <c r="G1056" s="56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</row>
    <row r="1057" spans="1:27" ht="15.75" customHeight="1" x14ac:dyDescent="0.25">
      <c r="A1057" s="24"/>
      <c r="B1057" s="56"/>
      <c r="C1057" s="56"/>
      <c r="D1057" s="56"/>
      <c r="E1057" s="56"/>
      <c r="F1057" s="56"/>
      <c r="G1057" s="56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</row>
    <row r="1058" spans="1:27" ht="15.75" customHeight="1" x14ac:dyDescent="0.25">
      <c r="A1058" s="24"/>
      <c r="B1058" s="56"/>
      <c r="C1058" s="56"/>
      <c r="D1058" s="56"/>
      <c r="E1058" s="56"/>
      <c r="F1058" s="56"/>
      <c r="G1058" s="56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</row>
    <row r="1059" spans="1:27" ht="15.75" customHeight="1" x14ac:dyDescent="0.25">
      <c r="A1059" s="24"/>
      <c r="B1059" s="56"/>
      <c r="C1059" s="56"/>
      <c r="D1059" s="56"/>
      <c r="E1059" s="56"/>
      <c r="F1059" s="56"/>
      <c r="G1059" s="56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</row>
    <row r="1060" spans="1:27" ht="15.75" customHeight="1" x14ac:dyDescent="0.25">
      <c r="A1060" s="24"/>
      <c r="B1060" s="56"/>
      <c r="C1060" s="56"/>
      <c r="D1060" s="56"/>
      <c r="E1060" s="56"/>
      <c r="F1060" s="56"/>
      <c r="G1060" s="56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</row>
    <row r="1061" spans="1:27" ht="15.75" customHeight="1" x14ac:dyDescent="0.25">
      <c r="A1061" s="24"/>
      <c r="B1061" s="56"/>
      <c r="C1061" s="56"/>
      <c r="D1061" s="56"/>
      <c r="E1061" s="56"/>
      <c r="F1061" s="56"/>
      <c r="G1061" s="56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</row>
    <row r="1062" spans="1:27" ht="15.75" customHeight="1" x14ac:dyDescent="0.25">
      <c r="A1062" s="24"/>
      <c r="B1062" s="56"/>
      <c r="C1062" s="56"/>
      <c r="D1062" s="56"/>
      <c r="E1062" s="56"/>
      <c r="F1062" s="56"/>
      <c r="G1062" s="56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</row>
    <row r="1063" spans="1:27" ht="15.75" customHeight="1" x14ac:dyDescent="0.25">
      <c r="A1063" s="24"/>
      <c r="B1063" s="56"/>
      <c r="C1063" s="56"/>
      <c r="D1063" s="56"/>
      <c r="E1063" s="56"/>
      <c r="F1063" s="56"/>
      <c r="G1063" s="56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</row>
    <row r="1064" spans="1:27" ht="15.75" customHeight="1" x14ac:dyDescent="0.25">
      <c r="A1064" s="24"/>
      <c r="B1064" s="56"/>
      <c r="C1064" s="56"/>
      <c r="D1064" s="56"/>
      <c r="E1064" s="56"/>
      <c r="F1064" s="56"/>
      <c r="G1064" s="56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</row>
    <row r="1065" spans="1:27" ht="15.75" customHeight="1" x14ac:dyDescent="0.25">
      <c r="A1065" s="24"/>
      <c r="B1065" s="56"/>
      <c r="C1065" s="56"/>
      <c r="D1065" s="56"/>
      <c r="E1065" s="56"/>
      <c r="F1065" s="56"/>
      <c r="G1065" s="56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</row>
    <row r="1066" spans="1:27" ht="15.75" customHeight="1" x14ac:dyDescent="0.25">
      <c r="A1066" s="24"/>
      <c r="B1066" s="56"/>
      <c r="C1066" s="56"/>
      <c r="D1066" s="56"/>
      <c r="E1066" s="56"/>
      <c r="F1066" s="56"/>
      <c r="G1066" s="56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</row>
    <row r="1067" spans="1:27" ht="15.75" customHeight="1" x14ac:dyDescent="0.25">
      <c r="A1067" s="24"/>
      <c r="B1067" s="56"/>
      <c r="C1067" s="56"/>
      <c r="D1067" s="56"/>
      <c r="E1067" s="56"/>
      <c r="F1067" s="56"/>
      <c r="G1067" s="56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</row>
    <row r="1068" spans="1:27" ht="15.75" customHeight="1" x14ac:dyDescent="0.25">
      <c r="A1068" s="24"/>
      <c r="B1068" s="56"/>
      <c r="C1068" s="56"/>
      <c r="D1068" s="56"/>
      <c r="E1068" s="56"/>
      <c r="F1068" s="56"/>
      <c r="G1068" s="56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</row>
    <row r="1069" spans="1:27" ht="15.75" customHeight="1" x14ac:dyDescent="0.25">
      <c r="A1069" s="24"/>
      <c r="B1069" s="56"/>
      <c r="C1069" s="56"/>
      <c r="D1069" s="56"/>
      <c r="E1069" s="56"/>
      <c r="F1069" s="56"/>
      <c r="G1069" s="56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</row>
    <row r="1070" spans="1:27" ht="15.75" customHeight="1" x14ac:dyDescent="0.25">
      <c r="A1070" s="24"/>
      <c r="B1070" s="56"/>
      <c r="C1070" s="56"/>
      <c r="D1070" s="56"/>
      <c r="E1070" s="56"/>
      <c r="F1070" s="56"/>
      <c r="G1070" s="56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</row>
    <row r="1071" spans="1:27" ht="15.75" customHeight="1" x14ac:dyDescent="0.25">
      <c r="A1071" s="24"/>
      <c r="B1071" s="56"/>
      <c r="C1071" s="56"/>
      <c r="D1071" s="56"/>
      <c r="E1071" s="56"/>
      <c r="F1071" s="56"/>
      <c r="G1071" s="56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</row>
    <row r="1072" spans="1:27" ht="15.75" customHeight="1" x14ac:dyDescent="0.25">
      <c r="A1072" s="24"/>
      <c r="B1072" s="56"/>
      <c r="C1072" s="56"/>
      <c r="D1072" s="56"/>
      <c r="E1072" s="56"/>
      <c r="F1072" s="56"/>
      <c r="G1072" s="56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</row>
    <row r="1073" spans="1:27" ht="15.75" customHeight="1" x14ac:dyDescent="0.25">
      <c r="A1073" s="24"/>
      <c r="B1073" s="56"/>
      <c r="C1073" s="56"/>
      <c r="D1073" s="56"/>
      <c r="E1073" s="56"/>
      <c r="F1073" s="56"/>
      <c r="G1073" s="56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</row>
    <row r="1074" spans="1:27" ht="15.75" customHeight="1" x14ac:dyDescent="0.25">
      <c r="A1074" s="24"/>
      <c r="B1074" s="56"/>
      <c r="C1074" s="56"/>
      <c r="D1074" s="56"/>
      <c r="E1074" s="56"/>
      <c r="F1074" s="56"/>
      <c r="G1074" s="56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</row>
    <row r="1075" spans="1:27" ht="15.75" customHeight="1" x14ac:dyDescent="0.25">
      <c r="A1075" s="24"/>
      <c r="B1075" s="56"/>
      <c r="C1075" s="56"/>
      <c r="D1075" s="56"/>
      <c r="E1075" s="56"/>
      <c r="F1075" s="56"/>
      <c r="G1075" s="56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</row>
    <row r="1076" spans="1:27" ht="15.75" customHeight="1" x14ac:dyDescent="0.25">
      <c r="A1076" s="24"/>
      <c r="B1076" s="56"/>
      <c r="C1076" s="56"/>
      <c r="D1076" s="56"/>
      <c r="E1076" s="56"/>
      <c r="F1076" s="56"/>
      <c r="G1076" s="56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</row>
    <row r="1077" spans="1:27" ht="15.75" customHeight="1" x14ac:dyDescent="0.25">
      <c r="A1077" s="24"/>
      <c r="B1077" s="56"/>
      <c r="C1077" s="56"/>
      <c r="D1077" s="56"/>
      <c r="E1077" s="56"/>
      <c r="F1077" s="56"/>
      <c r="G1077" s="56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</row>
    <row r="1078" spans="1:27" ht="15.75" customHeight="1" x14ac:dyDescent="0.25">
      <c r="A1078" s="24"/>
      <c r="B1078" s="56"/>
      <c r="C1078" s="56"/>
      <c r="D1078" s="56"/>
      <c r="E1078" s="56"/>
      <c r="F1078" s="56"/>
      <c r="G1078" s="56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</row>
    <row r="1079" spans="1:27" ht="15.75" customHeight="1" x14ac:dyDescent="0.25">
      <c r="A1079" s="24"/>
      <c r="B1079" s="56"/>
      <c r="C1079" s="56"/>
      <c r="D1079" s="56"/>
      <c r="E1079" s="56"/>
      <c r="F1079" s="56"/>
      <c r="G1079" s="56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</row>
    <row r="1080" spans="1:27" ht="15.75" customHeight="1" x14ac:dyDescent="0.25">
      <c r="A1080" s="24"/>
      <c r="B1080" s="56"/>
      <c r="C1080" s="56"/>
      <c r="D1080" s="56"/>
      <c r="E1080" s="56"/>
      <c r="F1080" s="56"/>
      <c r="G1080" s="56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</row>
    <row r="1081" spans="1:27" ht="15.75" customHeight="1" x14ac:dyDescent="0.25">
      <c r="A1081" s="24"/>
      <c r="B1081" s="56"/>
      <c r="C1081" s="56"/>
      <c r="D1081" s="56"/>
      <c r="E1081" s="56"/>
      <c r="F1081" s="56"/>
      <c r="G1081" s="56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</row>
    <row r="1082" spans="1:27" ht="15.75" customHeight="1" x14ac:dyDescent="0.25">
      <c r="A1082" s="24"/>
      <c r="B1082" s="56"/>
      <c r="C1082" s="56"/>
      <c r="D1082" s="56"/>
      <c r="E1082" s="56"/>
      <c r="F1082" s="56"/>
      <c r="G1082" s="56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</row>
    <row r="1083" spans="1:27" ht="15.75" customHeight="1" x14ac:dyDescent="0.25">
      <c r="A1083" s="24"/>
      <c r="B1083" s="56"/>
      <c r="C1083" s="56"/>
      <c r="D1083" s="56"/>
      <c r="E1083" s="56"/>
      <c r="F1083" s="56"/>
      <c r="G1083" s="56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</row>
    <row r="1084" spans="1:27" ht="15.75" customHeight="1" x14ac:dyDescent="0.25">
      <c r="A1084" s="24"/>
      <c r="B1084" s="56"/>
      <c r="C1084" s="56"/>
      <c r="D1084" s="56"/>
      <c r="E1084" s="56"/>
      <c r="F1084" s="56"/>
      <c r="G1084" s="56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</row>
    <row r="1085" spans="1:27" ht="15.75" customHeight="1" x14ac:dyDescent="0.25">
      <c r="A1085" s="24"/>
      <c r="B1085" s="56"/>
      <c r="C1085" s="56"/>
      <c r="D1085" s="56"/>
      <c r="E1085" s="56"/>
      <c r="F1085" s="56"/>
      <c r="G1085" s="56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</row>
    <row r="1086" spans="1:27" ht="15.75" customHeight="1" x14ac:dyDescent="0.25">
      <c r="A1086" s="24"/>
      <c r="B1086" s="56"/>
      <c r="C1086" s="56"/>
      <c r="D1086" s="56"/>
      <c r="E1086" s="56"/>
      <c r="F1086" s="56"/>
      <c r="G1086" s="56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</row>
    <row r="1087" spans="1:27" ht="15.75" customHeight="1" x14ac:dyDescent="0.25">
      <c r="A1087" s="24"/>
      <c r="B1087" s="56"/>
      <c r="C1087" s="56"/>
      <c r="D1087" s="56"/>
      <c r="E1087" s="56"/>
      <c r="F1087" s="56"/>
      <c r="G1087" s="56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</row>
    <row r="1088" spans="1:27" ht="15.75" customHeight="1" x14ac:dyDescent="0.25">
      <c r="A1088" s="24"/>
      <c r="B1088" s="56"/>
      <c r="C1088" s="56"/>
      <c r="D1088" s="56"/>
      <c r="E1088" s="56"/>
      <c r="F1088" s="56"/>
      <c r="G1088" s="56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</row>
    <row r="1089" spans="1:27" ht="15.75" customHeight="1" x14ac:dyDescent="0.25">
      <c r="A1089" s="24"/>
      <c r="B1089" s="56"/>
      <c r="C1089" s="56"/>
      <c r="D1089" s="56"/>
      <c r="E1089" s="56"/>
      <c r="F1089" s="56"/>
      <c r="G1089" s="56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</row>
    <row r="1090" spans="1:27" ht="15.75" customHeight="1" x14ac:dyDescent="0.25">
      <c r="A1090" s="24"/>
      <c r="B1090" s="56"/>
      <c r="C1090" s="56"/>
      <c r="D1090" s="56"/>
      <c r="E1090" s="56"/>
      <c r="F1090" s="56"/>
      <c r="G1090" s="56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</row>
    <row r="1091" spans="1:27" ht="15.75" customHeight="1" x14ac:dyDescent="0.25">
      <c r="A1091" s="24"/>
      <c r="B1091" s="56"/>
      <c r="C1091" s="56"/>
      <c r="D1091" s="56"/>
      <c r="E1091" s="56"/>
      <c r="F1091" s="56"/>
      <c r="G1091" s="56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</row>
    <row r="1092" spans="1:27" ht="15.75" customHeight="1" x14ac:dyDescent="0.25">
      <c r="A1092" s="24"/>
      <c r="B1092" s="56"/>
      <c r="C1092" s="56"/>
      <c r="D1092" s="56"/>
      <c r="E1092" s="56"/>
      <c r="F1092" s="56"/>
      <c r="G1092" s="56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</row>
    <row r="1093" spans="1:27" ht="15.75" customHeight="1" x14ac:dyDescent="0.25">
      <c r="A1093" s="24"/>
      <c r="B1093" s="56"/>
      <c r="C1093" s="56"/>
      <c r="D1093" s="56"/>
      <c r="E1093" s="56"/>
      <c r="F1093" s="56"/>
      <c r="G1093" s="56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</row>
    <row r="1094" spans="1:27" ht="15.75" customHeight="1" x14ac:dyDescent="0.25">
      <c r="A1094" s="24"/>
      <c r="B1094" s="56"/>
      <c r="C1094" s="56"/>
      <c r="D1094" s="56"/>
      <c r="E1094" s="56"/>
      <c r="F1094" s="56"/>
      <c r="G1094" s="56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</row>
    <row r="1095" spans="1:27" ht="15.75" customHeight="1" x14ac:dyDescent="0.25">
      <c r="A1095" s="24"/>
      <c r="B1095" s="56"/>
      <c r="C1095" s="56"/>
      <c r="D1095" s="56"/>
      <c r="E1095" s="56"/>
      <c r="F1095" s="56"/>
      <c r="G1095" s="56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</row>
    <row r="1096" spans="1:27" ht="15.75" customHeight="1" x14ac:dyDescent="0.25">
      <c r="A1096" s="24"/>
      <c r="B1096" s="56"/>
      <c r="C1096" s="56"/>
      <c r="D1096" s="56"/>
      <c r="E1096" s="56"/>
      <c r="F1096" s="56"/>
      <c r="G1096" s="56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</row>
    <row r="1097" spans="1:27" ht="15.75" customHeight="1" x14ac:dyDescent="0.25">
      <c r="A1097" s="24"/>
      <c r="B1097" s="56"/>
      <c r="C1097" s="56"/>
      <c r="D1097" s="56"/>
      <c r="E1097" s="56"/>
      <c r="F1097" s="56"/>
      <c r="G1097" s="56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</row>
    <row r="1098" spans="1:27" ht="15.75" customHeight="1" x14ac:dyDescent="0.25">
      <c r="A1098" s="24"/>
      <c r="B1098" s="56"/>
      <c r="C1098" s="56"/>
      <c r="D1098" s="56"/>
      <c r="E1098" s="56"/>
      <c r="F1098" s="56"/>
      <c r="G1098" s="56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</row>
    <row r="1099" spans="1:27" ht="15.75" customHeight="1" x14ac:dyDescent="0.25">
      <c r="A1099" s="24"/>
      <c r="B1099" s="56"/>
      <c r="C1099" s="56"/>
      <c r="D1099" s="56"/>
      <c r="E1099" s="56"/>
      <c r="F1099" s="56"/>
      <c r="G1099" s="56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</row>
    <row r="1100" spans="1:27" ht="15.75" customHeight="1" x14ac:dyDescent="0.25">
      <c r="A1100" s="24"/>
      <c r="B1100" s="56"/>
      <c r="C1100" s="56"/>
      <c r="D1100" s="56"/>
      <c r="E1100" s="56"/>
      <c r="F1100" s="56"/>
      <c r="G1100" s="56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</row>
    <row r="1101" spans="1:27" ht="15.75" customHeight="1" x14ac:dyDescent="0.25">
      <c r="A1101" s="24"/>
      <c r="B1101" s="56"/>
      <c r="C1101" s="56"/>
      <c r="D1101" s="56"/>
      <c r="E1101" s="56"/>
      <c r="F1101" s="56"/>
      <c r="G1101" s="56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</row>
    <row r="1102" spans="1:27" ht="15.75" customHeight="1" x14ac:dyDescent="0.25">
      <c r="A1102" s="24"/>
      <c r="B1102" s="56"/>
      <c r="C1102" s="56"/>
      <c r="D1102" s="56"/>
      <c r="E1102" s="56"/>
      <c r="F1102" s="56"/>
      <c r="G1102" s="56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</row>
    <row r="1103" spans="1:27" ht="15.75" customHeight="1" x14ac:dyDescent="0.25">
      <c r="A1103" s="24"/>
      <c r="B1103" s="56"/>
      <c r="C1103" s="56"/>
      <c r="D1103" s="56"/>
      <c r="E1103" s="56"/>
      <c r="F1103" s="56"/>
      <c r="G1103" s="56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</row>
    <row r="1104" spans="1:27" ht="15.75" customHeight="1" x14ac:dyDescent="0.25">
      <c r="A1104" s="24"/>
      <c r="B1104" s="56"/>
      <c r="C1104" s="56"/>
      <c r="D1104" s="56"/>
      <c r="E1104" s="56"/>
      <c r="F1104" s="56"/>
      <c r="G1104" s="56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</row>
    <row r="1105" spans="1:27" ht="15.75" customHeight="1" x14ac:dyDescent="0.25">
      <c r="A1105" s="24"/>
      <c r="B1105" s="56"/>
      <c r="C1105" s="56"/>
      <c r="D1105" s="56"/>
      <c r="E1105" s="56"/>
      <c r="F1105" s="56"/>
      <c r="G1105" s="56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</row>
    <row r="1106" spans="1:27" ht="15.75" customHeight="1" x14ac:dyDescent="0.25">
      <c r="A1106" s="24"/>
      <c r="B1106" s="56"/>
      <c r="C1106" s="56"/>
      <c r="D1106" s="56"/>
      <c r="E1106" s="56"/>
      <c r="F1106" s="56"/>
      <c r="G1106" s="56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</row>
    <row r="1107" spans="1:27" ht="15.75" customHeight="1" x14ac:dyDescent="0.25">
      <c r="A1107" s="24"/>
      <c r="B1107" s="56"/>
      <c r="C1107" s="56"/>
      <c r="D1107" s="56"/>
      <c r="E1107" s="56"/>
      <c r="F1107" s="56"/>
      <c r="G1107" s="56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</row>
    <row r="1108" spans="1:27" ht="15.75" customHeight="1" x14ac:dyDescent="0.25">
      <c r="A1108" s="24"/>
      <c r="B1108" s="56"/>
      <c r="C1108" s="56"/>
      <c r="D1108" s="56"/>
      <c r="E1108" s="56"/>
      <c r="F1108" s="56"/>
      <c r="G1108" s="56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</row>
    <row r="1109" spans="1:27" ht="15.75" customHeight="1" x14ac:dyDescent="0.25">
      <c r="A1109" s="24"/>
      <c r="B1109" s="56"/>
      <c r="C1109" s="56"/>
      <c r="D1109" s="56"/>
      <c r="E1109" s="56"/>
      <c r="F1109" s="56"/>
      <c r="G1109" s="56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</row>
    <row r="1110" spans="1:27" ht="15.75" customHeight="1" x14ac:dyDescent="0.25">
      <c r="A1110" s="24"/>
      <c r="B1110" s="56"/>
      <c r="C1110" s="56"/>
      <c r="D1110" s="56"/>
      <c r="E1110" s="56"/>
      <c r="F1110" s="56"/>
      <c r="G1110" s="56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</row>
    <row r="1111" spans="1:27" ht="15.75" customHeight="1" x14ac:dyDescent="0.25">
      <c r="A1111" s="24"/>
      <c r="B1111" s="56"/>
      <c r="C1111" s="56"/>
      <c r="D1111" s="56"/>
      <c r="E1111" s="56"/>
      <c r="F1111" s="56"/>
      <c r="G1111" s="56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</row>
    <row r="1112" spans="1:27" ht="15.75" customHeight="1" x14ac:dyDescent="0.25">
      <c r="A1112" s="24"/>
      <c r="B1112" s="56"/>
      <c r="C1112" s="56"/>
      <c r="D1112" s="56"/>
      <c r="E1112" s="56"/>
      <c r="F1112" s="56"/>
      <c r="G1112" s="56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</row>
    <row r="1113" spans="1:27" ht="15.75" customHeight="1" x14ac:dyDescent="0.25">
      <c r="A1113" s="24"/>
      <c r="B1113" s="56"/>
      <c r="C1113" s="56"/>
      <c r="D1113" s="56"/>
      <c r="E1113" s="56"/>
      <c r="F1113" s="56"/>
      <c r="G1113" s="56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</row>
    <row r="1114" spans="1:27" ht="15.75" customHeight="1" x14ac:dyDescent="0.25">
      <c r="A1114" s="24"/>
      <c r="B1114" s="56"/>
      <c r="C1114" s="56"/>
      <c r="D1114" s="56"/>
      <c r="E1114" s="56"/>
      <c r="F1114" s="56"/>
      <c r="G1114" s="56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</row>
    <row r="1115" spans="1:27" ht="15.75" customHeight="1" x14ac:dyDescent="0.25">
      <c r="A1115" s="24"/>
      <c r="B1115" s="56"/>
      <c r="C1115" s="56"/>
      <c r="D1115" s="56"/>
      <c r="E1115" s="56"/>
      <c r="F1115" s="56"/>
      <c r="G1115" s="56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</row>
    <row r="1116" spans="1:27" ht="15.75" customHeight="1" x14ac:dyDescent="0.25">
      <c r="A1116" s="24"/>
      <c r="B1116" s="56"/>
      <c r="C1116" s="56"/>
      <c r="D1116" s="56"/>
      <c r="E1116" s="56"/>
      <c r="F1116" s="56"/>
      <c r="G1116" s="56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</row>
    <row r="1117" spans="1:27" ht="15.75" customHeight="1" x14ac:dyDescent="0.25">
      <c r="A1117" s="24"/>
      <c r="B1117" s="56"/>
      <c r="C1117" s="56"/>
      <c r="D1117" s="56"/>
      <c r="E1117" s="56"/>
      <c r="F1117" s="56"/>
      <c r="G1117" s="56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</row>
    <row r="1118" spans="1:27" ht="15.75" customHeight="1" x14ac:dyDescent="0.25">
      <c r="A1118" s="24"/>
      <c r="B1118" s="56"/>
      <c r="C1118" s="56"/>
      <c r="D1118" s="56"/>
      <c r="E1118" s="56"/>
      <c r="F1118" s="56"/>
      <c r="G1118" s="56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</row>
    <row r="1119" spans="1:27" ht="15.75" customHeight="1" x14ac:dyDescent="0.25">
      <c r="A1119" s="24"/>
      <c r="B1119" s="56"/>
      <c r="C1119" s="56"/>
      <c r="D1119" s="56"/>
      <c r="E1119" s="56"/>
      <c r="F1119" s="56"/>
      <c r="G1119" s="56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</row>
    <row r="1120" spans="1:27" ht="15.75" customHeight="1" x14ac:dyDescent="0.25">
      <c r="A1120" s="24"/>
      <c r="B1120" s="56"/>
      <c r="C1120" s="56"/>
      <c r="D1120" s="56"/>
      <c r="E1120" s="56"/>
      <c r="F1120" s="56"/>
      <c r="G1120" s="56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</row>
  </sheetData>
  <mergeCells count="17">
    <mergeCell ref="C105:C124"/>
    <mergeCell ref="A25:A44"/>
    <mergeCell ref="D5:D164"/>
    <mergeCell ref="C42:C44"/>
    <mergeCell ref="A45:A64"/>
    <mergeCell ref="A65:A84"/>
    <mergeCell ref="A125:A144"/>
    <mergeCell ref="C125:C144"/>
    <mergeCell ref="A145:A164"/>
    <mergeCell ref="C145:C164"/>
    <mergeCell ref="A5:A24"/>
    <mergeCell ref="C5:C24"/>
    <mergeCell ref="C45:C64"/>
    <mergeCell ref="C65:C84"/>
    <mergeCell ref="A85:A104"/>
    <mergeCell ref="C85:C104"/>
    <mergeCell ref="A105:A124"/>
  </mergeCells>
  <phoneticPr fontId="13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048"/>
  <sheetViews>
    <sheetView zoomScale="90" zoomScaleNormal="90" workbookViewId="0">
      <selection activeCell="I25" sqref="I25"/>
    </sheetView>
  </sheetViews>
  <sheetFormatPr defaultColWidth="11.25" defaultRowHeight="15" customHeight="1" x14ac:dyDescent="0.25"/>
  <cols>
    <col min="1" max="1" width="25.375" customWidth="1"/>
    <col min="2" max="2" width="15.625" customWidth="1"/>
    <col min="3" max="3" width="12" customWidth="1"/>
    <col min="4" max="6" width="15" customWidth="1"/>
    <col min="7" max="8" width="12" customWidth="1"/>
    <col min="9" max="10" width="15" customWidth="1"/>
    <col min="11" max="30" width="11" customWidth="1"/>
  </cols>
  <sheetData>
    <row r="1" spans="1:30" ht="15.75" customHeight="1" x14ac:dyDescent="0.25">
      <c r="A1" s="1"/>
      <c r="B1" s="1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15.75" customHeight="1" x14ac:dyDescent="0.25">
      <c r="A2" s="55" t="s">
        <v>23</v>
      </c>
      <c r="B2" s="1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ht="15.75" customHeight="1" x14ac:dyDescent="0.25">
      <c r="A3" s="1"/>
      <c r="B3" s="1"/>
      <c r="C3" s="2"/>
      <c r="D3" s="2"/>
      <c r="E3" s="2"/>
      <c r="F3" s="2"/>
      <c r="G3" s="2"/>
      <c r="H3" s="2"/>
      <c r="I3" s="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ht="13.5" customHeight="1" x14ac:dyDescent="0.25">
      <c r="A4" s="21" t="s">
        <v>24</v>
      </c>
      <c r="B4" s="21" t="s">
        <v>25</v>
      </c>
      <c r="C4" s="21" t="s">
        <v>26</v>
      </c>
      <c r="D4" s="22"/>
      <c r="E4" s="22"/>
      <c r="F4" s="2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ht="13.5" customHeight="1" x14ac:dyDescent="0.25">
      <c r="A5" s="17"/>
      <c r="B5" s="17"/>
      <c r="C5" s="7"/>
      <c r="D5" s="6"/>
      <c r="E5" s="8" t="s">
        <v>27</v>
      </c>
      <c r="F5" s="8" t="s">
        <v>28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ht="15.75" customHeight="1" x14ac:dyDescent="0.25">
      <c r="A6" s="20" t="s">
        <v>5</v>
      </c>
      <c r="B6" s="15" t="s">
        <v>29</v>
      </c>
      <c r="C6" s="4" t="s">
        <v>6</v>
      </c>
      <c r="D6" s="28">
        <v>0.5057952</v>
      </c>
      <c r="E6" s="29">
        <f>(D11/0.75)*100</f>
        <v>68.844831999999997</v>
      </c>
      <c r="F6" s="29">
        <f>(D12/D11)*100</f>
        <v>1.5584918470286564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15.75" customHeight="1" x14ac:dyDescent="0.25">
      <c r="A7" s="16"/>
      <c r="B7" s="16"/>
      <c r="C7" s="2" t="s">
        <v>9</v>
      </c>
      <c r="D7" s="28">
        <v>0.51620489999999997</v>
      </c>
      <c r="E7" s="30"/>
      <c r="F7" s="30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ht="15.75" customHeight="1" x14ac:dyDescent="0.25">
      <c r="A8" s="16"/>
      <c r="B8" s="16"/>
      <c r="C8" s="2" t="s">
        <v>10</v>
      </c>
      <c r="D8" s="28">
        <v>0.51133519999999999</v>
      </c>
      <c r="E8" s="30"/>
      <c r="F8" s="30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ht="15.75" customHeight="1" x14ac:dyDescent="0.25">
      <c r="A9" s="16"/>
      <c r="B9" s="16"/>
      <c r="C9" s="2" t="s">
        <v>30</v>
      </c>
      <c r="D9" s="28">
        <v>0.52433320000000005</v>
      </c>
      <c r="E9" s="30"/>
      <c r="F9" s="30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ht="15.75" customHeight="1" x14ac:dyDescent="0.25">
      <c r="A10" s="16"/>
      <c r="B10" s="16"/>
      <c r="C10" s="2" t="s">
        <v>31</v>
      </c>
      <c r="D10" s="28">
        <v>0.5240127</v>
      </c>
      <c r="E10" s="30"/>
      <c r="F10" s="30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 ht="15.75" customHeight="1" x14ac:dyDescent="0.25">
      <c r="A11" s="16"/>
      <c r="B11" s="16"/>
      <c r="C11" s="2" t="s">
        <v>11</v>
      </c>
      <c r="D11" s="31">
        <f>AVERAGE(D6:D10)</f>
        <v>0.51633624</v>
      </c>
      <c r="E11" s="30"/>
      <c r="F11" s="30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 ht="15.75" customHeight="1" x14ac:dyDescent="0.25">
      <c r="A12" s="16"/>
      <c r="B12" s="16"/>
      <c r="C12" s="2" t="s">
        <v>12</v>
      </c>
      <c r="D12" s="32">
        <f>STDEV(D6:D10)</f>
        <v>8.0470582036543167E-3</v>
      </c>
      <c r="E12" s="30"/>
      <c r="F12" s="30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ht="15.75" customHeight="1" x14ac:dyDescent="0.25">
      <c r="A13" s="16"/>
      <c r="B13" s="19" t="s">
        <v>32</v>
      </c>
      <c r="C13" s="2" t="s">
        <v>6</v>
      </c>
      <c r="D13" s="28">
        <v>5.9225805999999999</v>
      </c>
      <c r="E13" s="33">
        <f>(D18/5.13)*100</f>
        <v>116.53259571150096</v>
      </c>
      <c r="F13" s="33">
        <f>(D19/D18)*100</f>
        <v>1.30108230508109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 ht="15.75" customHeight="1" x14ac:dyDescent="0.25">
      <c r="A14" s="16"/>
      <c r="B14" s="16"/>
      <c r="C14" s="2" t="s">
        <v>9</v>
      </c>
      <c r="D14" s="28">
        <v>5.970205</v>
      </c>
      <c r="E14" s="30"/>
      <c r="F14" s="30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ht="15.75" customHeight="1" x14ac:dyDescent="0.25">
      <c r="A15" s="16"/>
      <c r="B15" s="16"/>
      <c r="C15" s="2" t="s">
        <v>10</v>
      </c>
      <c r="D15" s="28">
        <v>5.8848775</v>
      </c>
      <c r="E15" s="30"/>
      <c r="F15" s="30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 ht="15.75" customHeight="1" x14ac:dyDescent="0.25">
      <c r="A16" s="16"/>
      <c r="B16" s="16"/>
      <c r="C16" s="2" t="s">
        <v>30</v>
      </c>
      <c r="D16" s="28">
        <v>6.0627589999999998</v>
      </c>
      <c r="E16" s="30"/>
      <c r="F16" s="30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ht="15.75" customHeight="1" x14ac:dyDescent="0.25">
      <c r="A17" s="16"/>
      <c r="B17" s="16"/>
      <c r="C17" s="2" t="s">
        <v>31</v>
      </c>
      <c r="D17" s="28">
        <v>6.0501886999999996</v>
      </c>
      <c r="E17" s="30"/>
      <c r="F17" s="30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ht="15.75" customHeight="1" x14ac:dyDescent="0.25">
      <c r="A18" s="16"/>
      <c r="B18" s="16"/>
      <c r="C18" s="2" t="s">
        <v>11</v>
      </c>
      <c r="D18" s="31">
        <f>AVERAGE(D13:D17)</f>
        <v>5.9781221599999999</v>
      </c>
      <c r="E18" s="30"/>
      <c r="F18" s="30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 ht="15.75" customHeight="1" x14ac:dyDescent="0.25">
      <c r="A19" s="16"/>
      <c r="B19" s="16"/>
      <c r="C19" s="2" t="s">
        <v>12</v>
      </c>
      <c r="D19" s="32">
        <f>STDEV(D13:D17)</f>
        <v>7.7780289599891445E-2</v>
      </c>
      <c r="E19" s="30"/>
      <c r="F19" s="30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 ht="15.75" customHeight="1" x14ac:dyDescent="0.25">
      <c r="A20" s="16"/>
      <c r="B20" s="19" t="s">
        <v>33</v>
      </c>
      <c r="C20" s="2" t="s">
        <v>6</v>
      </c>
      <c r="D20" s="34">
        <v>6.3160021999999998</v>
      </c>
      <c r="E20" s="33">
        <f>(D25/7.56)*100</f>
        <v>84.34708650793651</v>
      </c>
      <c r="F20" s="33">
        <f>(D26/D25)*100</f>
        <v>0.81899825215641442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 ht="15.75" customHeight="1" x14ac:dyDescent="0.25">
      <c r="A21" s="16"/>
      <c r="B21" s="16"/>
      <c r="C21" s="2" t="s">
        <v>9</v>
      </c>
      <c r="D21" s="34">
        <v>6.3685600000000004</v>
      </c>
      <c r="E21" s="30"/>
      <c r="F21" s="30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 ht="15.75" customHeight="1" x14ac:dyDescent="0.25">
      <c r="A22" s="16"/>
      <c r="B22" s="16"/>
      <c r="C22" s="2" t="s">
        <v>10</v>
      </c>
      <c r="D22" s="34">
        <v>6.4496080999999998</v>
      </c>
      <c r="E22" s="30"/>
      <c r="F22" s="30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 ht="15.75" customHeight="1" x14ac:dyDescent="0.25">
      <c r="A23" s="16"/>
      <c r="B23" s="16"/>
      <c r="C23" s="2" t="s">
        <v>30</v>
      </c>
      <c r="D23" s="34">
        <v>6.4047963000000001</v>
      </c>
      <c r="E23" s="30"/>
      <c r="F23" s="30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ht="15.75" customHeight="1" x14ac:dyDescent="0.25">
      <c r="A24" s="16"/>
      <c r="B24" s="16"/>
      <c r="C24" s="2" t="s">
        <v>31</v>
      </c>
      <c r="D24" s="34">
        <v>6.3442321000000002</v>
      </c>
      <c r="E24" s="30"/>
      <c r="F24" s="30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ht="15.75" customHeight="1" x14ac:dyDescent="0.25">
      <c r="A25" s="16"/>
      <c r="B25" s="16"/>
      <c r="C25" s="2" t="s">
        <v>11</v>
      </c>
      <c r="D25" s="31">
        <f>AVERAGE(D20:D24)</f>
        <v>6.3766397399999999</v>
      </c>
      <c r="E25" s="30"/>
      <c r="F25" s="30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ht="15.75" customHeight="1" x14ac:dyDescent="0.25">
      <c r="A26" s="16"/>
      <c r="B26" s="16"/>
      <c r="C26" s="2" t="s">
        <v>12</v>
      </c>
      <c r="D26" s="32">
        <f>STDEV(D20:D24)</f>
        <v>5.2224568016911332E-2</v>
      </c>
      <c r="E26" s="30"/>
      <c r="F26" s="30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ht="12.75" customHeight="1" x14ac:dyDescent="0.25">
      <c r="A27" s="18" t="s">
        <v>13</v>
      </c>
      <c r="B27" s="19" t="s">
        <v>34</v>
      </c>
      <c r="C27" s="2" t="s">
        <v>6</v>
      </c>
      <c r="D27" s="28">
        <v>0.90755620000000004</v>
      </c>
      <c r="E27" s="33">
        <f>(D32/0.75)*100</f>
        <v>124.29320799999999</v>
      </c>
      <c r="F27" s="33">
        <f>(D33/D32)*100</f>
        <v>3.1280306689578325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ht="15.75" customHeight="1" x14ac:dyDescent="0.25">
      <c r="A28" s="16"/>
      <c r="B28" s="16"/>
      <c r="C28" s="2" t="s">
        <v>9</v>
      </c>
      <c r="D28" s="28">
        <v>0.91037579999999996</v>
      </c>
      <c r="E28" s="30"/>
      <c r="F28" s="30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15.75" customHeight="1" x14ac:dyDescent="0.25">
      <c r="A29" s="16"/>
      <c r="B29" s="16"/>
      <c r="C29" s="2" t="s">
        <v>10</v>
      </c>
      <c r="D29" s="28">
        <v>0.91526189999999996</v>
      </c>
      <c r="E29" s="30"/>
      <c r="F29" s="30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15.75" customHeight="1" x14ac:dyDescent="0.25">
      <c r="A30" s="16"/>
      <c r="B30" s="16"/>
      <c r="C30" s="2" t="s">
        <v>30</v>
      </c>
      <c r="D30" s="28">
        <v>0.96711930000000002</v>
      </c>
      <c r="E30" s="30"/>
      <c r="F30" s="30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15.75" customHeight="1" x14ac:dyDescent="0.25">
      <c r="A31" s="16"/>
      <c r="B31" s="16"/>
      <c r="C31" s="2" t="s">
        <v>31</v>
      </c>
      <c r="D31" s="28">
        <v>0.96068209999999998</v>
      </c>
      <c r="E31" s="30"/>
      <c r="F31" s="30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15.75" customHeight="1" x14ac:dyDescent="0.25">
      <c r="A32" s="16"/>
      <c r="B32" s="16"/>
      <c r="C32" s="2" t="s">
        <v>11</v>
      </c>
      <c r="D32" s="31">
        <f>AVERAGE(D27:D31)</f>
        <v>0.93219905999999997</v>
      </c>
      <c r="E32" s="30"/>
      <c r="F32" s="30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15.75" customHeight="1" x14ac:dyDescent="0.25">
      <c r="A33" s="16"/>
      <c r="B33" s="16"/>
      <c r="C33" s="2" t="s">
        <v>12</v>
      </c>
      <c r="D33" s="32">
        <f>STDEV(D27:D31)</f>
        <v>2.9159472492536628E-2</v>
      </c>
      <c r="E33" s="30"/>
      <c r="F33" s="30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12.75" customHeight="1" x14ac:dyDescent="0.25">
      <c r="A34" s="16"/>
      <c r="B34" s="19" t="s">
        <v>35</v>
      </c>
      <c r="C34" s="2" t="s">
        <v>6</v>
      </c>
      <c r="D34" s="28">
        <v>5.7129346999999999</v>
      </c>
      <c r="E34" s="33">
        <f>(D39/5.13)*100</f>
        <v>112.49975087719299</v>
      </c>
      <c r="F34" s="33">
        <f>(D40/D39)*100</f>
        <v>2.7134028326397992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15.75" customHeight="1" x14ac:dyDescent="0.25">
      <c r="A35" s="16"/>
      <c r="B35" s="16"/>
      <c r="C35" s="2" t="s">
        <v>9</v>
      </c>
      <c r="D35" s="28">
        <v>5.6563463</v>
      </c>
      <c r="E35" s="30"/>
      <c r="F35" s="30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ht="15.75" customHeight="1" x14ac:dyDescent="0.25">
      <c r="A36" s="16"/>
      <c r="B36" s="16"/>
      <c r="C36" s="2" t="s">
        <v>10</v>
      </c>
      <c r="D36" s="28">
        <v>5.9641970999999998</v>
      </c>
      <c r="E36" s="30"/>
      <c r="F36" s="30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ht="15.75" customHeight="1" x14ac:dyDescent="0.25">
      <c r="A37" s="16"/>
      <c r="B37" s="16"/>
      <c r="C37" s="2" t="s">
        <v>30</v>
      </c>
      <c r="D37" s="28">
        <v>5.6129249000000003</v>
      </c>
      <c r="E37" s="30"/>
      <c r="F37" s="30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ht="15.75" customHeight="1" x14ac:dyDescent="0.25">
      <c r="A38" s="16"/>
      <c r="B38" s="16"/>
      <c r="C38" s="2" t="s">
        <v>31</v>
      </c>
      <c r="D38" s="28">
        <v>5.9097831000000003</v>
      </c>
      <c r="E38" s="30"/>
      <c r="F38" s="30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ht="15.75" customHeight="1" x14ac:dyDescent="0.25">
      <c r="A39" s="16"/>
      <c r="B39" s="16"/>
      <c r="C39" s="2" t="s">
        <v>11</v>
      </c>
      <c r="D39" s="31">
        <f>AVERAGE(D34:D38)</f>
        <v>5.7712372200000006</v>
      </c>
      <c r="E39" s="30"/>
      <c r="F39" s="30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spans="1:30" ht="15.75" customHeight="1" x14ac:dyDescent="0.25">
      <c r="A40" s="16"/>
      <c r="B40" s="16"/>
      <c r="C40" s="2" t="s">
        <v>12</v>
      </c>
      <c r="D40" s="32">
        <f>STDEV(D34:D38)</f>
        <v>0.15659691420584243</v>
      </c>
      <c r="E40" s="30"/>
      <c r="F40" s="30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30" ht="12.75" customHeight="1" x14ac:dyDescent="0.25">
      <c r="A41" s="16"/>
      <c r="B41" s="19" t="s">
        <v>36</v>
      </c>
      <c r="C41" s="2" t="s">
        <v>6</v>
      </c>
      <c r="D41" s="34">
        <v>8.8647124999999996</v>
      </c>
      <c r="E41" s="33">
        <f>(D46/7.56)*100</f>
        <v>111.67998015873015</v>
      </c>
      <c r="F41" s="33">
        <f>(D47/D46)*100</f>
        <v>3.6007016599799582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spans="1:30" ht="15.75" customHeight="1" x14ac:dyDescent="0.25">
      <c r="A42" s="16"/>
      <c r="B42" s="16"/>
      <c r="C42" s="2" t="s">
        <v>9</v>
      </c>
      <c r="D42" s="34">
        <v>8.5931377999999992</v>
      </c>
      <c r="E42" s="30"/>
      <c r="F42" s="30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spans="1:30" ht="15.75" customHeight="1" x14ac:dyDescent="0.25">
      <c r="A43" s="16"/>
      <c r="B43" s="16"/>
      <c r="C43" s="2" t="s">
        <v>10</v>
      </c>
      <c r="D43" s="34">
        <v>8.2110778</v>
      </c>
      <c r="E43" s="30"/>
      <c r="F43" s="30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1:30" ht="15.75" customHeight="1" x14ac:dyDescent="0.25">
      <c r="A44" s="16"/>
      <c r="B44" s="16"/>
      <c r="C44" s="2" t="s">
        <v>30</v>
      </c>
      <c r="D44" s="34">
        <v>8.4429742000000001</v>
      </c>
      <c r="E44" s="30"/>
      <c r="F44" s="30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30" ht="15.75" customHeight="1" x14ac:dyDescent="0.25">
      <c r="A45" s="16"/>
      <c r="B45" s="16"/>
      <c r="C45" s="2" t="s">
        <v>31</v>
      </c>
      <c r="D45" s="34">
        <v>8.1031302000000007</v>
      </c>
      <c r="E45" s="30"/>
      <c r="F45" s="30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30" ht="15.75" customHeight="1" x14ac:dyDescent="0.25">
      <c r="A46" s="16"/>
      <c r="B46" s="16"/>
      <c r="C46" s="2" t="s">
        <v>11</v>
      </c>
      <c r="D46" s="31">
        <f>AVERAGE(D41:D45)</f>
        <v>8.4430064999999992</v>
      </c>
      <c r="E46" s="30"/>
      <c r="F46" s="30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30" ht="15.75" customHeight="1" x14ac:dyDescent="0.25">
      <c r="A47" s="16"/>
      <c r="B47" s="16"/>
      <c r="C47" s="2" t="s">
        <v>12</v>
      </c>
      <c r="D47" s="32">
        <f>STDEV(D41:D45)</f>
        <v>0.3040074751977157</v>
      </c>
      <c r="E47" s="30"/>
      <c r="F47" s="30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spans="1:30" ht="12.75" customHeight="1" x14ac:dyDescent="0.25">
      <c r="A48" s="18" t="s">
        <v>14</v>
      </c>
      <c r="B48" s="19" t="s">
        <v>37</v>
      </c>
      <c r="C48" s="2" t="s">
        <v>6</v>
      </c>
      <c r="D48" s="28">
        <v>8.7232248999999999</v>
      </c>
      <c r="E48" s="33">
        <f>(D53/7.5)*100</f>
        <v>119.82527333333333</v>
      </c>
      <c r="F48" s="33">
        <f>(D54/D53)*100</f>
        <v>7.3352868781603755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1:30" ht="15.75" customHeight="1" x14ac:dyDescent="0.25">
      <c r="A49" s="16"/>
      <c r="B49" s="16"/>
      <c r="C49" s="2" t="s">
        <v>9</v>
      </c>
      <c r="D49" s="28">
        <v>8.5414008999999993</v>
      </c>
      <c r="E49" s="30"/>
      <c r="F49" s="30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spans="1:30" ht="15.75" customHeight="1" x14ac:dyDescent="0.25">
      <c r="A50" s="16"/>
      <c r="B50" s="16"/>
      <c r="C50" s="2" t="s">
        <v>10</v>
      </c>
      <c r="D50" s="28">
        <v>8.6389645999999995</v>
      </c>
      <c r="E50" s="30"/>
      <c r="F50" s="30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1:30" ht="15.75" customHeight="1" x14ac:dyDescent="0.25">
      <c r="A51" s="16"/>
      <c r="B51" s="16"/>
      <c r="C51" s="2" t="s">
        <v>30</v>
      </c>
      <c r="D51" s="28">
        <v>10.144126999999999</v>
      </c>
      <c r="E51" s="30"/>
      <c r="F51" s="30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spans="1:30" ht="15.75" customHeight="1" x14ac:dyDescent="0.25">
      <c r="A52" s="16"/>
      <c r="B52" s="16"/>
      <c r="C52" s="2" t="s">
        <v>31</v>
      </c>
      <c r="D52" s="28">
        <v>8.8867601000000001</v>
      </c>
      <c r="E52" s="30"/>
      <c r="F52" s="30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spans="1:30" ht="15.75" customHeight="1" x14ac:dyDescent="0.25">
      <c r="A53" s="16"/>
      <c r="B53" s="16"/>
      <c r="C53" s="2" t="s">
        <v>11</v>
      </c>
      <c r="D53" s="31">
        <f>AVERAGE(D48:D52)</f>
        <v>8.9868954999999993</v>
      </c>
      <c r="E53" s="30"/>
      <c r="F53" s="30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 spans="1:30" ht="15.75" customHeight="1" x14ac:dyDescent="0.25">
      <c r="A54" s="16"/>
      <c r="B54" s="16"/>
      <c r="C54" s="2" t="s">
        <v>12</v>
      </c>
      <c r="D54" s="32">
        <f>STDEV(D48:D52)</f>
        <v>0.65921456636548525</v>
      </c>
      <c r="E54" s="30"/>
      <c r="F54" s="30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spans="1:30" ht="13.5" customHeight="1" x14ac:dyDescent="0.25">
      <c r="A55" s="16"/>
      <c r="B55" s="19" t="s">
        <v>38</v>
      </c>
      <c r="C55" s="2" t="s">
        <v>6</v>
      </c>
      <c r="D55" s="28">
        <v>58.428780000000003</v>
      </c>
      <c r="E55" s="33">
        <f>(D60/51.25)*100</f>
        <v>114.00999024390244</v>
      </c>
      <c r="F55" s="33">
        <f>(D61/D60)*100</f>
        <v>2.4858789292549091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spans="1:30" ht="15.75" customHeight="1" x14ac:dyDescent="0.25">
      <c r="A56" s="16"/>
      <c r="B56" s="16"/>
      <c r="C56" s="2" t="s">
        <v>9</v>
      </c>
      <c r="D56" s="28">
        <v>57.847898000000001</v>
      </c>
      <c r="E56" s="30"/>
      <c r="F56" s="30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spans="1:30" ht="15.75" customHeight="1" x14ac:dyDescent="0.25">
      <c r="A57" s="16"/>
      <c r="B57" s="16"/>
      <c r="C57" s="2" t="s">
        <v>10</v>
      </c>
      <c r="D57" s="28">
        <v>60.471052999999998</v>
      </c>
      <c r="E57" s="30"/>
      <c r="F57" s="30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 spans="1:30" ht="15.75" customHeight="1" x14ac:dyDescent="0.25">
      <c r="A58" s="16"/>
      <c r="B58" s="16"/>
      <c r="C58" s="2" t="s">
        <v>30</v>
      </c>
      <c r="D58" s="28">
        <v>56.502958</v>
      </c>
      <c r="E58" s="30"/>
      <c r="F58" s="30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spans="1:30" ht="15.75" customHeight="1" x14ac:dyDescent="0.25">
      <c r="A59" s="16"/>
      <c r="B59" s="16"/>
      <c r="C59" s="2" t="s">
        <v>31</v>
      </c>
      <c r="D59" s="28">
        <v>58.899911000000003</v>
      </c>
      <c r="E59" s="30"/>
      <c r="F59" s="30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 spans="1:30" ht="15.75" customHeight="1" x14ac:dyDescent="0.25">
      <c r="A60" s="16"/>
      <c r="B60" s="16"/>
      <c r="C60" s="2" t="s">
        <v>11</v>
      </c>
      <c r="D60" s="31">
        <f>AVERAGE(D55:D59)</f>
        <v>58.430120000000002</v>
      </c>
      <c r="E60" s="30"/>
      <c r="F60" s="30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spans="1:30" ht="15.75" customHeight="1" x14ac:dyDescent="0.25">
      <c r="A61" s="16"/>
      <c r="B61" s="16"/>
      <c r="C61" s="2" t="s">
        <v>12</v>
      </c>
      <c r="D61" s="32">
        <f>STDEV(D55:D59)</f>
        <v>1.4525020414183585</v>
      </c>
      <c r="E61" s="30"/>
      <c r="F61" s="30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 spans="1:30" ht="13.5" customHeight="1" x14ac:dyDescent="0.25">
      <c r="A62" s="16"/>
      <c r="B62" s="19" t="s">
        <v>39</v>
      </c>
      <c r="C62" s="2" t="s">
        <v>6</v>
      </c>
      <c r="D62" s="34">
        <v>91.021784999999994</v>
      </c>
      <c r="E62" s="33">
        <f>(D67/75.63)*100</f>
        <v>111.99505831019437</v>
      </c>
      <c r="F62" s="33">
        <f>(D68/D67)*100</f>
        <v>5.2452459347963245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 spans="1:30" ht="15.75" customHeight="1" x14ac:dyDescent="0.25">
      <c r="A63" s="16"/>
      <c r="B63" s="16"/>
      <c r="C63" s="2" t="s">
        <v>9</v>
      </c>
      <c r="D63" s="34">
        <v>87.236592000000002</v>
      </c>
      <c r="E63" s="30"/>
      <c r="F63" s="30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 spans="1:30" ht="15.75" customHeight="1" x14ac:dyDescent="0.25">
      <c r="A64" s="16"/>
      <c r="B64" s="16"/>
      <c r="C64" s="2" t="s">
        <v>10</v>
      </c>
      <c r="D64" s="34">
        <v>81.474000000000004</v>
      </c>
      <c r="E64" s="30"/>
      <c r="F64" s="30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 spans="1:30" ht="15.75" customHeight="1" x14ac:dyDescent="0.25">
      <c r="A65" s="16"/>
      <c r="B65" s="16"/>
      <c r="C65" s="2" t="s">
        <v>30</v>
      </c>
      <c r="D65" s="34">
        <v>83.668761000000003</v>
      </c>
      <c r="E65" s="30"/>
      <c r="F65" s="30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 spans="1:30" ht="15.75" customHeight="1" x14ac:dyDescent="0.25">
      <c r="A66" s="16"/>
      <c r="B66" s="16"/>
      <c r="C66" s="2" t="s">
        <v>31</v>
      </c>
      <c r="D66" s="34">
        <v>80.108175000000003</v>
      </c>
      <c r="E66" s="30"/>
      <c r="F66" s="30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30" ht="15.75" customHeight="1" x14ac:dyDescent="0.25">
      <c r="A67" s="16"/>
      <c r="B67" s="16"/>
      <c r="C67" s="2" t="s">
        <v>11</v>
      </c>
      <c r="D67" s="31">
        <f>AVERAGE(D62:D66)</f>
        <v>84.701862599999998</v>
      </c>
      <c r="E67" s="30"/>
      <c r="F67" s="30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30" ht="15.75" customHeight="1" x14ac:dyDescent="0.25">
      <c r="A68" s="16"/>
      <c r="B68" s="16"/>
      <c r="C68" s="2" t="s">
        <v>12</v>
      </c>
      <c r="D68" s="32">
        <f>STDEV(D62:D66)</f>
        <v>4.4428210047232684</v>
      </c>
      <c r="E68" s="30"/>
      <c r="F68" s="30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30" ht="15" customHeight="1" x14ac:dyDescent="0.25">
      <c r="A69" s="18" t="s">
        <v>16</v>
      </c>
      <c r="B69" s="19" t="s">
        <v>40</v>
      </c>
      <c r="C69" s="2" t="s">
        <v>6</v>
      </c>
      <c r="D69" s="28">
        <v>17.400933999999999</v>
      </c>
      <c r="E69" s="33">
        <f>(D74/15)*100</f>
        <v>119.79666</v>
      </c>
      <c r="F69" s="33">
        <f>(D75/D74)*100</f>
        <v>6.6885245025237916</v>
      </c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 spans="1:30" ht="15.75" customHeight="1" x14ac:dyDescent="0.25">
      <c r="A70" s="16"/>
      <c r="B70" s="16"/>
      <c r="C70" s="2" t="s">
        <v>9</v>
      </c>
      <c r="D70" s="28">
        <v>17.070851000000001</v>
      </c>
      <c r="E70" s="30"/>
      <c r="F70" s="30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spans="1:30" ht="15.75" customHeight="1" x14ac:dyDescent="0.25">
      <c r="A71" s="16"/>
      <c r="B71" s="16"/>
      <c r="C71" s="2" t="s">
        <v>10</v>
      </c>
      <c r="D71" s="28">
        <v>17.429984999999999</v>
      </c>
      <c r="E71" s="30"/>
      <c r="F71" s="30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spans="1:30" ht="15.75" customHeight="1" x14ac:dyDescent="0.25">
      <c r="A72" s="16"/>
      <c r="B72" s="16"/>
      <c r="C72" s="2" t="s">
        <v>30</v>
      </c>
      <c r="D72" s="28">
        <v>20.055178000000002</v>
      </c>
      <c r="E72" s="30"/>
      <c r="F72" s="30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 spans="1:30" ht="15.75" customHeight="1" x14ac:dyDescent="0.25">
      <c r="A73" s="16"/>
      <c r="B73" s="16"/>
      <c r="C73" s="2" t="s">
        <v>31</v>
      </c>
      <c r="D73" s="28">
        <v>17.890547000000002</v>
      </c>
      <c r="E73" s="30"/>
      <c r="F73" s="30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 spans="1:30" ht="15.75" customHeight="1" x14ac:dyDescent="0.25">
      <c r="A74" s="16"/>
      <c r="B74" s="16"/>
      <c r="C74" s="2" t="s">
        <v>11</v>
      </c>
      <c r="D74" s="31">
        <f>AVERAGE(D69:D73)</f>
        <v>17.969498999999999</v>
      </c>
      <c r="E74" s="30"/>
      <c r="F74" s="30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 spans="1:30" ht="15.75" customHeight="1" x14ac:dyDescent="0.25">
      <c r="A75" s="16"/>
      <c r="B75" s="16"/>
      <c r="C75" s="2" t="s">
        <v>12</v>
      </c>
      <c r="D75" s="32">
        <f>STDEV(D69:D73)</f>
        <v>1.2018943435957676</v>
      </c>
      <c r="E75" s="30"/>
      <c r="F75" s="30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 spans="1:30" ht="15" customHeight="1" x14ac:dyDescent="0.25">
      <c r="A76" s="16"/>
      <c r="B76" s="19" t="s">
        <v>41</v>
      </c>
      <c r="C76" s="2" t="s">
        <v>6</v>
      </c>
      <c r="D76" s="28">
        <v>57.889851</v>
      </c>
      <c r="E76" s="33">
        <f>(D81/52.5)*100</f>
        <v>109.91976533333334</v>
      </c>
      <c r="F76" s="33">
        <f>(D82/D81)*100</f>
        <v>2.6692225683339617</v>
      </c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spans="1:30" ht="15.75" customHeight="1" x14ac:dyDescent="0.25">
      <c r="A77" s="16"/>
      <c r="B77" s="16"/>
      <c r="C77" s="2" t="s">
        <v>9</v>
      </c>
      <c r="D77" s="28">
        <v>57.186072000000003</v>
      </c>
      <c r="E77" s="30"/>
      <c r="F77" s="30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 spans="1:30" ht="15.75" customHeight="1" x14ac:dyDescent="0.25">
      <c r="A78" s="16"/>
      <c r="B78" s="16"/>
      <c r="C78" s="2" t="s">
        <v>10</v>
      </c>
      <c r="D78" s="28">
        <v>59.897030000000001</v>
      </c>
      <c r="E78" s="30"/>
      <c r="F78" s="30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 spans="1:30" ht="15.75" customHeight="1" x14ac:dyDescent="0.25">
      <c r="A79" s="16"/>
      <c r="B79" s="16"/>
      <c r="C79" s="2" t="s">
        <v>30</v>
      </c>
      <c r="D79" s="28">
        <v>55.624994999999998</v>
      </c>
      <c r="E79" s="30"/>
      <c r="F79" s="30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 spans="1:30" ht="15.75" customHeight="1" x14ac:dyDescent="0.25">
      <c r="A80" s="16"/>
      <c r="B80" s="16"/>
      <c r="C80" s="2" t="s">
        <v>31</v>
      </c>
      <c r="D80" s="28">
        <v>57.941436000000003</v>
      </c>
      <c r="E80" s="30"/>
      <c r="F80" s="30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 spans="1:30" ht="15.75" customHeight="1" x14ac:dyDescent="0.25">
      <c r="A81" s="16"/>
      <c r="B81" s="16"/>
      <c r="C81" s="2" t="s">
        <v>11</v>
      </c>
      <c r="D81" s="31">
        <f>AVERAGE(D76:D80)</f>
        <v>57.707876800000008</v>
      </c>
      <c r="E81" s="30"/>
      <c r="F81" s="30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 spans="1:30" ht="15.75" customHeight="1" x14ac:dyDescent="0.25">
      <c r="A82" s="16"/>
      <c r="B82" s="16"/>
      <c r="C82" s="2" t="s">
        <v>12</v>
      </c>
      <c r="D82" s="32">
        <f>STDEV(D76:D80)</f>
        <v>1.5403516712519587</v>
      </c>
      <c r="E82" s="30"/>
      <c r="F82" s="30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 spans="1:30" ht="15" customHeight="1" x14ac:dyDescent="0.25">
      <c r="A83" s="16"/>
      <c r="B83" s="19" t="s">
        <v>42</v>
      </c>
      <c r="C83" s="2" t="s">
        <v>6</v>
      </c>
      <c r="D83" s="34">
        <v>86.693397000000004</v>
      </c>
      <c r="E83" s="33">
        <f>(D88/76.25)*100</f>
        <v>108.37663213114755</v>
      </c>
      <c r="F83" s="33">
        <f>(D89/D88)*100</f>
        <v>4.1293099547350645</v>
      </c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 spans="1:30" ht="15.75" customHeight="1" x14ac:dyDescent="0.25">
      <c r="A84" s="16"/>
      <c r="B84" s="16"/>
      <c r="C84" s="2" t="s">
        <v>9</v>
      </c>
      <c r="D84" s="34">
        <v>85.265332000000001</v>
      </c>
      <c r="E84" s="30"/>
      <c r="F84" s="30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 spans="1:30" ht="15.75" customHeight="1" x14ac:dyDescent="0.25">
      <c r="A85" s="16"/>
      <c r="B85" s="16"/>
      <c r="C85" s="2" t="s">
        <v>10</v>
      </c>
      <c r="D85" s="34">
        <v>80.725251999999998</v>
      </c>
      <c r="E85" s="30"/>
      <c r="F85" s="30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 spans="1:30" ht="15.75" customHeight="1" x14ac:dyDescent="0.25">
      <c r="A86" s="16"/>
      <c r="B86" s="16"/>
      <c r="C86" s="2" t="s">
        <v>30</v>
      </c>
      <c r="D86" s="34">
        <v>82.272450000000006</v>
      </c>
      <c r="E86" s="30"/>
      <c r="F86" s="30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spans="1:30" ht="15.75" customHeight="1" x14ac:dyDescent="0.25">
      <c r="A87" s="16"/>
      <c r="B87" s="16"/>
      <c r="C87" s="2" t="s">
        <v>31</v>
      </c>
      <c r="D87" s="34">
        <v>78.229478999999998</v>
      </c>
      <c r="E87" s="30"/>
      <c r="F87" s="30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 spans="1:30" ht="15.75" customHeight="1" x14ac:dyDescent="0.25">
      <c r="A88" s="16"/>
      <c r="B88" s="16"/>
      <c r="C88" s="2" t="s">
        <v>11</v>
      </c>
      <c r="D88" s="31">
        <f>AVERAGE(D83:D87)</f>
        <v>82.63718200000001</v>
      </c>
      <c r="E88" s="30"/>
      <c r="F88" s="30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spans="1:30" ht="15.75" customHeight="1" x14ac:dyDescent="0.25">
      <c r="A89" s="16"/>
      <c r="B89" s="16"/>
      <c r="C89" s="2" t="s">
        <v>12</v>
      </c>
      <c r="D89" s="32">
        <f>STDEV(D83:D87)</f>
        <v>3.412345382638533</v>
      </c>
      <c r="E89" s="30"/>
      <c r="F89" s="30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30" ht="15" customHeight="1" x14ac:dyDescent="0.25">
      <c r="A90" s="18" t="s">
        <v>18</v>
      </c>
      <c r="B90" s="19" t="s">
        <v>43</v>
      </c>
      <c r="C90" s="2" t="s">
        <v>6</v>
      </c>
      <c r="D90" s="28">
        <v>17.677569999999999</v>
      </c>
      <c r="E90" s="33">
        <f>(D95/15)*100</f>
        <v>120.38848266666666</v>
      </c>
      <c r="F90" s="33">
        <f>(D96/D95)*100</f>
        <v>4.6630983384133762</v>
      </c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 spans="1:30" ht="15.75" customHeight="1" x14ac:dyDescent="0.25">
      <c r="A91" s="16"/>
      <c r="B91" s="16"/>
      <c r="C91" s="2" t="s">
        <v>9</v>
      </c>
      <c r="D91" s="28">
        <v>17.304594999999999</v>
      </c>
      <c r="E91" s="30"/>
      <c r="F91" s="30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spans="1:30" ht="15.75" customHeight="1" x14ac:dyDescent="0.25">
      <c r="A92" s="16"/>
      <c r="B92" s="16"/>
      <c r="C92" s="2" t="s">
        <v>10</v>
      </c>
      <c r="D92" s="28">
        <v>17.585916999999998</v>
      </c>
      <c r="E92" s="30"/>
      <c r="F92" s="30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 spans="1:30" ht="15.75" customHeight="1" x14ac:dyDescent="0.25">
      <c r="A93" s="16"/>
      <c r="B93" s="16"/>
      <c r="C93" s="2" t="s">
        <v>30</v>
      </c>
      <c r="D93" s="28">
        <v>19.413671999999998</v>
      </c>
      <c r="E93" s="30"/>
      <c r="F93" s="30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</row>
    <row r="94" spans="1:30" ht="15.75" customHeight="1" x14ac:dyDescent="0.25">
      <c r="A94" s="16"/>
      <c r="B94" s="16"/>
      <c r="C94" s="2" t="s">
        <v>31</v>
      </c>
      <c r="D94" s="28">
        <v>18.309608000000001</v>
      </c>
      <c r="E94" s="30"/>
      <c r="F94" s="30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 spans="1:30" ht="15.75" customHeight="1" x14ac:dyDescent="0.25">
      <c r="A95" s="16"/>
      <c r="B95" s="16"/>
      <c r="C95" s="2" t="s">
        <v>11</v>
      </c>
      <c r="D95" s="31">
        <f>AVERAGE(D90:D94)</f>
        <v>18.0582724</v>
      </c>
      <c r="E95" s="30"/>
      <c r="F95" s="30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 spans="1:30" ht="15.75" customHeight="1" x14ac:dyDescent="0.25">
      <c r="A96" s="16"/>
      <c r="B96" s="16"/>
      <c r="C96" s="2" t="s">
        <v>12</v>
      </c>
      <c r="D96" s="32">
        <f>STDEV(D90:D94)</f>
        <v>0.84207500023056125</v>
      </c>
      <c r="E96" s="30"/>
      <c r="F96" s="30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 spans="1:30" ht="15" customHeight="1" x14ac:dyDescent="0.25">
      <c r="A97" s="16"/>
      <c r="B97" s="19" t="s">
        <v>44</v>
      </c>
      <c r="C97" s="2" t="s">
        <v>6</v>
      </c>
      <c r="D97" s="28">
        <v>58.434274000000002</v>
      </c>
      <c r="E97" s="33">
        <f>(D102/52.5)*100</f>
        <v>112.3707798095238</v>
      </c>
      <c r="F97" s="33">
        <f>(D103/D102)*100</f>
        <v>2.3961512705757437</v>
      </c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 spans="1:30" ht="15.75" customHeight="1" x14ac:dyDescent="0.25">
      <c r="A98" s="16"/>
      <c r="B98" s="16"/>
      <c r="C98" s="2" t="s">
        <v>9</v>
      </c>
      <c r="D98" s="28">
        <v>58.711258999999998</v>
      </c>
      <c r="E98" s="30"/>
      <c r="F98" s="30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 spans="1:30" ht="15.75" customHeight="1" x14ac:dyDescent="0.25">
      <c r="A99" s="16"/>
      <c r="B99" s="16"/>
      <c r="C99" s="2" t="s">
        <v>10</v>
      </c>
      <c r="D99" s="28">
        <v>61.179288</v>
      </c>
      <c r="E99" s="30"/>
      <c r="F99" s="30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 spans="1:30" ht="15.75" customHeight="1" x14ac:dyDescent="0.25">
      <c r="A100" s="16"/>
      <c r="B100" s="16"/>
      <c r="C100" s="2" t="s">
        <v>30</v>
      </c>
      <c r="D100" s="28">
        <v>57.342607999999998</v>
      </c>
      <c r="E100" s="30"/>
      <c r="F100" s="30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 spans="1:30" ht="15.75" customHeight="1" x14ac:dyDescent="0.25">
      <c r="A101" s="16"/>
      <c r="B101" s="16"/>
      <c r="C101" s="2" t="s">
        <v>31</v>
      </c>
      <c r="D101" s="28">
        <v>59.305867999999997</v>
      </c>
      <c r="E101" s="30"/>
      <c r="F101" s="30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 spans="1:30" ht="15.75" customHeight="1" x14ac:dyDescent="0.25">
      <c r="A102" s="16"/>
      <c r="B102" s="16"/>
      <c r="C102" s="2" t="s">
        <v>11</v>
      </c>
      <c r="D102" s="31">
        <f>AVERAGE(D97:D101)</f>
        <v>58.994659399999989</v>
      </c>
      <c r="E102" s="30"/>
      <c r="F102" s="30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 spans="1:30" ht="15.75" customHeight="1" x14ac:dyDescent="0.25">
      <c r="A103" s="16"/>
      <c r="B103" s="16"/>
      <c r="C103" s="2" t="s">
        <v>12</v>
      </c>
      <c r="D103" s="32">
        <f>STDEV(D97:D101)</f>
        <v>1.4136012807849321</v>
      </c>
      <c r="E103" s="30"/>
      <c r="F103" s="30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 spans="1:30" ht="15" customHeight="1" x14ac:dyDescent="0.25">
      <c r="A104" s="16"/>
      <c r="B104" s="19" t="s">
        <v>45</v>
      </c>
      <c r="C104" s="2" t="s">
        <v>6</v>
      </c>
      <c r="D104" s="34">
        <v>88.882095000000007</v>
      </c>
      <c r="E104" s="33">
        <f>(D109/76.25)*100</f>
        <v>111.58928577049181</v>
      </c>
      <c r="F104" s="33">
        <f>(D110/D109)*100</f>
        <v>3.9940416005862631</v>
      </c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 spans="1:30" ht="15.75" customHeight="1" x14ac:dyDescent="0.25">
      <c r="A105" s="16"/>
      <c r="B105" s="16"/>
      <c r="C105" s="2" t="s">
        <v>9</v>
      </c>
      <c r="D105" s="34">
        <v>88.194890000000001</v>
      </c>
      <c r="E105" s="30"/>
      <c r="F105" s="30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 spans="1:30" ht="15.75" customHeight="1" x14ac:dyDescent="0.25">
      <c r="A106" s="16"/>
      <c r="B106" s="16"/>
      <c r="C106" s="2" t="s">
        <v>10</v>
      </c>
      <c r="D106" s="34">
        <v>83.562652999999997</v>
      </c>
      <c r="E106" s="30"/>
      <c r="F106" s="30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 spans="1:30" ht="15.75" customHeight="1" x14ac:dyDescent="0.25">
      <c r="A107" s="16"/>
      <c r="B107" s="16"/>
      <c r="C107" s="2" t="s">
        <v>30</v>
      </c>
      <c r="D107" s="34">
        <v>84.031543999999997</v>
      </c>
      <c r="E107" s="30"/>
      <c r="F107" s="30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 spans="1:30" ht="15.75" customHeight="1" x14ac:dyDescent="0.25">
      <c r="A108" s="16"/>
      <c r="B108" s="16"/>
      <c r="C108" s="2" t="s">
        <v>31</v>
      </c>
      <c r="D108" s="34">
        <v>80.762969999999996</v>
      </c>
      <c r="E108" s="30"/>
      <c r="F108" s="30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 spans="1:30" ht="15.75" customHeight="1" x14ac:dyDescent="0.25">
      <c r="A109" s="16"/>
      <c r="B109" s="16"/>
      <c r="C109" s="2" t="s">
        <v>11</v>
      </c>
      <c r="D109" s="31">
        <f>AVERAGE(D104:D108)</f>
        <v>85.086830399999997</v>
      </c>
      <c r="E109" s="30"/>
      <c r="F109" s="30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 spans="1:30" ht="15.75" customHeight="1" x14ac:dyDescent="0.25">
      <c r="A110" s="16"/>
      <c r="B110" s="16"/>
      <c r="C110" s="2" t="s">
        <v>12</v>
      </c>
      <c r="D110" s="32">
        <f>STDEV(D104:D108)</f>
        <v>3.3984034027962791</v>
      </c>
      <c r="E110" s="30"/>
      <c r="F110" s="30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30" ht="15" customHeight="1" x14ac:dyDescent="0.25">
      <c r="A111" s="18" t="s">
        <v>19</v>
      </c>
      <c r="B111" s="19" t="s">
        <v>46</v>
      </c>
      <c r="C111" s="2" t="s">
        <v>6</v>
      </c>
      <c r="D111" s="28">
        <v>17.179769</v>
      </c>
      <c r="E111" s="33">
        <f>(D116/15)*100</f>
        <v>117.63129466666666</v>
      </c>
      <c r="F111" s="33">
        <f>(D117/D116)*100</f>
        <v>3.7018763469571967</v>
      </c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 spans="1:30" ht="15.75" customHeight="1" x14ac:dyDescent="0.25">
      <c r="A112" s="16"/>
      <c r="B112" s="16"/>
      <c r="C112" s="2" t="s">
        <v>9</v>
      </c>
      <c r="D112" s="28">
        <v>17.520605</v>
      </c>
      <c r="E112" s="30"/>
      <c r="F112" s="30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spans="1:30" ht="15.75" customHeight="1" x14ac:dyDescent="0.25">
      <c r="A113" s="16"/>
      <c r="B113" s="16"/>
      <c r="C113" s="2" t="s">
        <v>10</v>
      </c>
      <c r="D113" s="28">
        <v>16.889489999999999</v>
      </c>
      <c r="E113" s="30"/>
      <c r="F113" s="30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spans="1:30" ht="15.75" customHeight="1" x14ac:dyDescent="0.25">
      <c r="A114" s="16"/>
      <c r="B114" s="16"/>
      <c r="C114" s="2" t="s">
        <v>30</v>
      </c>
      <c r="D114" s="28">
        <v>18.291778000000001</v>
      </c>
      <c r="E114" s="30"/>
      <c r="F114" s="30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spans="1:30" ht="15.75" customHeight="1" x14ac:dyDescent="0.25">
      <c r="A115" s="16"/>
      <c r="B115" s="16"/>
      <c r="C115" s="2" t="s">
        <v>31</v>
      </c>
      <c r="D115" s="28">
        <v>18.341829000000001</v>
      </c>
      <c r="E115" s="30"/>
      <c r="F115" s="30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spans="1:30" ht="15.75" customHeight="1" x14ac:dyDescent="0.25">
      <c r="A116" s="16"/>
      <c r="B116" s="16"/>
      <c r="C116" s="2" t="s">
        <v>11</v>
      </c>
      <c r="D116" s="31">
        <f>AVERAGE(D111:D115)</f>
        <v>17.6446942</v>
      </c>
      <c r="E116" s="30"/>
      <c r="F116" s="30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spans="1:30" ht="15.75" customHeight="1" x14ac:dyDescent="0.25">
      <c r="A117" s="16"/>
      <c r="B117" s="16"/>
      <c r="C117" s="2" t="s">
        <v>12</v>
      </c>
      <c r="D117" s="32">
        <f>STDEV(D111:D115)</f>
        <v>0.65318476108272838</v>
      </c>
      <c r="E117" s="30"/>
      <c r="F117" s="30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spans="1:30" ht="15" customHeight="1" x14ac:dyDescent="0.25">
      <c r="A118" s="16"/>
      <c r="B118" s="19" t="s">
        <v>47</v>
      </c>
      <c r="C118" s="2" t="s">
        <v>6</v>
      </c>
      <c r="D118" s="28">
        <v>55.055131000000003</v>
      </c>
      <c r="E118" s="33">
        <f>(D123/52.5)*100</f>
        <v>106.61785714285715</v>
      </c>
      <c r="F118" s="33">
        <f>(D124/D123)*100</f>
        <v>4.2114230239434729</v>
      </c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spans="1:30" ht="15.75" customHeight="1" x14ac:dyDescent="0.25">
      <c r="A119" s="16"/>
      <c r="B119" s="16"/>
      <c r="C119" s="2" t="s">
        <v>9</v>
      </c>
      <c r="D119" s="28">
        <v>56.633363000000003</v>
      </c>
      <c r="E119" s="30"/>
      <c r="F119" s="30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spans="1:30" ht="15.75" customHeight="1" x14ac:dyDescent="0.25">
      <c r="A120" s="16"/>
      <c r="B120" s="16"/>
      <c r="C120" s="2" t="s">
        <v>10</v>
      </c>
      <c r="D120" s="28">
        <v>59.295453000000002</v>
      </c>
      <c r="E120" s="30"/>
      <c r="F120" s="30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spans="1:30" ht="15.75" customHeight="1" x14ac:dyDescent="0.25">
      <c r="A121" s="16"/>
      <c r="B121" s="16"/>
      <c r="C121" s="2" t="s">
        <v>30</v>
      </c>
      <c r="D121" s="28">
        <v>52.826151000000003</v>
      </c>
      <c r="E121" s="30"/>
      <c r="F121" s="30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spans="1:30" ht="15.75" customHeight="1" x14ac:dyDescent="0.25">
      <c r="A122" s="16"/>
      <c r="B122" s="16"/>
      <c r="C122" s="2" t="s">
        <v>31</v>
      </c>
      <c r="D122" s="28">
        <v>56.061776999999999</v>
      </c>
      <c r="E122" s="30"/>
      <c r="F122" s="30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spans="1:30" ht="15.75" customHeight="1" x14ac:dyDescent="0.25">
      <c r="A123" s="16"/>
      <c r="B123" s="16"/>
      <c r="C123" s="2" t="s">
        <v>11</v>
      </c>
      <c r="D123" s="31">
        <f>AVERAGE(D118:D122)</f>
        <v>55.974374999999995</v>
      </c>
      <c r="E123" s="30"/>
      <c r="F123" s="30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spans="1:30" ht="15.75" customHeight="1" x14ac:dyDescent="0.25">
      <c r="A124" s="16"/>
      <c r="B124" s="16"/>
      <c r="C124" s="2" t="s">
        <v>12</v>
      </c>
      <c r="D124" s="32">
        <f>STDEV(D118:D122)</f>
        <v>2.3573177162584593</v>
      </c>
      <c r="E124" s="30"/>
      <c r="F124" s="30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spans="1:30" ht="15" customHeight="1" x14ac:dyDescent="0.25">
      <c r="A125" s="16"/>
      <c r="B125" s="19" t="s">
        <v>48</v>
      </c>
      <c r="C125" s="2" t="s">
        <v>6</v>
      </c>
      <c r="D125" s="34">
        <v>81.660933</v>
      </c>
      <c r="E125" s="33">
        <f>(D130/76.25)*100</f>
        <v>101.58558006557377</v>
      </c>
      <c r="F125" s="33">
        <f>(D131/D130)*100</f>
        <v>4.5400653818764045</v>
      </c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spans="1:30" ht="15.75" customHeight="1" x14ac:dyDescent="0.25">
      <c r="A126" s="16"/>
      <c r="B126" s="16"/>
      <c r="C126" s="2" t="s">
        <v>9</v>
      </c>
      <c r="D126" s="34">
        <v>79.480718999999993</v>
      </c>
      <c r="E126" s="30"/>
      <c r="F126" s="30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spans="1:30" ht="15.75" customHeight="1" x14ac:dyDescent="0.25">
      <c r="A127" s="16"/>
      <c r="B127" s="16"/>
      <c r="C127" s="2" t="s">
        <v>10</v>
      </c>
      <c r="D127" s="34">
        <v>74.439347999999995</v>
      </c>
      <c r="E127" s="30"/>
      <c r="F127" s="30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spans="1:30" ht="15.75" customHeight="1" x14ac:dyDescent="0.25">
      <c r="A128" s="16"/>
      <c r="B128" s="16"/>
      <c r="C128" s="2" t="s">
        <v>30</v>
      </c>
      <c r="D128" s="34">
        <v>78.452566000000004</v>
      </c>
      <c r="E128" s="30"/>
      <c r="F128" s="30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spans="1:30" ht="15.75" customHeight="1" x14ac:dyDescent="0.25">
      <c r="A129" s="16"/>
      <c r="B129" s="16"/>
      <c r="C129" s="2" t="s">
        <v>31</v>
      </c>
      <c r="D129" s="34">
        <v>73.261458000000005</v>
      </c>
      <c r="E129" s="30"/>
      <c r="F129" s="30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spans="1:30" ht="15.75" customHeight="1" x14ac:dyDescent="0.25">
      <c r="A130" s="16"/>
      <c r="B130" s="16"/>
      <c r="C130" s="2" t="s">
        <v>11</v>
      </c>
      <c r="D130" s="31">
        <f>AVERAGE(D125:D129)</f>
        <v>77.459004800000002</v>
      </c>
      <c r="E130" s="30"/>
      <c r="F130" s="30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30" ht="15.75" customHeight="1" x14ac:dyDescent="0.25">
      <c r="A131" s="16"/>
      <c r="B131" s="16"/>
      <c r="C131" s="2" t="s">
        <v>12</v>
      </c>
      <c r="D131" s="32">
        <f>STDEV(D125:D129)</f>
        <v>3.5166894620707829</v>
      </c>
      <c r="E131" s="30"/>
      <c r="F131" s="30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30" ht="15" customHeight="1" x14ac:dyDescent="0.25">
      <c r="A132" s="18" t="s">
        <v>20</v>
      </c>
      <c r="B132" s="19" t="s">
        <v>49</v>
      </c>
      <c r="C132" s="2" t="s">
        <v>6</v>
      </c>
      <c r="D132" s="28">
        <v>19.319219</v>
      </c>
      <c r="E132" s="33">
        <f>(D137/15)*100</f>
        <v>130.18081733333332</v>
      </c>
      <c r="F132" s="33">
        <f>(D138/D137)*100</f>
        <v>3.9703057092547089</v>
      </c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30" ht="15.75" customHeight="1" x14ac:dyDescent="0.25">
      <c r="A133" s="16"/>
      <c r="B133" s="16"/>
      <c r="C133" s="2" t="s">
        <v>9</v>
      </c>
      <c r="D133" s="28">
        <v>18.597532999999999</v>
      </c>
      <c r="E133" s="30"/>
      <c r="F133" s="30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spans="1:30" ht="15.75" customHeight="1" x14ac:dyDescent="0.25">
      <c r="A134" s="16"/>
      <c r="B134" s="16"/>
      <c r="C134" s="2" t="s">
        <v>10</v>
      </c>
      <c r="D134" s="28">
        <v>19.259453000000001</v>
      </c>
      <c r="E134" s="30"/>
      <c r="F134" s="30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spans="1:30" ht="15.75" customHeight="1" x14ac:dyDescent="0.25">
      <c r="A135" s="16"/>
      <c r="B135" s="16"/>
      <c r="C135" s="2" t="s">
        <v>30</v>
      </c>
      <c r="D135" s="28">
        <v>20.697693000000001</v>
      </c>
      <c r="E135" s="30"/>
      <c r="F135" s="30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spans="1:30" ht="15.75" customHeight="1" x14ac:dyDescent="0.25">
      <c r="A136" s="16"/>
      <c r="B136" s="16"/>
      <c r="C136" s="2" t="s">
        <v>31</v>
      </c>
      <c r="D136" s="28">
        <v>19.761714999999999</v>
      </c>
      <c r="E136" s="30"/>
      <c r="F136" s="30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spans="1:30" ht="15.75" customHeight="1" x14ac:dyDescent="0.25">
      <c r="A137" s="16"/>
      <c r="B137" s="16"/>
      <c r="C137" s="2" t="s">
        <v>11</v>
      </c>
      <c r="D137" s="31">
        <f>AVERAGE(D132:D136)</f>
        <v>19.527122599999998</v>
      </c>
      <c r="E137" s="30"/>
      <c r="F137" s="30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spans="1:30" ht="15.75" customHeight="1" x14ac:dyDescent="0.25">
      <c r="A138" s="16"/>
      <c r="B138" s="16"/>
      <c r="C138" s="2" t="s">
        <v>12</v>
      </c>
      <c r="D138" s="32">
        <f>STDEV(D132:D136)</f>
        <v>0.77528646344096641</v>
      </c>
      <c r="E138" s="30"/>
      <c r="F138" s="30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spans="1:30" ht="15" customHeight="1" x14ac:dyDescent="0.25">
      <c r="A139" s="16"/>
      <c r="B139" s="19" t="s">
        <v>50</v>
      </c>
      <c r="C139" s="2" t="s">
        <v>6</v>
      </c>
      <c r="D139" s="28">
        <v>60.607154999999999</v>
      </c>
      <c r="E139" s="33">
        <f>(D144/52.5)*100</f>
        <v>118.09079847619046</v>
      </c>
      <c r="F139" s="33">
        <f>(D145/D144)*100</f>
        <v>3.2065441516941946</v>
      </c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spans="1:30" ht="15.75" customHeight="1" x14ac:dyDescent="0.25">
      <c r="A140" s="16"/>
      <c r="B140" s="16"/>
      <c r="C140" s="2" t="s">
        <v>9</v>
      </c>
      <c r="D140" s="28">
        <v>63.457659999999997</v>
      </c>
      <c r="E140" s="30"/>
      <c r="F140" s="30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spans="1:30" ht="15.75" customHeight="1" x14ac:dyDescent="0.25">
      <c r="A141" s="16"/>
      <c r="B141" s="16"/>
      <c r="C141" s="2" t="s">
        <v>10</v>
      </c>
      <c r="D141" s="28">
        <v>64.526539</v>
      </c>
      <c r="E141" s="30"/>
      <c r="F141" s="30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spans="1:30" ht="15.75" customHeight="1" x14ac:dyDescent="0.25">
      <c r="A142" s="16"/>
      <c r="B142" s="16"/>
      <c r="C142" s="2" t="s">
        <v>30</v>
      </c>
      <c r="D142" s="28">
        <v>59.705441999999998</v>
      </c>
      <c r="E142" s="30"/>
      <c r="F142" s="30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spans="1:30" ht="15.75" customHeight="1" x14ac:dyDescent="0.25">
      <c r="A143" s="16"/>
      <c r="B143" s="16"/>
      <c r="C143" s="2" t="s">
        <v>31</v>
      </c>
      <c r="D143" s="28">
        <v>61.691549999999999</v>
      </c>
      <c r="E143" s="30"/>
      <c r="F143" s="30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spans="1:30" ht="15.75" customHeight="1" x14ac:dyDescent="0.25">
      <c r="A144" s="16"/>
      <c r="B144" s="16"/>
      <c r="C144" s="2" t="s">
        <v>11</v>
      </c>
      <c r="D144" s="31">
        <f>AVERAGE(D139:D143)</f>
        <v>61.997669199999997</v>
      </c>
      <c r="E144" s="30"/>
      <c r="F144" s="30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spans="1:30" ht="15.75" customHeight="1" x14ac:dyDescent="0.25">
      <c r="A145" s="16"/>
      <c r="B145" s="16"/>
      <c r="C145" s="2" t="s">
        <v>12</v>
      </c>
      <c r="D145" s="32">
        <f>STDEV(D139:D143)</f>
        <v>1.9879826359193131</v>
      </c>
      <c r="E145" s="30"/>
      <c r="F145" s="30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spans="1:30" ht="15" customHeight="1" x14ac:dyDescent="0.25">
      <c r="A146" s="16"/>
      <c r="B146" s="19" t="s">
        <v>51</v>
      </c>
      <c r="C146" s="2" t="s">
        <v>6</v>
      </c>
      <c r="D146" s="34">
        <v>93.908017999999998</v>
      </c>
      <c r="E146" s="33">
        <f>(D151/76.25)*100</f>
        <v>114.54514334426229</v>
      </c>
      <c r="F146" s="33">
        <f>(D152/D151)*100</f>
        <v>5.2114153660040783</v>
      </c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spans="1:30" ht="15.75" customHeight="1" x14ac:dyDescent="0.25">
      <c r="A147" s="16"/>
      <c r="B147" s="16"/>
      <c r="C147" s="2" t="s">
        <v>9</v>
      </c>
      <c r="D147" s="34">
        <v>89.815862999999993</v>
      </c>
      <c r="E147" s="30"/>
      <c r="F147" s="30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spans="1:30" ht="15.75" customHeight="1" x14ac:dyDescent="0.25">
      <c r="A148" s="16"/>
      <c r="B148" s="16"/>
      <c r="C148" s="2" t="s">
        <v>10</v>
      </c>
      <c r="D148" s="34">
        <v>85.210179999999994</v>
      </c>
      <c r="E148" s="30"/>
      <c r="F148" s="30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spans="1:30" ht="15.75" customHeight="1" x14ac:dyDescent="0.25">
      <c r="A149" s="16"/>
      <c r="B149" s="16"/>
      <c r="C149" s="2" t="s">
        <v>30</v>
      </c>
      <c r="D149" s="34">
        <v>85.495170999999999</v>
      </c>
      <c r="E149" s="30"/>
      <c r="F149" s="30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spans="1:30" ht="15.75" customHeight="1" x14ac:dyDescent="0.25">
      <c r="A150" s="16"/>
      <c r="B150" s="16"/>
      <c r="C150" s="2" t="s">
        <v>31</v>
      </c>
      <c r="D150" s="34">
        <v>82.274126999999993</v>
      </c>
      <c r="E150" s="30"/>
      <c r="F150" s="30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spans="1:30" ht="15.75" customHeight="1" x14ac:dyDescent="0.25">
      <c r="A151" s="16"/>
      <c r="B151" s="16"/>
      <c r="C151" s="2" t="s">
        <v>11</v>
      </c>
      <c r="D151" s="31">
        <f>AVERAGE(D146:D150)</f>
        <v>87.340671799999996</v>
      </c>
      <c r="E151" s="30"/>
      <c r="F151" s="30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spans="1:30" ht="15.75" customHeight="1" x14ac:dyDescent="0.25">
      <c r="A152" s="16"/>
      <c r="B152" s="16"/>
      <c r="C152" s="2" t="s">
        <v>12</v>
      </c>
      <c r="D152" s="32">
        <f>STDEV(D146:D150)</f>
        <v>4.5516851909563902</v>
      </c>
      <c r="E152" s="30"/>
      <c r="F152" s="30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spans="1:30" ht="15" customHeight="1" x14ac:dyDescent="0.25">
      <c r="A153" s="18" t="s">
        <v>21</v>
      </c>
      <c r="B153" s="19" t="s">
        <v>52</v>
      </c>
      <c r="C153" s="2" t="s">
        <v>6</v>
      </c>
      <c r="D153" s="28">
        <v>30.051009000000001</v>
      </c>
      <c r="E153" s="33">
        <f>(D158/30)*100</f>
        <v>102.15545000000002</v>
      </c>
      <c r="F153" s="33">
        <f>(D159/D158)*100</f>
        <v>4.551663137988224</v>
      </c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30" ht="15.75" customHeight="1" x14ac:dyDescent="0.25">
      <c r="A154" s="16"/>
      <c r="B154" s="16"/>
      <c r="C154" s="2" t="s">
        <v>9</v>
      </c>
      <c r="D154" s="28">
        <v>29.04692</v>
      </c>
      <c r="E154" s="30"/>
      <c r="F154" s="30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spans="1:30" ht="15.75" customHeight="1" x14ac:dyDescent="0.25">
      <c r="A155" s="16"/>
      <c r="B155" s="16"/>
      <c r="C155" s="2" t="s">
        <v>10</v>
      </c>
      <c r="D155" s="28">
        <v>29.931832</v>
      </c>
      <c r="E155" s="30"/>
      <c r="F155" s="30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 spans="1:30" ht="15.75" customHeight="1" x14ac:dyDescent="0.25">
      <c r="A156" s="16"/>
      <c r="B156" s="16"/>
      <c r="C156" s="2" t="s">
        <v>30</v>
      </c>
      <c r="D156" s="28">
        <v>32.350771000000002</v>
      </c>
      <c r="E156" s="30"/>
      <c r="F156" s="30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spans="1:30" ht="15.75" customHeight="1" x14ac:dyDescent="0.25">
      <c r="A157" s="16"/>
      <c r="B157" s="16"/>
      <c r="C157" s="2" t="s">
        <v>31</v>
      </c>
      <c r="D157" s="28">
        <v>31.852643</v>
      </c>
      <c r="E157" s="30"/>
      <c r="F157" s="30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spans="1:30" ht="15.75" customHeight="1" x14ac:dyDescent="0.25">
      <c r="A158" s="16"/>
      <c r="B158" s="16"/>
      <c r="C158" s="2" t="s">
        <v>11</v>
      </c>
      <c r="D158" s="31">
        <f>AVERAGE(D153:D157)</f>
        <v>30.646635000000003</v>
      </c>
      <c r="E158" s="30"/>
      <c r="F158" s="30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spans="1:30" ht="15.75" customHeight="1" x14ac:dyDescent="0.25">
      <c r="A159" s="16"/>
      <c r="B159" s="16"/>
      <c r="C159" s="2" t="s">
        <v>12</v>
      </c>
      <c r="D159" s="32">
        <f>STDEV(D153:D157)</f>
        <v>1.3949315883287974</v>
      </c>
      <c r="E159" s="30"/>
      <c r="F159" s="30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spans="1:30" ht="15.75" customHeight="1" x14ac:dyDescent="0.25">
      <c r="A160" s="16"/>
      <c r="B160" s="19" t="s">
        <v>53</v>
      </c>
      <c r="C160" s="2" t="s">
        <v>6</v>
      </c>
      <c r="D160" s="28">
        <v>49.901856000000002</v>
      </c>
      <c r="E160" s="33">
        <f>(D165/55)*100</f>
        <v>94.617099636363633</v>
      </c>
      <c r="F160" s="33">
        <f>(D166/D165)*100</f>
        <v>5.2603489337380935</v>
      </c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spans="1:30" ht="15.75" customHeight="1" x14ac:dyDescent="0.25">
      <c r="A161" s="16"/>
      <c r="B161" s="16"/>
      <c r="C161" s="2" t="s">
        <v>9</v>
      </c>
      <c r="D161" s="28">
        <v>52.919373999999998</v>
      </c>
      <c r="E161" s="30"/>
      <c r="F161" s="30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spans="1:30" ht="15.75" customHeight="1" x14ac:dyDescent="0.25">
      <c r="A162" s="16"/>
      <c r="B162" s="16"/>
      <c r="C162" s="2" t="s">
        <v>10</v>
      </c>
      <c r="D162" s="28">
        <v>56.043512</v>
      </c>
      <c r="E162" s="30"/>
      <c r="F162" s="30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spans="1:30" ht="15.75" customHeight="1" x14ac:dyDescent="0.25">
      <c r="A163" s="16"/>
      <c r="B163" s="16"/>
      <c r="C163" s="2" t="s">
        <v>30</v>
      </c>
      <c r="D163" s="28">
        <v>49.112664000000002</v>
      </c>
      <c r="E163" s="30"/>
      <c r="F163" s="30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spans="1:30" ht="15.75" customHeight="1" x14ac:dyDescent="0.25">
      <c r="A164" s="16"/>
      <c r="B164" s="16"/>
      <c r="C164" s="2" t="s">
        <v>31</v>
      </c>
      <c r="D164" s="28">
        <v>52.219617999999997</v>
      </c>
      <c r="E164" s="30"/>
      <c r="F164" s="30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spans="1:30" ht="15.75" customHeight="1" x14ac:dyDescent="0.25">
      <c r="A165" s="16"/>
      <c r="B165" s="16"/>
      <c r="C165" s="2" t="s">
        <v>11</v>
      </c>
      <c r="D165" s="31">
        <f>AVERAGE(D160:D164)</f>
        <v>52.0394048</v>
      </c>
      <c r="E165" s="30"/>
      <c r="F165" s="30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spans="1:30" ht="15.75" customHeight="1" x14ac:dyDescent="0.25">
      <c r="A166" s="16"/>
      <c r="B166" s="16"/>
      <c r="C166" s="2" t="s">
        <v>12</v>
      </c>
      <c r="D166" s="32">
        <f>STDEV(D160:D164)</f>
        <v>2.7374542755204505</v>
      </c>
      <c r="E166" s="30"/>
      <c r="F166" s="30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spans="1:30" ht="15.75" customHeight="1" x14ac:dyDescent="0.25">
      <c r="A167" s="16"/>
      <c r="B167" s="19" t="s">
        <v>54</v>
      </c>
      <c r="C167" s="2" t="s">
        <v>6</v>
      </c>
      <c r="D167" s="34">
        <v>78.294255000000007</v>
      </c>
      <c r="E167" s="33">
        <f>(D172/77.5)*100</f>
        <v>91.837739612903235</v>
      </c>
      <c r="F167" s="33">
        <f>(D173/D172)*100</f>
        <v>6.7935166171760191</v>
      </c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spans="1:30" ht="15.75" customHeight="1" x14ac:dyDescent="0.25">
      <c r="A168" s="16"/>
      <c r="B168" s="16"/>
      <c r="C168" s="2" t="s">
        <v>9</v>
      </c>
      <c r="D168" s="34">
        <v>73.328040000000001</v>
      </c>
      <c r="E168" s="30"/>
      <c r="F168" s="30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spans="1:30" ht="15.75" customHeight="1" x14ac:dyDescent="0.25">
      <c r="A169" s="16"/>
      <c r="B169" s="16"/>
      <c r="C169" s="2" t="s">
        <v>10</v>
      </c>
      <c r="D169" s="34">
        <v>68.563356999999996</v>
      </c>
      <c r="E169" s="30"/>
      <c r="F169" s="30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spans="1:30" ht="15.75" customHeight="1" x14ac:dyDescent="0.25">
      <c r="A170" s="16"/>
      <c r="B170" s="16"/>
      <c r="C170" s="2" t="s">
        <v>30</v>
      </c>
      <c r="D170" s="34">
        <v>69.984140999999994</v>
      </c>
      <c r="E170" s="30"/>
      <c r="F170" s="30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spans="1:30" ht="15.75" customHeight="1" x14ac:dyDescent="0.25">
      <c r="A171" s="16"/>
      <c r="B171" s="16"/>
      <c r="C171" s="2" t="s">
        <v>31</v>
      </c>
      <c r="D171" s="34">
        <v>65.701447999999999</v>
      </c>
      <c r="E171" s="30"/>
      <c r="F171" s="30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spans="1:30" ht="15.75" customHeight="1" x14ac:dyDescent="0.25">
      <c r="A172" s="16"/>
      <c r="B172" s="16"/>
      <c r="C172" s="2" t="s">
        <v>11</v>
      </c>
      <c r="D172" s="31">
        <f>AVERAGE(D167:D171)</f>
        <v>71.174248200000008</v>
      </c>
      <c r="E172" s="30"/>
      <c r="F172" s="30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spans="1:30" ht="16.5" customHeight="1" x14ac:dyDescent="0.25">
      <c r="A173" s="17"/>
      <c r="B173" s="17"/>
      <c r="C173" s="6" t="s">
        <v>12</v>
      </c>
      <c r="D173" s="35">
        <f>STDEV(D167:D171)</f>
        <v>4.8352343786171046</v>
      </c>
      <c r="E173" s="36"/>
      <c r="F173" s="36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spans="1:30" ht="15.75" customHeight="1" x14ac:dyDescent="0.25">
      <c r="A174" s="10" t="s">
        <v>55</v>
      </c>
      <c r="B174" s="1"/>
      <c r="C174" s="2"/>
      <c r="D174" s="2"/>
      <c r="E174" s="2"/>
      <c r="F174" s="2"/>
      <c r="G174" s="2"/>
      <c r="H174" s="2"/>
      <c r="I174" s="2"/>
      <c r="J174" s="2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30" ht="15.75" customHeight="1" x14ac:dyDescent="0.25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spans="1:30" ht="15.75" customHeight="1" x14ac:dyDescent="0.25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spans="1:30" ht="15.75" customHeight="1" x14ac:dyDescent="0.25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spans="1:30" ht="15.75" customHeight="1" x14ac:dyDescent="0.25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spans="1:30" ht="15.75" customHeight="1" x14ac:dyDescent="0.25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spans="1:30" ht="15.75" customHeight="1" x14ac:dyDescent="0.25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spans="1:30" ht="15.75" customHeight="1" x14ac:dyDescent="0.25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spans="1:30" ht="15.75" customHeight="1" x14ac:dyDescent="0.25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spans="1:30" ht="15.75" customHeight="1" x14ac:dyDescent="0.25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spans="1:30" ht="15.75" customHeight="1" x14ac:dyDescent="0.25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spans="1:30" ht="15.75" customHeight="1" x14ac:dyDescent="0.25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spans="1:30" ht="15.75" customHeight="1" x14ac:dyDescent="0.25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spans="1:30" ht="15.75" customHeight="1" x14ac:dyDescent="0.25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spans="1:30" ht="15.75" customHeight="1" x14ac:dyDescent="0.25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spans="1:30" ht="15.75" customHeight="1" x14ac:dyDescent="0.25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spans="1:30" ht="15.75" customHeight="1" x14ac:dyDescent="0.25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spans="1:30" ht="15.75" customHeight="1" x14ac:dyDescent="0.25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 spans="1:30" ht="15.75" customHeight="1" x14ac:dyDescent="0.25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spans="1:30" ht="15.75" customHeight="1" x14ac:dyDescent="0.25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 spans="1:30" ht="15.75" customHeight="1" x14ac:dyDescent="0.25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30" ht="15.75" customHeight="1" x14ac:dyDescent="0.25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 spans="1:30" ht="15.75" customHeight="1" x14ac:dyDescent="0.25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spans="1:30" ht="15.75" customHeight="1" x14ac:dyDescent="0.25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 spans="1:30" ht="15.75" customHeight="1" x14ac:dyDescent="0.25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spans="1:30" ht="15.75" customHeight="1" x14ac:dyDescent="0.25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 spans="1:30" ht="15.75" customHeight="1" x14ac:dyDescent="0.25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 spans="1:30" ht="15.75" customHeight="1" x14ac:dyDescent="0.25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 spans="1:30" ht="15.75" customHeight="1" x14ac:dyDescent="0.25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 spans="1:30" ht="15.75" customHeight="1" x14ac:dyDescent="0.25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 spans="1:30" ht="15.75" customHeight="1" x14ac:dyDescent="0.25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 spans="1:30" ht="15.75" customHeight="1" x14ac:dyDescent="0.25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 spans="1:30" ht="15.75" customHeight="1" x14ac:dyDescent="0.25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 spans="1:30" ht="15.75" customHeight="1" x14ac:dyDescent="0.25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 spans="1:30" ht="15.75" customHeight="1" x14ac:dyDescent="0.25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 spans="1:30" ht="15.75" customHeight="1" x14ac:dyDescent="0.25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 spans="1:30" ht="15.75" customHeight="1" x14ac:dyDescent="0.25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 spans="1:30" ht="15.75" customHeight="1" x14ac:dyDescent="0.25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 spans="1:30" ht="15.75" customHeight="1" x14ac:dyDescent="0.25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 spans="1:30" ht="15.75" customHeight="1" x14ac:dyDescent="0.25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 spans="1:30" ht="15.75" customHeight="1" x14ac:dyDescent="0.25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 spans="1:30" ht="15.75" customHeight="1" x14ac:dyDescent="0.25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 spans="1:30" ht="15.75" customHeight="1" x14ac:dyDescent="0.25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 spans="1:30" ht="15.75" customHeight="1" x14ac:dyDescent="0.25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 spans="1:30" ht="15.75" customHeight="1" x14ac:dyDescent="0.25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 spans="1:30" ht="15.75" customHeight="1" x14ac:dyDescent="0.25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 spans="1:30" ht="15.75" customHeight="1" x14ac:dyDescent="0.25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 spans="1:30" ht="15.75" customHeight="1" x14ac:dyDescent="0.25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 spans="1:30" ht="15.75" customHeight="1" x14ac:dyDescent="0.25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  <row r="223" spans="1:30" ht="15.75" customHeight="1" x14ac:dyDescent="0.25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</row>
    <row r="224" spans="1:30" ht="15.75" customHeight="1" x14ac:dyDescent="0.25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 spans="1:30" ht="15.75" customHeight="1" x14ac:dyDescent="0.25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</row>
    <row r="226" spans="1:30" ht="15.75" customHeight="1" x14ac:dyDescent="0.25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 spans="1:30" ht="15.75" customHeight="1" x14ac:dyDescent="0.25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</row>
    <row r="228" spans="1:30" ht="15.75" customHeight="1" x14ac:dyDescent="0.25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 spans="1:30" ht="15.75" customHeight="1" x14ac:dyDescent="0.25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</row>
    <row r="230" spans="1:30" ht="15.75" customHeight="1" x14ac:dyDescent="0.25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 spans="1:30" ht="15.75" customHeight="1" x14ac:dyDescent="0.25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</row>
    <row r="232" spans="1:30" ht="15.75" customHeight="1" x14ac:dyDescent="0.25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</row>
    <row r="233" spans="1:30" ht="15.75" customHeight="1" x14ac:dyDescent="0.25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</row>
    <row r="234" spans="1:30" ht="15.75" customHeight="1" x14ac:dyDescent="0.25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 spans="1:30" ht="15.75" customHeight="1" x14ac:dyDescent="0.25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</row>
    <row r="236" spans="1:30" ht="15.75" customHeight="1" x14ac:dyDescent="0.25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 spans="1:30" ht="15.75" customHeight="1" x14ac:dyDescent="0.25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  <row r="238" spans="1:30" ht="15.75" customHeight="1" x14ac:dyDescent="0.25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 spans="1:30" ht="15.75" customHeight="1" x14ac:dyDescent="0.25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</row>
    <row r="240" spans="1:30" ht="15.75" customHeight="1" x14ac:dyDescent="0.25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 spans="1:30" ht="15.75" customHeight="1" x14ac:dyDescent="0.25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</row>
    <row r="242" spans="1:30" ht="15.75" customHeight="1" x14ac:dyDescent="0.25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</row>
    <row r="243" spans="1:30" ht="15.75" customHeight="1" x14ac:dyDescent="0.25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</row>
    <row r="244" spans="1:30" ht="15.75" customHeight="1" x14ac:dyDescent="0.25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 spans="1:30" ht="15.75" customHeight="1" x14ac:dyDescent="0.25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</row>
    <row r="246" spans="1:30" ht="15.75" customHeight="1" x14ac:dyDescent="0.25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 spans="1:30" ht="15.75" customHeight="1" x14ac:dyDescent="0.25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</row>
    <row r="248" spans="1:30" ht="15.75" customHeight="1" x14ac:dyDescent="0.25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</row>
    <row r="249" spans="1:30" ht="15.75" customHeight="1" x14ac:dyDescent="0.25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</row>
    <row r="250" spans="1:30" ht="15.75" customHeight="1" x14ac:dyDescent="0.25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 spans="1:30" ht="15.75" customHeight="1" x14ac:dyDescent="0.25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</row>
    <row r="252" spans="1:30" ht="15.75" customHeight="1" x14ac:dyDescent="0.25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 spans="1:30" ht="15.75" customHeight="1" x14ac:dyDescent="0.25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</row>
    <row r="254" spans="1:30" ht="15.75" customHeight="1" x14ac:dyDescent="0.25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</row>
    <row r="255" spans="1:30" ht="15.75" customHeight="1" x14ac:dyDescent="0.25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</row>
    <row r="256" spans="1:30" ht="15.75" customHeight="1" x14ac:dyDescent="0.25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 spans="1:30" ht="15.75" customHeight="1" x14ac:dyDescent="0.25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</row>
    <row r="258" spans="1:30" ht="15.75" customHeight="1" x14ac:dyDescent="0.25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 spans="1:30" ht="15.75" customHeight="1" x14ac:dyDescent="0.25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</row>
    <row r="260" spans="1:30" ht="15.75" customHeight="1" x14ac:dyDescent="0.25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  <row r="261" spans="1:30" ht="15.75" customHeight="1" x14ac:dyDescent="0.25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</row>
    <row r="262" spans="1:30" ht="15.75" customHeight="1" x14ac:dyDescent="0.25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</row>
    <row r="263" spans="1:30" ht="15.75" customHeight="1" x14ac:dyDescent="0.25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</row>
    <row r="264" spans="1:30" ht="15.75" customHeight="1" x14ac:dyDescent="0.25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</row>
    <row r="265" spans="1:30" ht="15.75" customHeight="1" x14ac:dyDescent="0.25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</row>
    <row r="266" spans="1:30" ht="15.75" customHeight="1" x14ac:dyDescent="0.25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</row>
    <row r="267" spans="1:30" ht="15.75" customHeight="1" x14ac:dyDescent="0.25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</row>
    <row r="268" spans="1:30" ht="15.75" customHeight="1" x14ac:dyDescent="0.25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</row>
    <row r="269" spans="1:30" ht="15.75" customHeight="1" x14ac:dyDescent="0.25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</row>
    <row r="270" spans="1:30" ht="15.75" customHeight="1" x14ac:dyDescent="0.25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</row>
    <row r="271" spans="1:30" ht="15.75" customHeight="1" x14ac:dyDescent="0.25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</row>
    <row r="272" spans="1:30" ht="15.75" customHeight="1" x14ac:dyDescent="0.25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</row>
    <row r="273" spans="1:30" ht="15.75" customHeight="1" x14ac:dyDescent="0.25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</row>
    <row r="274" spans="1:30" ht="15.75" customHeight="1" x14ac:dyDescent="0.25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</row>
    <row r="275" spans="1:30" ht="15.75" customHeight="1" x14ac:dyDescent="0.25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</row>
    <row r="276" spans="1:30" ht="15.75" customHeight="1" x14ac:dyDescent="0.25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</row>
    <row r="277" spans="1:30" ht="15.75" customHeight="1" x14ac:dyDescent="0.25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</row>
    <row r="278" spans="1:30" ht="15.75" customHeight="1" x14ac:dyDescent="0.25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 spans="1:30" ht="15.75" customHeight="1" x14ac:dyDescent="0.25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</row>
    <row r="280" spans="1:30" ht="15.75" customHeight="1" x14ac:dyDescent="0.25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</row>
    <row r="281" spans="1:30" ht="15.75" customHeight="1" x14ac:dyDescent="0.25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</row>
    <row r="282" spans="1:30" ht="15.75" customHeight="1" x14ac:dyDescent="0.25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</row>
    <row r="283" spans="1:30" ht="15.75" customHeight="1" x14ac:dyDescent="0.25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</row>
    <row r="284" spans="1:30" ht="15.75" customHeight="1" x14ac:dyDescent="0.25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</row>
    <row r="285" spans="1:30" ht="15.75" customHeight="1" x14ac:dyDescent="0.25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</row>
    <row r="286" spans="1:30" ht="15.75" customHeight="1" x14ac:dyDescent="0.25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</row>
    <row r="287" spans="1:30" ht="15.75" customHeight="1" x14ac:dyDescent="0.25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</row>
    <row r="288" spans="1:30" ht="15.75" customHeight="1" x14ac:dyDescent="0.25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</row>
    <row r="289" spans="1:30" ht="15.75" customHeight="1" x14ac:dyDescent="0.25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</row>
    <row r="290" spans="1:30" ht="15.75" customHeight="1" x14ac:dyDescent="0.25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</row>
    <row r="291" spans="1:30" ht="15.75" customHeight="1" x14ac:dyDescent="0.25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</row>
    <row r="292" spans="1:30" ht="15.75" customHeight="1" x14ac:dyDescent="0.25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</row>
    <row r="293" spans="1:30" ht="15.75" customHeight="1" x14ac:dyDescent="0.25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</row>
    <row r="294" spans="1:30" ht="15.75" customHeight="1" x14ac:dyDescent="0.25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</row>
    <row r="295" spans="1:30" ht="15.75" customHeight="1" x14ac:dyDescent="0.25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</row>
    <row r="296" spans="1:30" ht="15.75" customHeight="1" x14ac:dyDescent="0.25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</row>
    <row r="297" spans="1:30" ht="15.75" customHeight="1" x14ac:dyDescent="0.25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</row>
    <row r="298" spans="1:30" ht="15.75" customHeight="1" x14ac:dyDescent="0.25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</row>
    <row r="299" spans="1:30" ht="15.75" customHeight="1" x14ac:dyDescent="0.25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</row>
    <row r="300" spans="1:30" ht="15.75" customHeight="1" x14ac:dyDescent="0.25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</row>
    <row r="301" spans="1:30" ht="15.75" customHeight="1" x14ac:dyDescent="0.25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</row>
    <row r="302" spans="1:30" ht="15.75" customHeight="1" x14ac:dyDescent="0.25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</row>
    <row r="303" spans="1:30" ht="15.75" customHeight="1" x14ac:dyDescent="0.25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</row>
    <row r="304" spans="1:30" ht="15.75" customHeight="1" x14ac:dyDescent="0.25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</row>
    <row r="305" spans="1:30" ht="15.75" customHeight="1" x14ac:dyDescent="0.25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</row>
    <row r="306" spans="1:30" ht="15.75" customHeight="1" x14ac:dyDescent="0.25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</row>
    <row r="307" spans="1:30" ht="15.75" customHeight="1" x14ac:dyDescent="0.25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</row>
    <row r="308" spans="1:30" ht="15.75" customHeight="1" x14ac:dyDescent="0.25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</row>
    <row r="309" spans="1:30" ht="15.75" customHeight="1" x14ac:dyDescent="0.25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</row>
    <row r="310" spans="1:30" ht="15.75" customHeight="1" x14ac:dyDescent="0.25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</row>
    <row r="311" spans="1:30" ht="15.75" customHeight="1" x14ac:dyDescent="0.25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</row>
    <row r="312" spans="1:30" ht="15.75" customHeight="1" x14ac:dyDescent="0.25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</row>
    <row r="313" spans="1:30" ht="15.75" customHeight="1" x14ac:dyDescent="0.25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</row>
    <row r="314" spans="1:30" ht="15.75" customHeight="1" x14ac:dyDescent="0.25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</row>
    <row r="315" spans="1:30" ht="15.75" customHeight="1" x14ac:dyDescent="0.25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</row>
    <row r="316" spans="1:30" ht="15.75" customHeight="1" x14ac:dyDescent="0.25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</row>
    <row r="317" spans="1:30" ht="15.75" customHeight="1" x14ac:dyDescent="0.25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</row>
    <row r="318" spans="1:30" ht="15.75" customHeight="1" x14ac:dyDescent="0.25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</row>
    <row r="319" spans="1:30" ht="15.75" customHeight="1" x14ac:dyDescent="0.25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</row>
    <row r="320" spans="1:30" ht="15.75" customHeight="1" x14ac:dyDescent="0.25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</row>
    <row r="321" spans="1:30" ht="15.75" customHeight="1" x14ac:dyDescent="0.25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</row>
    <row r="322" spans="1:30" ht="15.75" customHeight="1" x14ac:dyDescent="0.25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</row>
    <row r="323" spans="1:30" ht="15.75" customHeight="1" x14ac:dyDescent="0.25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</row>
    <row r="324" spans="1:30" ht="15.75" customHeight="1" x14ac:dyDescent="0.25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</row>
    <row r="325" spans="1:30" ht="15.75" customHeight="1" x14ac:dyDescent="0.25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</row>
    <row r="326" spans="1:30" ht="15.75" customHeight="1" x14ac:dyDescent="0.25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</row>
    <row r="327" spans="1:30" ht="15.75" customHeight="1" x14ac:dyDescent="0.25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</row>
    <row r="328" spans="1:30" ht="15.75" customHeight="1" x14ac:dyDescent="0.25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</row>
    <row r="329" spans="1:30" ht="15.75" customHeight="1" x14ac:dyDescent="0.25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</row>
    <row r="330" spans="1:30" ht="15.75" customHeight="1" x14ac:dyDescent="0.25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</row>
    <row r="331" spans="1:30" ht="15.75" customHeight="1" x14ac:dyDescent="0.25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</row>
    <row r="332" spans="1:30" ht="15.75" customHeight="1" x14ac:dyDescent="0.25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</row>
    <row r="333" spans="1:30" ht="15.75" customHeight="1" x14ac:dyDescent="0.25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</row>
    <row r="334" spans="1:30" ht="15.75" customHeight="1" x14ac:dyDescent="0.25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</row>
    <row r="335" spans="1:30" ht="15.75" customHeight="1" x14ac:dyDescent="0.25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</row>
    <row r="336" spans="1:30" ht="15.75" customHeight="1" x14ac:dyDescent="0.25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</row>
    <row r="337" spans="1:30" ht="15.75" customHeight="1" x14ac:dyDescent="0.25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</row>
    <row r="338" spans="1:30" ht="15.75" customHeight="1" x14ac:dyDescent="0.25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</row>
    <row r="339" spans="1:30" ht="15.75" customHeight="1" x14ac:dyDescent="0.25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</row>
    <row r="340" spans="1:30" ht="15.75" customHeight="1" x14ac:dyDescent="0.25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</row>
    <row r="341" spans="1:30" ht="15.75" customHeight="1" x14ac:dyDescent="0.25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</row>
    <row r="342" spans="1:30" ht="15.75" customHeight="1" x14ac:dyDescent="0.25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</row>
    <row r="343" spans="1:30" ht="15.75" customHeight="1" x14ac:dyDescent="0.25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</row>
    <row r="344" spans="1:30" ht="15.75" customHeight="1" x14ac:dyDescent="0.25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</row>
    <row r="345" spans="1:30" ht="15.75" customHeight="1" x14ac:dyDescent="0.25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</row>
    <row r="346" spans="1:30" ht="15.75" customHeight="1" x14ac:dyDescent="0.25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</row>
    <row r="347" spans="1:30" ht="15.75" customHeight="1" x14ac:dyDescent="0.25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</row>
    <row r="348" spans="1:30" ht="15.75" customHeight="1" x14ac:dyDescent="0.25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</row>
    <row r="349" spans="1:30" ht="15.75" customHeight="1" x14ac:dyDescent="0.25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</row>
    <row r="350" spans="1:30" ht="15.75" customHeight="1" x14ac:dyDescent="0.25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</row>
    <row r="351" spans="1:30" ht="15.75" customHeight="1" x14ac:dyDescent="0.25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</row>
    <row r="352" spans="1:30" ht="15.75" customHeight="1" x14ac:dyDescent="0.25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</row>
    <row r="353" spans="1:30" ht="15.75" customHeight="1" x14ac:dyDescent="0.25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</row>
    <row r="354" spans="1:30" ht="15.75" customHeight="1" x14ac:dyDescent="0.25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</row>
    <row r="355" spans="1:30" ht="15.75" customHeight="1" x14ac:dyDescent="0.25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</row>
    <row r="356" spans="1:30" ht="15.75" customHeight="1" x14ac:dyDescent="0.25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</row>
    <row r="357" spans="1:30" ht="15.75" customHeight="1" x14ac:dyDescent="0.25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</row>
    <row r="358" spans="1:30" ht="15.75" customHeight="1" x14ac:dyDescent="0.25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</row>
    <row r="359" spans="1:30" ht="15.75" customHeight="1" x14ac:dyDescent="0.25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</row>
    <row r="360" spans="1:30" ht="15.75" customHeight="1" x14ac:dyDescent="0.25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</row>
    <row r="361" spans="1:30" ht="15.75" customHeight="1" x14ac:dyDescent="0.25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</row>
    <row r="362" spans="1:30" ht="15.75" customHeight="1" x14ac:dyDescent="0.25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</row>
    <row r="363" spans="1:30" ht="15.75" customHeight="1" x14ac:dyDescent="0.25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</row>
    <row r="364" spans="1:30" ht="15.75" customHeight="1" x14ac:dyDescent="0.25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</row>
    <row r="365" spans="1:30" ht="15.75" customHeight="1" x14ac:dyDescent="0.25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</row>
    <row r="366" spans="1:30" ht="15.75" customHeight="1" x14ac:dyDescent="0.25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</row>
    <row r="367" spans="1:30" ht="15.75" customHeight="1" x14ac:dyDescent="0.25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</row>
    <row r="368" spans="1:30" ht="15.75" customHeight="1" x14ac:dyDescent="0.25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</row>
    <row r="369" spans="1:30" ht="15.75" customHeight="1" x14ac:dyDescent="0.25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</row>
    <row r="370" spans="1:30" ht="15.75" customHeight="1" x14ac:dyDescent="0.25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</row>
    <row r="371" spans="1:30" ht="15.75" customHeight="1" x14ac:dyDescent="0.25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</row>
    <row r="372" spans="1:30" ht="15.75" customHeight="1" x14ac:dyDescent="0.25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</row>
    <row r="373" spans="1:30" ht="15.75" customHeight="1" x14ac:dyDescent="0.25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</row>
    <row r="374" spans="1:30" ht="15.75" customHeight="1" x14ac:dyDescent="0.25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</row>
    <row r="375" spans="1:30" ht="15.75" customHeight="1" x14ac:dyDescent="0.25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</row>
    <row r="376" spans="1:30" ht="15.75" customHeight="1" x14ac:dyDescent="0.25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</row>
    <row r="377" spans="1:30" ht="15.75" customHeight="1" x14ac:dyDescent="0.25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</row>
    <row r="378" spans="1:30" ht="15.75" customHeight="1" x14ac:dyDescent="0.25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</row>
    <row r="379" spans="1:30" ht="15.75" customHeight="1" x14ac:dyDescent="0.25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</row>
    <row r="380" spans="1:30" ht="15.75" customHeight="1" x14ac:dyDescent="0.25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</row>
    <row r="381" spans="1:30" ht="15.75" customHeight="1" x14ac:dyDescent="0.25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</row>
    <row r="382" spans="1:30" ht="15.75" customHeight="1" x14ac:dyDescent="0.25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</row>
    <row r="383" spans="1:30" ht="15.75" customHeight="1" x14ac:dyDescent="0.25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</row>
    <row r="384" spans="1:30" ht="15.75" customHeight="1" x14ac:dyDescent="0.25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</row>
    <row r="385" spans="1:30" ht="15.75" customHeight="1" x14ac:dyDescent="0.25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</row>
    <row r="386" spans="1:30" ht="15.75" customHeight="1" x14ac:dyDescent="0.25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</row>
    <row r="387" spans="1:30" ht="15.75" customHeight="1" x14ac:dyDescent="0.25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</row>
    <row r="388" spans="1:30" ht="15.75" customHeight="1" x14ac:dyDescent="0.25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</row>
    <row r="389" spans="1:30" ht="15.75" customHeight="1" x14ac:dyDescent="0.25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</row>
    <row r="390" spans="1:30" ht="15.75" customHeight="1" x14ac:dyDescent="0.25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</row>
    <row r="391" spans="1:30" ht="15.75" customHeight="1" x14ac:dyDescent="0.25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</row>
    <row r="392" spans="1:30" ht="15.75" customHeight="1" x14ac:dyDescent="0.25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</row>
    <row r="393" spans="1:30" ht="15.75" customHeight="1" x14ac:dyDescent="0.25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</row>
    <row r="394" spans="1:30" ht="15.75" customHeight="1" x14ac:dyDescent="0.25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</row>
    <row r="395" spans="1:30" ht="15.75" customHeight="1" x14ac:dyDescent="0.25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</row>
    <row r="396" spans="1:30" ht="15.75" customHeight="1" x14ac:dyDescent="0.25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</row>
    <row r="397" spans="1:30" ht="15.75" customHeight="1" x14ac:dyDescent="0.25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</row>
    <row r="398" spans="1:30" ht="15.75" customHeight="1" x14ac:dyDescent="0.25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</row>
    <row r="399" spans="1:30" ht="15.75" customHeight="1" x14ac:dyDescent="0.25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</row>
    <row r="400" spans="1:30" ht="15.75" customHeight="1" x14ac:dyDescent="0.25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</row>
    <row r="401" spans="1:30" ht="15.75" customHeight="1" x14ac:dyDescent="0.25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</row>
    <row r="402" spans="1:30" ht="15.75" customHeight="1" x14ac:dyDescent="0.25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</row>
    <row r="403" spans="1:30" ht="15.75" customHeight="1" x14ac:dyDescent="0.25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</row>
    <row r="404" spans="1:30" ht="15.75" customHeight="1" x14ac:dyDescent="0.25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</row>
    <row r="405" spans="1:30" ht="15.75" customHeight="1" x14ac:dyDescent="0.25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</row>
    <row r="406" spans="1:30" ht="15.75" customHeight="1" x14ac:dyDescent="0.25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</row>
    <row r="407" spans="1:30" ht="15.75" customHeight="1" x14ac:dyDescent="0.25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</row>
    <row r="408" spans="1:30" ht="15.75" customHeight="1" x14ac:dyDescent="0.25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</row>
    <row r="409" spans="1:30" ht="15.75" customHeight="1" x14ac:dyDescent="0.25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</row>
    <row r="410" spans="1:30" ht="15.75" customHeight="1" x14ac:dyDescent="0.25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</row>
    <row r="411" spans="1:30" ht="15.75" customHeight="1" x14ac:dyDescent="0.25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</row>
    <row r="412" spans="1:30" ht="15.75" customHeight="1" x14ac:dyDescent="0.25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</row>
    <row r="413" spans="1:30" ht="15.75" customHeight="1" x14ac:dyDescent="0.25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</row>
    <row r="414" spans="1:30" ht="15.75" customHeight="1" x14ac:dyDescent="0.25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</row>
    <row r="415" spans="1:30" ht="15.75" customHeight="1" x14ac:dyDescent="0.25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</row>
    <row r="416" spans="1:30" ht="15.75" customHeight="1" x14ac:dyDescent="0.25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</row>
    <row r="417" spans="1:30" ht="15.75" customHeight="1" x14ac:dyDescent="0.25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</row>
    <row r="418" spans="1:30" ht="15.75" customHeight="1" x14ac:dyDescent="0.25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</row>
    <row r="419" spans="1:30" ht="15.75" customHeight="1" x14ac:dyDescent="0.25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</row>
    <row r="420" spans="1:30" ht="15.75" customHeight="1" x14ac:dyDescent="0.25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</row>
    <row r="421" spans="1:30" ht="15.75" customHeight="1" x14ac:dyDescent="0.25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</row>
    <row r="422" spans="1:30" ht="15.75" customHeight="1" x14ac:dyDescent="0.25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</row>
    <row r="423" spans="1:30" ht="15.75" customHeight="1" x14ac:dyDescent="0.25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</row>
    <row r="424" spans="1:30" ht="15.75" customHeight="1" x14ac:dyDescent="0.25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</row>
    <row r="425" spans="1:30" ht="15.75" customHeight="1" x14ac:dyDescent="0.25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</row>
    <row r="426" spans="1:30" ht="15.75" customHeight="1" x14ac:dyDescent="0.25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</row>
    <row r="427" spans="1:30" ht="15.75" customHeight="1" x14ac:dyDescent="0.25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</row>
    <row r="428" spans="1:30" ht="15.75" customHeight="1" x14ac:dyDescent="0.25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</row>
    <row r="429" spans="1:30" ht="15.75" customHeight="1" x14ac:dyDescent="0.25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</row>
    <row r="430" spans="1:30" ht="15.75" customHeight="1" x14ac:dyDescent="0.25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</row>
    <row r="431" spans="1:30" ht="15.75" customHeight="1" x14ac:dyDescent="0.25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</row>
    <row r="432" spans="1:30" ht="15.75" customHeight="1" x14ac:dyDescent="0.25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</row>
    <row r="433" spans="1:30" ht="15.75" customHeight="1" x14ac:dyDescent="0.25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</row>
    <row r="434" spans="1:30" ht="15.75" customHeight="1" x14ac:dyDescent="0.25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</row>
    <row r="435" spans="1:30" ht="15.75" customHeight="1" x14ac:dyDescent="0.25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</row>
    <row r="436" spans="1:30" ht="15.75" customHeight="1" x14ac:dyDescent="0.25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</row>
    <row r="437" spans="1:30" ht="15.75" customHeight="1" x14ac:dyDescent="0.25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</row>
    <row r="438" spans="1:30" ht="15.75" customHeight="1" x14ac:dyDescent="0.25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</row>
    <row r="439" spans="1:30" ht="15.75" customHeight="1" x14ac:dyDescent="0.25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</row>
    <row r="440" spans="1:30" ht="15.75" customHeight="1" x14ac:dyDescent="0.25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</row>
    <row r="441" spans="1:30" ht="15.75" customHeight="1" x14ac:dyDescent="0.25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</row>
    <row r="442" spans="1:30" ht="15.75" customHeight="1" x14ac:dyDescent="0.25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</row>
    <row r="443" spans="1:30" ht="15.75" customHeight="1" x14ac:dyDescent="0.25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</row>
    <row r="444" spans="1:30" ht="15.75" customHeight="1" x14ac:dyDescent="0.25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</row>
    <row r="445" spans="1:30" ht="15.75" customHeight="1" x14ac:dyDescent="0.25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</row>
    <row r="446" spans="1:30" ht="15.75" customHeight="1" x14ac:dyDescent="0.25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</row>
    <row r="447" spans="1:30" ht="15.75" customHeight="1" x14ac:dyDescent="0.25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</row>
    <row r="448" spans="1:30" ht="15.75" customHeight="1" x14ac:dyDescent="0.25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</row>
    <row r="449" spans="1:30" ht="15.75" customHeight="1" x14ac:dyDescent="0.25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</row>
    <row r="450" spans="1:30" ht="15.75" customHeight="1" x14ac:dyDescent="0.25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</row>
    <row r="451" spans="1:30" ht="15.75" customHeight="1" x14ac:dyDescent="0.25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</row>
    <row r="452" spans="1:30" ht="15.75" customHeight="1" x14ac:dyDescent="0.25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</row>
    <row r="453" spans="1:30" ht="15.75" customHeight="1" x14ac:dyDescent="0.25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</row>
    <row r="454" spans="1:30" ht="15.75" customHeight="1" x14ac:dyDescent="0.25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</row>
    <row r="455" spans="1:30" ht="15.75" customHeight="1" x14ac:dyDescent="0.25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</row>
    <row r="456" spans="1:30" ht="15.75" customHeight="1" x14ac:dyDescent="0.25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</row>
    <row r="457" spans="1:30" ht="15.75" customHeight="1" x14ac:dyDescent="0.25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</row>
    <row r="458" spans="1:30" ht="15.75" customHeight="1" x14ac:dyDescent="0.25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</row>
    <row r="459" spans="1:30" ht="15.75" customHeight="1" x14ac:dyDescent="0.25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</row>
    <row r="460" spans="1:30" ht="15.75" customHeight="1" x14ac:dyDescent="0.25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</row>
    <row r="461" spans="1:30" ht="15.75" customHeight="1" x14ac:dyDescent="0.25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</row>
    <row r="462" spans="1:30" ht="15.75" customHeight="1" x14ac:dyDescent="0.25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</row>
    <row r="463" spans="1:30" ht="15.75" customHeight="1" x14ac:dyDescent="0.25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</row>
    <row r="464" spans="1:30" ht="15.75" customHeight="1" x14ac:dyDescent="0.25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</row>
    <row r="465" spans="1:30" ht="15.75" customHeight="1" x14ac:dyDescent="0.25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</row>
    <row r="466" spans="1:30" ht="15.75" customHeight="1" x14ac:dyDescent="0.25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</row>
    <row r="467" spans="1:30" ht="15.75" customHeight="1" x14ac:dyDescent="0.25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</row>
    <row r="468" spans="1:30" ht="15.75" customHeight="1" x14ac:dyDescent="0.25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</row>
    <row r="469" spans="1:30" ht="15.75" customHeight="1" x14ac:dyDescent="0.25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</row>
    <row r="470" spans="1:30" ht="15.75" customHeight="1" x14ac:dyDescent="0.25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</row>
    <row r="471" spans="1:30" ht="15.75" customHeight="1" x14ac:dyDescent="0.25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</row>
    <row r="472" spans="1:30" ht="15.75" customHeight="1" x14ac:dyDescent="0.25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</row>
    <row r="473" spans="1:30" ht="15.75" customHeight="1" x14ac:dyDescent="0.25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</row>
    <row r="474" spans="1:30" ht="15.75" customHeight="1" x14ac:dyDescent="0.25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</row>
    <row r="475" spans="1:30" ht="15.75" customHeight="1" x14ac:dyDescent="0.25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</row>
    <row r="476" spans="1:30" ht="15.75" customHeight="1" x14ac:dyDescent="0.25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</row>
    <row r="477" spans="1:30" ht="15.75" customHeight="1" x14ac:dyDescent="0.25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</row>
    <row r="478" spans="1:30" ht="15.75" customHeight="1" x14ac:dyDescent="0.25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</row>
    <row r="479" spans="1:30" ht="15.75" customHeight="1" x14ac:dyDescent="0.25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</row>
    <row r="480" spans="1:30" ht="15.75" customHeight="1" x14ac:dyDescent="0.25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</row>
    <row r="481" spans="1:30" ht="15.75" customHeight="1" x14ac:dyDescent="0.25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</row>
    <row r="482" spans="1:30" ht="15.75" customHeight="1" x14ac:dyDescent="0.25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</row>
    <row r="483" spans="1:30" ht="15.75" customHeight="1" x14ac:dyDescent="0.25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</row>
    <row r="484" spans="1:30" ht="15.75" customHeight="1" x14ac:dyDescent="0.25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</row>
    <row r="485" spans="1:30" ht="15.75" customHeight="1" x14ac:dyDescent="0.25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</row>
    <row r="486" spans="1:30" ht="15.75" customHeight="1" x14ac:dyDescent="0.25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</row>
    <row r="487" spans="1:30" ht="15.75" customHeight="1" x14ac:dyDescent="0.25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</row>
    <row r="488" spans="1:30" ht="15.75" customHeight="1" x14ac:dyDescent="0.25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</row>
    <row r="489" spans="1:30" ht="15.75" customHeight="1" x14ac:dyDescent="0.25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</row>
    <row r="490" spans="1:30" ht="15.75" customHeight="1" x14ac:dyDescent="0.25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</row>
    <row r="491" spans="1:30" ht="15.75" customHeight="1" x14ac:dyDescent="0.25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</row>
    <row r="492" spans="1:30" ht="15.75" customHeight="1" x14ac:dyDescent="0.25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</row>
    <row r="493" spans="1:30" ht="15.75" customHeight="1" x14ac:dyDescent="0.25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</row>
    <row r="494" spans="1:30" ht="15.75" customHeight="1" x14ac:dyDescent="0.25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</row>
    <row r="495" spans="1:30" ht="15.75" customHeight="1" x14ac:dyDescent="0.25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</row>
    <row r="496" spans="1:30" ht="15.75" customHeight="1" x14ac:dyDescent="0.25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</row>
    <row r="497" spans="1:30" ht="15.75" customHeight="1" x14ac:dyDescent="0.25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</row>
    <row r="498" spans="1:30" ht="15.75" customHeight="1" x14ac:dyDescent="0.25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</row>
    <row r="499" spans="1:30" ht="15.75" customHeight="1" x14ac:dyDescent="0.25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</row>
    <row r="500" spans="1:30" ht="15.75" customHeight="1" x14ac:dyDescent="0.25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</row>
    <row r="501" spans="1:30" ht="15.75" customHeight="1" x14ac:dyDescent="0.25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</row>
    <row r="502" spans="1:30" ht="15.75" customHeight="1" x14ac:dyDescent="0.25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</row>
    <row r="503" spans="1:30" ht="15.75" customHeight="1" x14ac:dyDescent="0.25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</row>
    <row r="504" spans="1:30" ht="15.75" customHeight="1" x14ac:dyDescent="0.25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</row>
    <row r="505" spans="1:30" ht="15.75" customHeight="1" x14ac:dyDescent="0.25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</row>
    <row r="506" spans="1:30" ht="15.75" customHeight="1" x14ac:dyDescent="0.25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</row>
    <row r="507" spans="1:30" ht="15.75" customHeight="1" x14ac:dyDescent="0.25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</row>
    <row r="508" spans="1:30" ht="15.75" customHeight="1" x14ac:dyDescent="0.25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</row>
    <row r="509" spans="1:30" ht="15.75" customHeight="1" x14ac:dyDescent="0.25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</row>
    <row r="510" spans="1:30" ht="15.75" customHeight="1" x14ac:dyDescent="0.25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</row>
    <row r="511" spans="1:30" ht="15.75" customHeight="1" x14ac:dyDescent="0.25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</row>
    <row r="512" spans="1:30" ht="15.75" customHeight="1" x14ac:dyDescent="0.25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</row>
    <row r="513" spans="1:30" ht="15.75" customHeight="1" x14ac:dyDescent="0.25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</row>
    <row r="514" spans="1:30" ht="15.75" customHeight="1" x14ac:dyDescent="0.25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</row>
    <row r="515" spans="1:30" ht="15.75" customHeight="1" x14ac:dyDescent="0.25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</row>
    <row r="516" spans="1:30" ht="15.75" customHeight="1" x14ac:dyDescent="0.25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</row>
    <row r="517" spans="1:30" ht="15.75" customHeight="1" x14ac:dyDescent="0.25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</row>
    <row r="518" spans="1:30" ht="15.75" customHeight="1" x14ac:dyDescent="0.25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</row>
    <row r="519" spans="1:30" ht="15.75" customHeight="1" x14ac:dyDescent="0.25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</row>
    <row r="520" spans="1:30" ht="15.75" customHeight="1" x14ac:dyDescent="0.25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</row>
    <row r="521" spans="1:30" ht="15.75" customHeight="1" x14ac:dyDescent="0.25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</row>
    <row r="522" spans="1:30" ht="15.75" customHeight="1" x14ac:dyDescent="0.25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</row>
    <row r="523" spans="1:30" ht="15.75" customHeight="1" x14ac:dyDescent="0.25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</row>
    <row r="524" spans="1:30" ht="15.75" customHeight="1" x14ac:dyDescent="0.25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</row>
    <row r="525" spans="1:30" ht="15.75" customHeight="1" x14ac:dyDescent="0.25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</row>
    <row r="526" spans="1:30" ht="15.75" customHeight="1" x14ac:dyDescent="0.25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</row>
    <row r="527" spans="1:30" ht="15.75" customHeight="1" x14ac:dyDescent="0.25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</row>
    <row r="528" spans="1:30" ht="15.75" customHeight="1" x14ac:dyDescent="0.25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</row>
    <row r="529" spans="1:30" ht="15.75" customHeight="1" x14ac:dyDescent="0.25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</row>
    <row r="530" spans="1:30" ht="15.75" customHeight="1" x14ac:dyDescent="0.25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</row>
    <row r="531" spans="1:30" ht="15.75" customHeight="1" x14ac:dyDescent="0.25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</row>
    <row r="532" spans="1:30" ht="15.75" customHeight="1" x14ac:dyDescent="0.25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</row>
    <row r="533" spans="1:30" ht="15.75" customHeight="1" x14ac:dyDescent="0.25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</row>
    <row r="534" spans="1:30" ht="15.75" customHeight="1" x14ac:dyDescent="0.25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</row>
    <row r="535" spans="1:30" ht="15.75" customHeight="1" x14ac:dyDescent="0.25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</row>
    <row r="536" spans="1:30" ht="15.75" customHeight="1" x14ac:dyDescent="0.25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</row>
    <row r="537" spans="1:30" ht="15.75" customHeight="1" x14ac:dyDescent="0.25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</row>
    <row r="538" spans="1:30" ht="15.75" customHeight="1" x14ac:dyDescent="0.25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</row>
    <row r="539" spans="1:30" ht="15.75" customHeight="1" x14ac:dyDescent="0.25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</row>
    <row r="540" spans="1:30" ht="15.75" customHeight="1" x14ac:dyDescent="0.25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</row>
    <row r="541" spans="1:30" ht="15.75" customHeight="1" x14ac:dyDescent="0.25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</row>
    <row r="542" spans="1:30" ht="15.75" customHeight="1" x14ac:dyDescent="0.25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</row>
    <row r="543" spans="1:30" ht="15.75" customHeight="1" x14ac:dyDescent="0.25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</row>
    <row r="544" spans="1:30" ht="15.75" customHeight="1" x14ac:dyDescent="0.25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</row>
    <row r="545" spans="1:30" ht="15.75" customHeight="1" x14ac:dyDescent="0.25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</row>
    <row r="546" spans="1:30" ht="15.75" customHeight="1" x14ac:dyDescent="0.25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</row>
    <row r="547" spans="1:30" ht="15.75" customHeight="1" x14ac:dyDescent="0.25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</row>
    <row r="548" spans="1:30" ht="15.75" customHeight="1" x14ac:dyDescent="0.25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</row>
    <row r="549" spans="1:30" ht="15.75" customHeight="1" x14ac:dyDescent="0.25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</row>
    <row r="550" spans="1:30" ht="15.75" customHeight="1" x14ac:dyDescent="0.25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</row>
    <row r="551" spans="1:30" ht="15.75" customHeight="1" x14ac:dyDescent="0.25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</row>
    <row r="552" spans="1:30" ht="15.75" customHeight="1" x14ac:dyDescent="0.25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</row>
    <row r="553" spans="1:30" ht="15.75" customHeight="1" x14ac:dyDescent="0.25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</row>
    <row r="554" spans="1:30" ht="15.75" customHeight="1" x14ac:dyDescent="0.25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</row>
    <row r="555" spans="1:30" ht="15.75" customHeight="1" x14ac:dyDescent="0.25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</row>
    <row r="556" spans="1:30" ht="15.75" customHeight="1" x14ac:dyDescent="0.25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</row>
    <row r="557" spans="1:30" ht="15.75" customHeight="1" x14ac:dyDescent="0.25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</row>
    <row r="558" spans="1:30" ht="15.75" customHeight="1" x14ac:dyDescent="0.25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</row>
    <row r="559" spans="1:30" ht="15.75" customHeight="1" x14ac:dyDescent="0.25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</row>
    <row r="560" spans="1:30" ht="15.75" customHeight="1" x14ac:dyDescent="0.25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</row>
    <row r="561" spans="1:30" ht="15.75" customHeight="1" x14ac:dyDescent="0.25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</row>
    <row r="562" spans="1:30" ht="15.75" customHeight="1" x14ac:dyDescent="0.25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</row>
    <row r="563" spans="1:30" ht="15.75" customHeight="1" x14ac:dyDescent="0.25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</row>
    <row r="564" spans="1:30" ht="15.75" customHeight="1" x14ac:dyDescent="0.25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</row>
    <row r="565" spans="1:30" ht="15.75" customHeight="1" x14ac:dyDescent="0.25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</row>
    <row r="566" spans="1:30" ht="15.75" customHeight="1" x14ac:dyDescent="0.25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</row>
    <row r="567" spans="1:30" ht="15.75" customHeight="1" x14ac:dyDescent="0.25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</row>
    <row r="568" spans="1:30" ht="15.75" customHeight="1" x14ac:dyDescent="0.25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</row>
    <row r="569" spans="1:30" ht="15.75" customHeight="1" x14ac:dyDescent="0.25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</row>
    <row r="570" spans="1:30" ht="15.75" customHeight="1" x14ac:dyDescent="0.25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</row>
    <row r="571" spans="1:30" ht="15.75" customHeight="1" x14ac:dyDescent="0.25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</row>
    <row r="572" spans="1:30" ht="15.75" customHeight="1" x14ac:dyDescent="0.25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</row>
    <row r="573" spans="1:30" ht="15.75" customHeight="1" x14ac:dyDescent="0.25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</row>
    <row r="574" spans="1:30" ht="15.75" customHeight="1" x14ac:dyDescent="0.25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</row>
    <row r="575" spans="1:30" ht="15.75" customHeight="1" x14ac:dyDescent="0.25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</row>
    <row r="576" spans="1:30" ht="15.75" customHeight="1" x14ac:dyDescent="0.25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</row>
    <row r="577" spans="1:30" ht="15.75" customHeight="1" x14ac:dyDescent="0.25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</row>
    <row r="578" spans="1:30" ht="15.75" customHeight="1" x14ac:dyDescent="0.25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</row>
    <row r="579" spans="1:30" ht="15.75" customHeight="1" x14ac:dyDescent="0.25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</row>
    <row r="580" spans="1:30" ht="15.75" customHeight="1" x14ac:dyDescent="0.25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</row>
    <row r="581" spans="1:30" ht="15.75" customHeight="1" x14ac:dyDescent="0.25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</row>
    <row r="582" spans="1:30" ht="15.75" customHeight="1" x14ac:dyDescent="0.25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</row>
    <row r="583" spans="1:30" ht="15.75" customHeight="1" x14ac:dyDescent="0.25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</row>
    <row r="584" spans="1:30" ht="15.75" customHeight="1" x14ac:dyDescent="0.25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</row>
    <row r="585" spans="1:30" ht="15.75" customHeight="1" x14ac:dyDescent="0.25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</row>
    <row r="586" spans="1:30" ht="15.75" customHeight="1" x14ac:dyDescent="0.25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</row>
    <row r="587" spans="1:30" ht="15.75" customHeight="1" x14ac:dyDescent="0.25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</row>
    <row r="588" spans="1:30" ht="15.75" customHeight="1" x14ac:dyDescent="0.25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</row>
    <row r="589" spans="1:30" ht="15.75" customHeight="1" x14ac:dyDescent="0.25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</row>
    <row r="590" spans="1:30" ht="15.75" customHeight="1" x14ac:dyDescent="0.25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</row>
    <row r="591" spans="1:30" ht="15.75" customHeight="1" x14ac:dyDescent="0.25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</row>
    <row r="592" spans="1:30" ht="15.75" customHeight="1" x14ac:dyDescent="0.25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</row>
    <row r="593" spans="1:30" ht="15.75" customHeight="1" x14ac:dyDescent="0.25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</row>
    <row r="594" spans="1:30" ht="15.75" customHeight="1" x14ac:dyDescent="0.25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</row>
    <row r="595" spans="1:30" ht="15.75" customHeight="1" x14ac:dyDescent="0.25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</row>
    <row r="596" spans="1:30" ht="15.75" customHeight="1" x14ac:dyDescent="0.25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</row>
    <row r="597" spans="1:30" ht="15.75" customHeight="1" x14ac:dyDescent="0.25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</row>
    <row r="598" spans="1:30" ht="15.75" customHeight="1" x14ac:dyDescent="0.25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</row>
    <row r="599" spans="1:30" ht="15.75" customHeight="1" x14ac:dyDescent="0.25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</row>
    <row r="600" spans="1:30" ht="15.75" customHeight="1" x14ac:dyDescent="0.25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</row>
    <row r="601" spans="1:30" ht="15.75" customHeight="1" x14ac:dyDescent="0.25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</row>
    <row r="602" spans="1:30" ht="15.75" customHeight="1" x14ac:dyDescent="0.25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</row>
    <row r="603" spans="1:30" ht="15.75" customHeight="1" x14ac:dyDescent="0.25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</row>
    <row r="604" spans="1:30" ht="15.75" customHeight="1" x14ac:dyDescent="0.25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</row>
    <row r="605" spans="1:30" ht="15.75" customHeight="1" x14ac:dyDescent="0.25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</row>
    <row r="606" spans="1:30" ht="15.75" customHeight="1" x14ac:dyDescent="0.25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</row>
    <row r="607" spans="1:30" ht="15.75" customHeight="1" x14ac:dyDescent="0.25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</row>
    <row r="608" spans="1:30" ht="15.75" customHeight="1" x14ac:dyDescent="0.25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</row>
    <row r="609" spans="1:30" ht="15.75" customHeight="1" x14ac:dyDescent="0.25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</row>
    <row r="610" spans="1:30" ht="15.75" customHeight="1" x14ac:dyDescent="0.25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</row>
    <row r="611" spans="1:30" ht="15.75" customHeight="1" x14ac:dyDescent="0.25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</row>
    <row r="612" spans="1:30" ht="15.75" customHeight="1" x14ac:dyDescent="0.25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</row>
    <row r="613" spans="1:30" ht="15.75" customHeight="1" x14ac:dyDescent="0.25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</row>
    <row r="614" spans="1:30" ht="15.75" customHeight="1" x14ac:dyDescent="0.25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</row>
    <row r="615" spans="1:30" ht="15.75" customHeight="1" x14ac:dyDescent="0.25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</row>
    <row r="616" spans="1:30" ht="15.75" customHeight="1" x14ac:dyDescent="0.25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</row>
    <row r="617" spans="1:30" ht="15.75" customHeight="1" x14ac:dyDescent="0.25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</row>
    <row r="618" spans="1:30" ht="15.75" customHeight="1" x14ac:dyDescent="0.25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</row>
    <row r="619" spans="1:30" ht="15.75" customHeight="1" x14ac:dyDescent="0.25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</row>
    <row r="620" spans="1:30" ht="15.75" customHeight="1" x14ac:dyDescent="0.25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</row>
    <row r="621" spans="1:30" ht="15.75" customHeight="1" x14ac:dyDescent="0.25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</row>
    <row r="622" spans="1:30" ht="15.75" customHeight="1" x14ac:dyDescent="0.25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</row>
    <row r="623" spans="1:30" ht="15.75" customHeight="1" x14ac:dyDescent="0.25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</row>
    <row r="624" spans="1:30" ht="15.75" customHeight="1" x14ac:dyDescent="0.25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</row>
    <row r="625" spans="1:30" ht="15.75" customHeight="1" x14ac:dyDescent="0.25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</row>
    <row r="626" spans="1:30" ht="15.75" customHeight="1" x14ac:dyDescent="0.25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</row>
    <row r="627" spans="1:30" ht="15.75" customHeight="1" x14ac:dyDescent="0.25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</row>
    <row r="628" spans="1:30" ht="15.75" customHeight="1" x14ac:dyDescent="0.25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</row>
    <row r="629" spans="1:30" ht="15.75" customHeight="1" x14ac:dyDescent="0.25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</row>
    <row r="630" spans="1:30" ht="15.75" customHeight="1" x14ac:dyDescent="0.25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</row>
    <row r="631" spans="1:30" ht="15.75" customHeight="1" x14ac:dyDescent="0.25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</row>
    <row r="632" spans="1:30" ht="15.75" customHeight="1" x14ac:dyDescent="0.25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</row>
    <row r="633" spans="1:30" ht="15.75" customHeight="1" x14ac:dyDescent="0.25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</row>
    <row r="634" spans="1:30" ht="15.75" customHeight="1" x14ac:dyDescent="0.25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</row>
    <row r="635" spans="1:30" ht="15.75" customHeight="1" x14ac:dyDescent="0.25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</row>
    <row r="636" spans="1:30" ht="15.75" customHeight="1" x14ac:dyDescent="0.25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</row>
    <row r="637" spans="1:30" ht="15.75" customHeight="1" x14ac:dyDescent="0.25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</row>
    <row r="638" spans="1:30" ht="15.75" customHeight="1" x14ac:dyDescent="0.25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</row>
    <row r="639" spans="1:30" ht="15.75" customHeight="1" x14ac:dyDescent="0.25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</row>
    <row r="640" spans="1:30" ht="15.75" customHeight="1" x14ac:dyDescent="0.25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</row>
    <row r="641" spans="1:30" ht="15.75" customHeight="1" x14ac:dyDescent="0.25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</row>
    <row r="642" spans="1:30" ht="15.75" customHeight="1" x14ac:dyDescent="0.25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</row>
    <row r="643" spans="1:30" ht="15.75" customHeight="1" x14ac:dyDescent="0.25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</row>
    <row r="644" spans="1:30" ht="15.75" customHeight="1" x14ac:dyDescent="0.25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</row>
    <row r="645" spans="1:30" ht="15.75" customHeight="1" x14ac:dyDescent="0.25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</row>
    <row r="646" spans="1:30" ht="15.75" customHeight="1" x14ac:dyDescent="0.25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</row>
    <row r="647" spans="1:30" ht="15.75" customHeight="1" x14ac:dyDescent="0.25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</row>
    <row r="648" spans="1:30" ht="15.75" customHeight="1" x14ac:dyDescent="0.25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</row>
    <row r="649" spans="1:30" ht="15.75" customHeight="1" x14ac:dyDescent="0.25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</row>
    <row r="650" spans="1:30" ht="15.75" customHeight="1" x14ac:dyDescent="0.25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</row>
    <row r="651" spans="1:30" ht="15.75" customHeight="1" x14ac:dyDescent="0.25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</row>
    <row r="652" spans="1:30" ht="15.75" customHeight="1" x14ac:dyDescent="0.25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</row>
    <row r="653" spans="1:30" ht="15.75" customHeight="1" x14ac:dyDescent="0.25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</row>
    <row r="654" spans="1:30" ht="15.75" customHeight="1" x14ac:dyDescent="0.25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</row>
    <row r="655" spans="1:30" ht="15.75" customHeight="1" x14ac:dyDescent="0.25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</row>
    <row r="656" spans="1:30" ht="15.75" customHeight="1" x14ac:dyDescent="0.25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</row>
    <row r="657" spans="1:30" ht="15.75" customHeight="1" x14ac:dyDescent="0.25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</row>
    <row r="658" spans="1:30" ht="15.75" customHeight="1" x14ac:dyDescent="0.25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</row>
    <row r="659" spans="1:30" ht="15.75" customHeight="1" x14ac:dyDescent="0.25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</row>
    <row r="660" spans="1:30" ht="15.75" customHeight="1" x14ac:dyDescent="0.25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</row>
    <row r="661" spans="1:30" ht="15.75" customHeight="1" x14ac:dyDescent="0.25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</row>
    <row r="662" spans="1:30" ht="15.75" customHeight="1" x14ac:dyDescent="0.25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</row>
    <row r="663" spans="1:30" ht="15.75" customHeight="1" x14ac:dyDescent="0.25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</row>
    <row r="664" spans="1:30" ht="15.75" customHeight="1" x14ac:dyDescent="0.25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</row>
    <row r="665" spans="1:30" ht="15.75" customHeight="1" x14ac:dyDescent="0.25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</row>
    <row r="666" spans="1:30" ht="15.75" customHeight="1" x14ac:dyDescent="0.25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</row>
    <row r="667" spans="1:30" ht="15.75" customHeight="1" x14ac:dyDescent="0.25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</row>
    <row r="668" spans="1:30" ht="15.75" customHeight="1" x14ac:dyDescent="0.25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</row>
    <row r="669" spans="1:30" ht="15.75" customHeight="1" x14ac:dyDescent="0.25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</row>
    <row r="670" spans="1:30" ht="15.75" customHeight="1" x14ac:dyDescent="0.25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</row>
    <row r="671" spans="1:30" ht="15.75" customHeight="1" x14ac:dyDescent="0.25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</row>
    <row r="672" spans="1:30" ht="15.75" customHeight="1" x14ac:dyDescent="0.25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</row>
    <row r="673" spans="1:30" ht="15.75" customHeight="1" x14ac:dyDescent="0.25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</row>
    <row r="674" spans="1:30" ht="15.75" customHeight="1" x14ac:dyDescent="0.25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</row>
    <row r="675" spans="1:30" ht="15.75" customHeight="1" x14ac:dyDescent="0.25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</row>
    <row r="676" spans="1:30" ht="15.75" customHeight="1" x14ac:dyDescent="0.25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</row>
    <row r="677" spans="1:30" ht="15.75" customHeight="1" x14ac:dyDescent="0.25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</row>
    <row r="678" spans="1:30" ht="15.75" customHeight="1" x14ac:dyDescent="0.25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</row>
    <row r="679" spans="1:30" ht="15.75" customHeight="1" x14ac:dyDescent="0.25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</row>
    <row r="680" spans="1:30" ht="15.75" customHeight="1" x14ac:dyDescent="0.25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</row>
    <row r="681" spans="1:30" ht="15.75" customHeight="1" x14ac:dyDescent="0.25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</row>
    <row r="682" spans="1:30" ht="15.75" customHeight="1" x14ac:dyDescent="0.25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</row>
    <row r="683" spans="1:30" ht="15.75" customHeight="1" x14ac:dyDescent="0.25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</row>
    <row r="684" spans="1:30" ht="15.75" customHeight="1" x14ac:dyDescent="0.25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</row>
    <row r="685" spans="1:30" ht="15.75" customHeight="1" x14ac:dyDescent="0.25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</row>
    <row r="686" spans="1:30" ht="15.75" customHeight="1" x14ac:dyDescent="0.25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</row>
    <row r="687" spans="1:30" ht="15.75" customHeight="1" x14ac:dyDescent="0.25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</row>
    <row r="688" spans="1:30" ht="15.75" customHeight="1" x14ac:dyDescent="0.25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</row>
    <row r="689" spans="1:30" ht="15.75" customHeight="1" x14ac:dyDescent="0.25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</row>
    <row r="690" spans="1:30" ht="15.75" customHeight="1" x14ac:dyDescent="0.25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</row>
    <row r="691" spans="1:30" ht="15.75" customHeight="1" x14ac:dyDescent="0.25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</row>
    <row r="692" spans="1:30" ht="15.75" customHeight="1" x14ac:dyDescent="0.25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</row>
    <row r="693" spans="1:30" ht="15.75" customHeight="1" x14ac:dyDescent="0.25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</row>
    <row r="694" spans="1:30" ht="15.75" customHeight="1" x14ac:dyDescent="0.25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</row>
    <row r="695" spans="1:30" ht="15.75" customHeight="1" x14ac:dyDescent="0.25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</row>
    <row r="696" spans="1:30" ht="15.75" customHeight="1" x14ac:dyDescent="0.25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</row>
    <row r="697" spans="1:30" ht="15.75" customHeight="1" x14ac:dyDescent="0.25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</row>
    <row r="698" spans="1:30" ht="15.75" customHeight="1" x14ac:dyDescent="0.25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</row>
    <row r="699" spans="1:30" ht="15.75" customHeight="1" x14ac:dyDescent="0.25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</row>
    <row r="700" spans="1:30" ht="15.75" customHeight="1" x14ac:dyDescent="0.25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</row>
    <row r="701" spans="1:30" ht="15.75" customHeight="1" x14ac:dyDescent="0.25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</row>
    <row r="702" spans="1:30" ht="15.75" customHeight="1" x14ac:dyDescent="0.25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</row>
    <row r="703" spans="1:30" ht="15.75" customHeight="1" x14ac:dyDescent="0.25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</row>
    <row r="704" spans="1:30" ht="15.75" customHeight="1" x14ac:dyDescent="0.25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</row>
    <row r="705" spans="1:30" ht="15.75" customHeight="1" x14ac:dyDescent="0.25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</row>
    <row r="706" spans="1:30" ht="15.75" customHeight="1" x14ac:dyDescent="0.25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</row>
    <row r="707" spans="1:30" ht="15.75" customHeight="1" x14ac:dyDescent="0.25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</row>
    <row r="708" spans="1:30" ht="15.75" customHeight="1" x14ac:dyDescent="0.25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</row>
    <row r="709" spans="1:30" ht="15.75" customHeight="1" x14ac:dyDescent="0.25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</row>
    <row r="710" spans="1:30" ht="15.75" customHeight="1" x14ac:dyDescent="0.25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</row>
    <row r="711" spans="1:30" ht="15.75" customHeight="1" x14ac:dyDescent="0.25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</row>
    <row r="712" spans="1:30" ht="15.75" customHeight="1" x14ac:dyDescent="0.25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</row>
    <row r="713" spans="1:30" ht="15.75" customHeight="1" x14ac:dyDescent="0.25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</row>
    <row r="714" spans="1:30" ht="15.75" customHeight="1" x14ac:dyDescent="0.25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</row>
    <row r="715" spans="1:30" ht="15.75" customHeight="1" x14ac:dyDescent="0.25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</row>
    <row r="716" spans="1:30" ht="15.75" customHeight="1" x14ac:dyDescent="0.25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</row>
    <row r="717" spans="1:30" ht="15.75" customHeight="1" x14ac:dyDescent="0.25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</row>
    <row r="718" spans="1:30" ht="15.75" customHeight="1" x14ac:dyDescent="0.25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</row>
    <row r="719" spans="1:30" ht="15.75" customHeight="1" x14ac:dyDescent="0.25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</row>
    <row r="720" spans="1:30" ht="15.75" customHeight="1" x14ac:dyDescent="0.25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</row>
    <row r="721" spans="1:30" ht="15.75" customHeight="1" x14ac:dyDescent="0.25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</row>
    <row r="722" spans="1:30" ht="15.75" customHeight="1" x14ac:dyDescent="0.25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</row>
    <row r="723" spans="1:30" ht="15.75" customHeight="1" x14ac:dyDescent="0.25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</row>
    <row r="724" spans="1:30" ht="15.75" customHeight="1" x14ac:dyDescent="0.25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</row>
    <row r="725" spans="1:30" ht="15.75" customHeight="1" x14ac:dyDescent="0.25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</row>
    <row r="726" spans="1:30" ht="15.75" customHeight="1" x14ac:dyDescent="0.25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</row>
    <row r="727" spans="1:30" ht="15.75" customHeight="1" x14ac:dyDescent="0.25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</row>
    <row r="728" spans="1:30" ht="15.75" customHeight="1" x14ac:dyDescent="0.25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</row>
    <row r="729" spans="1:30" ht="15.75" customHeight="1" x14ac:dyDescent="0.25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</row>
    <row r="730" spans="1:30" ht="15.75" customHeight="1" x14ac:dyDescent="0.25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</row>
    <row r="731" spans="1:30" ht="15.75" customHeight="1" x14ac:dyDescent="0.25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</row>
    <row r="732" spans="1:30" ht="15.75" customHeight="1" x14ac:dyDescent="0.25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</row>
    <row r="733" spans="1:30" ht="15.75" customHeight="1" x14ac:dyDescent="0.25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</row>
    <row r="734" spans="1:30" ht="15.75" customHeight="1" x14ac:dyDescent="0.25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</row>
    <row r="735" spans="1:30" ht="15.75" customHeight="1" x14ac:dyDescent="0.25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</row>
    <row r="736" spans="1:30" ht="15.75" customHeight="1" x14ac:dyDescent="0.25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</row>
    <row r="737" spans="1:30" ht="15.75" customHeight="1" x14ac:dyDescent="0.25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</row>
    <row r="738" spans="1:30" ht="15.75" customHeight="1" x14ac:dyDescent="0.25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</row>
    <row r="739" spans="1:30" ht="15.75" customHeight="1" x14ac:dyDescent="0.25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</row>
    <row r="740" spans="1:30" ht="15.75" customHeight="1" x14ac:dyDescent="0.25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</row>
    <row r="741" spans="1:30" ht="15.75" customHeight="1" x14ac:dyDescent="0.25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</row>
    <row r="742" spans="1:30" ht="15.75" customHeight="1" x14ac:dyDescent="0.25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</row>
    <row r="743" spans="1:30" ht="15.75" customHeight="1" x14ac:dyDescent="0.25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</row>
    <row r="744" spans="1:30" ht="15.75" customHeight="1" x14ac:dyDescent="0.25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</row>
    <row r="745" spans="1:30" ht="15.75" customHeight="1" x14ac:dyDescent="0.25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</row>
    <row r="746" spans="1:30" ht="15.75" customHeight="1" x14ac:dyDescent="0.25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</row>
    <row r="747" spans="1:30" ht="15.75" customHeight="1" x14ac:dyDescent="0.25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</row>
    <row r="748" spans="1:30" ht="15.75" customHeight="1" x14ac:dyDescent="0.25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</row>
    <row r="749" spans="1:30" ht="15.75" customHeight="1" x14ac:dyDescent="0.25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</row>
    <row r="750" spans="1:30" ht="15.75" customHeight="1" x14ac:dyDescent="0.25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</row>
    <row r="751" spans="1:30" ht="15.75" customHeight="1" x14ac:dyDescent="0.25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</row>
    <row r="752" spans="1:30" ht="15.75" customHeight="1" x14ac:dyDescent="0.25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</row>
    <row r="753" spans="1:30" ht="15.75" customHeight="1" x14ac:dyDescent="0.25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</row>
    <row r="754" spans="1:30" ht="15.75" customHeight="1" x14ac:dyDescent="0.25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</row>
    <row r="755" spans="1:30" ht="15.75" customHeight="1" x14ac:dyDescent="0.25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</row>
    <row r="756" spans="1:30" ht="15.75" customHeight="1" x14ac:dyDescent="0.25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</row>
    <row r="757" spans="1:30" ht="15.75" customHeight="1" x14ac:dyDescent="0.25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</row>
    <row r="758" spans="1:30" ht="15.75" customHeight="1" x14ac:dyDescent="0.25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</row>
    <row r="759" spans="1:30" ht="15.75" customHeight="1" x14ac:dyDescent="0.25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</row>
    <row r="760" spans="1:30" ht="15.75" customHeight="1" x14ac:dyDescent="0.25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</row>
    <row r="761" spans="1:30" ht="15.75" customHeight="1" x14ac:dyDescent="0.25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</row>
    <row r="762" spans="1:30" ht="15.75" customHeight="1" x14ac:dyDescent="0.25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</row>
    <row r="763" spans="1:30" ht="15.75" customHeight="1" x14ac:dyDescent="0.25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</row>
    <row r="764" spans="1:30" ht="15.75" customHeight="1" x14ac:dyDescent="0.25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</row>
    <row r="765" spans="1:30" ht="15.75" customHeight="1" x14ac:dyDescent="0.25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</row>
    <row r="766" spans="1:30" ht="15.75" customHeight="1" x14ac:dyDescent="0.25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</row>
    <row r="767" spans="1:30" ht="15.75" customHeight="1" x14ac:dyDescent="0.25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</row>
    <row r="768" spans="1:30" ht="15.75" customHeight="1" x14ac:dyDescent="0.25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</row>
    <row r="769" spans="1:30" ht="15.75" customHeight="1" x14ac:dyDescent="0.25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</row>
    <row r="770" spans="1:30" ht="15.75" customHeight="1" x14ac:dyDescent="0.25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</row>
    <row r="771" spans="1:30" ht="15.75" customHeight="1" x14ac:dyDescent="0.25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</row>
    <row r="772" spans="1:30" ht="15.75" customHeight="1" x14ac:dyDescent="0.25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</row>
    <row r="773" spans="1:30" ht="15.75" customHeight="1" x14ac:dyDescent="0.25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</row>
    <row r="774" spans="1:30" ht="15.75" customHeight="1" x14ac:dyDescent="0.25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</row>
    <row r="775" spans="1:30" ht="15.75" customHeight="1" x14ac:dyDescent="0.25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</row>
    <row r="776" spans="1:30" ht="15.75" customHeight="1" x14ac:dyDescent="0.25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</row>
    <row r="777" spans="1:30" ht="15.75" customHeight="1" x14ac:dyDescent="0.25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</row>
    <row r="778" spans="1:30" ht="15.75" customHeight="1" x14ac:dyDescent="0.25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</row>
    <row r="779" spans="1:30" ht="15.75" customHeight="1" x14ac:dyDescent="0.25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</row>
    <row r="780" spans="1:30" ht="15.75" customHeight="1" x14ac:dyDescent="0.25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</row>
    <row r="781" spans="1:30" ht="15.75" customHeight="1" x14ac:dyDescent="0.25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</row>
    <row r="782" spans="1:30" ht="15.75" customHeight="1" x14ac:dyDescent="0.25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</row>
    <row r="783" spans="1:30" ht="15.75" customHeight="1" x14ac:dyDescent="0.25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</row>
    <row r="784" spans="1:30" ht="15.75" customHeight="1" x14ac:dyDescent="0.25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</row>
    <row r="785" spans="1:30" ht="15.75" customHeight="1" x14ac:dyDescent="0.25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</row>
    <row r="786" spans="1:30" ht="15.75" customHeight="1" x14ac:dyDescent="0.25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</row>
    <row r="787" spans="1:30" ht="15.75" customHeight="1" x14ac:dyDescent="0.25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</row>
    <row r="788" spans="1:30" ht="15.75" customHeight="1" x14ac:dyDescent="0.25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</row>
    <row r="789" spans="1:30" ht="15.75" customHeight="1" x14ac:dyDescent="0.25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</row>
    <row r="790" spans="1:30" ht="15.75" customHeight="1" x14ac:dyDescent="0.25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</row>
    <row r="791" spans="1:30" ht="15.75" customHeight="1" x14ac:dyDescent="0.25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</row>
    <row r="792" spans="1:30" ht="15.75" customHeight="1" x14ac:dyDescent="0.25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</row>
    <row r="793" spans="1:30" ht="15.75" customHeight="1" x14ac:dyDescent="0.25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</row>
    <row r="794" spans="1:30" ht="15.75" customHeight="1" x14ac:dyDescent="0.25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</row>
    <row r="795" spans="1:30" ht="15.75" customHeight="1" x14ac:dyDescent="0.25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</row>
    <row r="796" spans="1:30" ht="15.75" customHeight="1" x14ac:dyDescent="0.25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</row>
    <row r="797" spans="1:30" ht="15.75" customHeight="1" x14ac:dyDescent="0.25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</row>
    <row r="798" spans="1:30" ht="15.75" customHeight="1" x14ac:dyDescent="0.25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</row>
    <row r="799" spans="1:30" ht="15.75" customHeight="1" x14ac:dyDescent="0.25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</row>
    <row r="800" spans="1:30" ht="15.75" customHeight="1" x14ac:dyDescent="0.25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</row>
    <row r="801" spans="1:30" ht="15.75" customHeight="1" x14ac:dyDescent="0.25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</row>
    <row r="802" spans="1:30" ht="15.75" customHeight="1" x14ac:dyDescent="0.25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</row>
    <row r="803" spans="1:30" ht="15.75" customHeight="1" x14ac:dyDescent="0.25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</row>
    <row r="804" spans="1:30" ht="15.75" customHeight="1" x14ac:dyDescent="0.25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</row>
    <row r="805" spans="1:30" ht="15.75" customHeight="1" x14ac:dyDescent="0.25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</row>
    <row r="806" spans="1:30" ht="15.75" customHeight="1" x14ac:dyDescent="0.25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</row>
    <row r="807" spans="1:30" ht="15.75" customHeight="1" x14ac:dyDescent="0.25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</row>
    <row r="808" spans="1:30" ht="15.75" customHeight="1" x14ac:dyDescent="0.25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</row>
    <row r="809" spans="1:30" ht="15.75" customHeight="1" x14ac:dyDescent="0.25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</row>
    <row r="810" spans="1:30" ht="15.75" customHeight="1" x14ac:dyDescent="0.25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</row>
    <row r="811" spans="1:30" ht="15.75" customHeight="1" x14ac:dyDescent="0.25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</row>
    <row r="812" spans="1:30" ht="15.75" customHeight="1" x14ac:dyDescent="0.25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</row>
    <row r="813" spans="1:30" ht="15.75" customHeight="1" x14ac:dyDescent="0.25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</row>
    <row r="814" spans="1:30" ht="15.75" customHeight="1" x14ac:dyDescent="0.25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</row>
    <row r="815" spans="1:30" ht="15.75" customHeight="1" x14ac:dyDescent="0.25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</row>
    <row r="816" spans="1:30" ht="15.75" customHeight="1" x14ac:dyDescent="0.25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</row>
    <row r="817" spans="1:30" ht="15.75" customHeight="1" x14ac:dyDescent="0.25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</row>
    <row r="818" spans="1:30" ht="15.75" customHeight="1" x14ac:dyDescent="0.25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</row>
    <row r="819" spans="1:30" ht="15.75" customHeight="1" x14ac:dyDescent="0.25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</row>
    <row r="820" spans="1:30" ht="15.75" customHeight="1" x14ac:dyDescent="0.25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</row>
    <row r="821" spans="1:30" ht="15.75" customHeight="1" x14ac:dyDescent="0.25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</row>
    <row r="822" spans="1:30" ht="15.75" customHeight="1" x14ac:dyDescent="0.25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</row>
    <row r="823" spans="1:30" ht="15.75" customHeight="1" x14ac:dyDescent="0.25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</row>
    <row r="824" spans="1:30" ht="15.75" customHeight="1" x14ac:dyDescent="0.25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</row>
    <row r="825" spans="1:30" ht="15.75" customHeight="1" x14ac:dyDescent="0.25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</row>
    <row r="826" spans="1:30" ht="15.75" customHeight="1" x14ac:dyDescent="0.25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</row>
    <row r="827" spans="1:30" ht="15.75" customHeight="1" x14ac:dyDescent="0.25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</row>
    <row r="828" spans="1:30" ht="15.75" customHeight="1" x14ac:dyDescent="0.25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</row>
    <row r="829" spans="1:30" ht="15.75" customHeight="1" x14ac:dyDescent="0.25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</row>
    <row r="830" spans="1:30" ht="15.75" customHeight="1" x14ac:dyDescent="0.25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</row>
    <row r="831" spans="1:30" ht="15.75" customHeight="1" x14ac:dyDescent="0.25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</row>
    <row r="832" spans="1:30" ht="15.75" customHeight="1" x14ac:dyDescent="0.25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</row>
    <row r="833" spans="1:30" ht="15.75" customHeight="1" x14ac:dyDescent="0.25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</row>
    <row r="834" spans="1:30" ht="15.75" customHeight="1" x14ac:dyDescent="0.25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</row>
    <row r="835" spans="1:30" ht="15.75" customHeight="1" x14ac:dyDescent="0.25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</row>
    <row r="836" spans="1:30" ht="15.75" customHeight="1" x14ac:dyDescent="0.25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</row>
    <row r="837" spans="1:30" ht="15.75" customHeight="1" x14ac:dyDescent="0.25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</row>
    <row r="838" spans="1:30" ht="15.75" customHeight="1" x14ac:dyDescent="0.25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</row>
    <row r="839" spans="1:30" ht="15.75" customHeight="1" x14ac:dyDescent="0.25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</row>
    <row r="840" spans="1:30" ht="15.75" customHeight="1" x14ac:dyDescent="0.25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</row>
    <row r="841" spans="1:30" ht="15.75" customHeight="1" x14ac:dyDescent="0.25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</row>
    <row r="842" spans="1:30" ht="15.75" customHeight="1" x14ac:dyDescent="0.25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</row>
    <row r="843" spans="1:30" ht="15.75" customHeight="1" x14ac:dyDescent="0.25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</row>
    <row r="844" spans="1:30" ht="15.75" customHeight="1" x14ac:dyDescent="0.25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</row>
    <row r="845" spans="1:30" ht="15.75" customHeight="1" x14ac:dyDescent="0.25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</row>
    <row r="846" spans="1:30" ht="15.75" customHeight="1" x14ac:dyDescent="0.25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</row>
    <row r="847" spans="1:30" ht="15.75" customHeight="1" x14ac:dyDescent="0.25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</row>
    <row r="848" spans="1:30" ht="15.75" customHeight="1" x14ac:dyDescent="0.25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</row>
    <row r="849" spans="1:30" ht="15.75" customHeight="1" x14ac:dyDescent="0.25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</row>
    <row r="850" spans="1:30" ht="15.75" customHeight="1" x14ac:dyDescent="0.25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</row>
    <row r="851" spans="1:30" ht="15.75" customHeight="1" x14ac:dyDescent="0.25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</row>
    <row r="852" spans="1:30" ht="15.75" customHeight="1" x14ac:dyDescent="0.25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</row>
    <row r="853" spans="1:30" ht="15.75" customHeight="1" x14ac:dyDescent="0.25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</row>
    <row r="854" spans="1:30" ht="15.75" customHeight="1" x14ac:dyDescent="0.25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</row>
    <row r="855" spans="1:30" ht="15.75" customHeight="1" x14ac:dyDescent="0.25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</row>
    <row r="856" spans="1:30" ht="15.75" customHeight="1" x14ac:dyDescent="0.25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</row>
    <row r="857" spans="1:30" ht="15.75" customHeight="1" x14ac:dyDescent="0.25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</row>
    <row r="858" spans="1:30" ht="15.75" customHeight="1" x14ac:dyDescent="0.25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</row>
    <row r="859" spans="1:30" ht="15.75" customHeight="1" x14ac:dyDescent="0.25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</row>
    <row r="860" spans="1:30" ht="15.75" customHeight="1" x14ac:dyDescent="0.25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</row>
    <row r="861" spans="1:30" ht="15.75" customHeight="1" x14ac:dyDescent="0.25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</row>
    <row r="862" spans="1:30" ht="15.75" customHeight="1" x14ac:dyDescent="0.25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</row>
    <row r="863" spans="1:30" ht="15.75" customHeight="1" x14ac:dyDescent="0.25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</row>
    <row r="864" spans="1:30" ht="15.75" customHeight="1" x14ac:dyDescent="0.25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</row>
    <row r="865" spans="1:30" ht="15.75" customHeight="1" x14ac:dyDescent="0.25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</row>
    <row r="866" spans="1:30" ht="15.75" customHeight="1" x14ac:dyDescent="0.25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</row>
    <row r="867" spans="1:30" ht="15.75" customHeight="1" x14ac:dyDescent="0.25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</row>
    <row r="868" spans="1:30" ht="15.75" customHeight="1" x14ac:dyDescent="0.25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</row>
    <row r="869" spans="1:30" ht="15.75" customHeight="1" x14ac:dyDescent="0.25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</row>
    <row r="870" spans="1:30" ht="15.75" customHeight="1" x14ac:dyDescent="0.25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</row>
    <row r="871" spans="1:30" ht="15.75" customHeight="1" x14ac:dyDescent="0.25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</row>
    <row r="872" spans="1:30" ht="15.75" customHeight="1" x14ac:dyDescent="0.25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</row>
    <row r="873" spans="1:30" ht="15.75" customHeight="1" x14ac:dyDescent="0.25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</row>
    <row r="874" spans="1:30" ht="15.75" customHeight="1" x14ac:dyDescent="0.25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</row>
    <row r="875" spans="1:30" ht="15.75" customHeight="1" x14ac:dyDescent="0.25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</row>
    <row r="876" spans="1:30" ht="15.75" customHeight="1" x14ac:dyDescent="0.25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</row>
    <row r="877" spans="1:30" ht="15.75" customHeight="1" x14ac:dyDescent="0.25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</row>
    <row r="878" spans="1:30" ht="15.75" customHeight="1" x14ac:dyDescent="0.25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</row>
    <row r="879" spans="1:30" ht="15.75" customHeight="1" x14ac:dyDescent="0.25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</row>
    <row r="880" spans="1:30" ht="15.75" customHeight="1" x14ac:dyDescent="0.25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</row>
    <row r="881" spans="1:30" ht="15.75" customHeight="1" x14ac:dyDescent="0.25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</row>
    <row r="882" spans="1:30" ht="15.75" customHeight="1" x14ac:dyDescent="0.25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</row>
    <row r="883" spans="1:30" ht="15.75" customHeight="1" x14ac:dyDescent="0.25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</row>
    <row r="884" spans="1:30" ht="15.75" customHeight="1" x14ac:dyDescent="0.25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</row>
    <row r="885" spans="1:30" ht="15.75" customHeight="1" x14ac:dyDescent="0.25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</row>
    <row r="886" spans="1:30" ht="15.75" customHeight="1" x14ac:dyDescent="0.25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</row>
    <row r="887" spans="1:30" ht="15.75" customHeight="1" x14ac:dyDescent="0.25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</row>
    <row r="888" spans="1:30" ht="15.75" customHeight="1" x14ac:dyDescent="0.25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</row>
    <row r="889" spans="1:30" ht="15.75" customHeight="1" x14ac:dyDescent="0.25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</row>
    <row r="890" spans="1:30" ht="15.75" customHeight="1" x14ac:dyDescent="0.25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</row>
    <row r="891" spans="1:30" ht="15.75" customHeight="1" x14ac:dyDescent="0.25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</row>
    <row r="892" spans="1:30" ht="15.75" customHeight="1" x14ac:dyDescent="0.25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</row>
    <row r="893" spans="1:30" ht="15.75" customHeight="1" x14ac:dyDescent="0.25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</row>
    <row r="894" spans="1:30" ht="15.75" customHeight="1" x14ac:dyDescent="0.25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</row>
    <row r="895" spans="1:30" ht="15.75" customHeight="1" x14ac:dyDescent="0.25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</row>
    <row r="896" spans="1:30" ht="15.75" customHeight="1" x14ac:dyDescent="0.25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</row>
    <row r="897" spans="1:30" ht="15.75" customHeight="1" x14ac:dyDescent="0.25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</row>
    <row r="898" spans="1:30" ht="15.75" customHeight="1" x14ac:dyDescent="0.25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</row>
    <row r="899" spans="1:30" ht="15.75" customHeight="1" x14ac:dyDescent="0.25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</row>
    <row r="900" spans="1:30" ht="15.75" customHeight="1" x14ac:dyDescent="0.25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</row>
    <row r="901" spans="1:30" ht="15.75" customHeight="1" x14ac:dyDescent="0.25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</row>
    <row r="902" spans="1:30" ht="15.75" customHeight="1" x14ac:dyDescent="0.25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</row>
    <row r="903" spans="1:30" ht="15.75" customHeight="1" x14ac:dyDescent="0.25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</row>
    <row r="904" spans="1:30" ht="15.75" customHeight="1" x14ac:dyDescent="0.25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</row>
    <row r="905" spans="1:30" ht="15.75" customHeight="1" x14ac:dyDescent="0.25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</row>
    <row r="906" spans="1:30" ht="15.75" customHeight="1" x14ac:dyDescent="0.25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</row>
    <row r="907" spans="1:30" ht="15.75" customHeight="1" x14ac:dyDescent="0.25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</row>
    <row r="908" spans="1:30" ht="15.75" customHeight="1" x14ac:dyDescent="0.25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</row>
    <row r="909" spans="1:30" ht="15.75" customHeight="1" x14ac:dyDescent="0.25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</row>
    <row r="910" spans="1:30" ht="15.75" customHeight="1" x14ac:dyDescent="0.25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</row>
    <row r="911" spans="1:30" ht="15.75" customHeight="1" x14ac:dyDescent="0.25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</row>
    <row r="912" spans="1:30" ht="15.75" customHeight="1" x14ac:dyDescent="0.25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</row>
    <row r="913" spans="1:30" ht="15.75" customHeight="1" x14ac:dyDescent="0.25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</row>
    <row r="914" spans="1:30" ht="15.75" customHeight="1" x14ac:dyDescent="0.25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</row>
    <row r="915" spans="1:30" ht="15.75" customHeight="1" x14ac:dyDescent="0.25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</row>
    <row r="916" spans="1:30" ht="15.75" customHeight="1" x14ac:dyDescent="0.25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</row>
    <row r="917" spans="1:30" ht="15.75" customHeight="1" x14ac:dyDescent="0.25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</row>
    <row r="918" spans="1:30" ht="15.75" customHeight="1" x14ac:dyDescent="0.25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</row>
    <row r="919" spans="1:30" ht="15.75" customHeight="1" x14ac:dyDescent="0.25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</row>
    <row r="920" spans="1:30" ht="15.75" customHeight="1" x14ac:dyDescent="0.25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</row>
    <row r="921" spans="1:30" ht="15.75" customHeight="1" x14ac:dyDescent="0.25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</row>
    <row r="922" spans="1:30" ht="15.75" customHeight="1" x14ac:dyDescent="0.25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</row>
    <row r="923" spans="1:30" ht="15.75" customHeight="1" x14ac:dyDescent="0.25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</row>
    <row r="924" spans="1:30" ht="15.75" customHeight="1" x14ac:dyDescent="0.25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</row>
    <row r="925" spans="1:30" ht="15.75" customHeight="1" x14ac:dyDescent="0.25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</row>
    <row r="926" spans="1:30" ht="15.75" customHeight="1" x14ac:dyDescent="0.25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</row>
    <row r="927" spans="1:30" ht="15.75" customHeight="1" x14ac:dyDescent="0.25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</row>
    <row r="928" spans="1:30" ht="15.75" customHeight="1" x14ac:dyDescent="0.25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</row>
    <row r="929" spans="1:30" ht="15.75" customHeight="1" x14ac:dyDescent="0.25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</row>
    <row r="930" spans="1:30" ht="15.75" customHeight="1" x14ac:dyDescent="0.25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</row>
    <row r="931" spans="1:30" ht="15.75" customHeight="1" x14ac:dyDescent="0.25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</row>
    <row r="932" spans="1:30" ht="15.75" customHeight="1" x14ac:dyDescent="0.25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</row>
    <row r="933" spans="1:30" ht="15.75" customHeight="1" x14ac:dyDescent="0.25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</row>
    <row r="934" spans="1:30" ht="15.75" customHeight="1" x14ac:dyDescent="0.25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</row>
    <row r="935" spans="1:30" ht="15.75" customHeight="1" x14ac:dyDescent="0.25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</row>
    <row r="936" spans="1:30" ht="15.75" customHeight="1" x14ac:dyDescent="0.25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</row>
    <row r="937" spans="1:30" ht="15.75" customHeight="1" x14ac:dyDescent="0.25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</row>
    <row r="938" spans="1:30" ht="15.75" customHeight="1" x14ac:dyDescent="0.25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</row>
    <row r="939" spans="1:30" ht="15.75" customHeight="1" x14ac:dyDescent="0.25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</row>
    <row r="940" spans="1:30" ht="15.75" customHeight="1" x14ac:dyDescent="0.25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</row>
    <row r="941" spans="1:30" ht="15.75" customHeight="1" x14ac:dyDescent="0.25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</row>
    <row r="942" spans="1:30" ht="15.75" customHeight="1" x14ac:dyDescent="0.25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</row>
    <row r="943" spans="1:30" ht="15.75" customHeight="1" x14ac:dyDescent="0.25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</row>
    <row r="944" spans="1:30" ht="15.75" customHeight="1" x14ac:dyDescent="0.25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</row>
    <row r="945" spans="1:30" ht="15.75" customHeight="1" x14ac:dyDescent="0.25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</row>
    <row r="946" spans="1:30" ht="15.75" customHeight="1" x14ac:dyDescent="0.25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</row>
    <row r="947" spans="1:30" ht="15.75" customHeight="1" x14ac:dyDescent="0.25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</row>
    <row r="948" spans="1:30" ht="15.75" customHeight="1" x14ac:dyDescent="0.25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</row>
    <row r="949" spans="1:30" ht="15.75" customHeight="1" x14ac:dyDescent="0.25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</row>
    <row r="950" spans="1:30" ht="15.75" customHeight="1" x14ac:dyDescent="0.25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</row>
    <row r="951" spans="1:30" ht="15.75" customHeight="1" x14ac:dyDescent="0.25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</row>
    <row r="952" spans="1:30" ht="15.75" customHeight="1" x14ac:dyDescent="0.25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</row>
    <row r="953" spans="1:30" ht="15.75" customHeight="1" x14ac:dyDescent="0.25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</row>
    <row r="954" spans="1:30" ht="15.75" customHeight="1" x14ac:dyDescent="0.25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</row>
    <row r="955" spans="1:30" ht="15.75" customHeight="1" x14ac:dyDescent="0.25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</row>
    <row r="956" spans="1:30" ht="15.75" customHeight="1" x14ac:dyDescent="0.25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</row>
    <row r="957" spans="1:30" ht="15.75" customHeight="1" x14ac:dyDescent="0.25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</row>
    <row r="958" spans="1:30" ht="15.75" customHeight="1" x14ac:dyDescent="0.25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</row>
    <row r="959" spans="1:30" ht="15.75" customHeight="1" x14ac:dyDescent="0.25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</row>
    <row r="960" spans="1:30" ht="15.75" customHeight="1" x14ac:dyDescent="0.25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</row>
    <row r="961" spans="1:30" ht="15.75" customHeight="1" x14ac:dyDescent="0.25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</row>
    <row r="962" spans="1:30" ht="15.75" customHeight="1" x14ac:dyDescent="0.25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</row>
    <row r="963" spans="1:30" ht="15.75" customHeight="1" x14ac:dyDescent="0.25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</row>
    <row r="964" spans="1:30" ht="15.75" customHeight="1" x14ac:dyDescent="0.25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</row>
    <row r="965" spans="1:30" ht="15.75" customHeight="1" x14ac:dyDescent="0.25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</row>
    <row r="966" spans="1:30" ht="15.75" customHeight="1" x14ac:dyDescent="0.25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</row>
    <row r="967" spans="1:30" ht="15.75" customHeight="1" x14ac:dyDescent="0.25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</row>
    <row r="968" spans="1:30" ht="15.75" customHeight="1" x14ac:dyDescent="0.25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</row>
    <row r="969" spans="1:30" ht="15.75" customHeight="1" x14ac:dyDescent="0.25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</row>
    <row r="970" spans="1:30" ht="15.75" customHeight="1" x14ac:dyDescent="0.25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</row>
    <row r="971" spans="1:30" ht="15.75" customHeight="1" x14ac:dyDescent="0.25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</row>
    <row r="972" spans="1:30" ht="15.75" customHeight="1" x14ac:dyDescent="0.25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</row>
    <row r="973" spans="1:30" ht="15.75" customHeight="1" x14ac:dyDescent="0.25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</row>
    <row r="974" spans="1:30" ht="15.75" customHeight="1" x14ac:dyDescent="0.25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</row>
    <row r="975" spans="1:30" ht="15.75" customHeight="1" x14ac:dyDescent="0.25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</row>
    <row r="976" spans="1:30" ht="15.75" customHeight="1" x14ac:dyDescent="0.25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</row>
    <row r="977" spans="1:30" ht="15.75" customHeight="1" x14ac:dyDescent="0.25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</row>
    <row r="978" spans="1:30" ht="15.75" customHeight="1" x14ac:dyDescent="0.25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</row>
    <row r="979" spans="1:30" ht="15.75" customHeight="1" x14ac:dyDescent="0.25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</row>
    <row r="980" spans="1:30" ht="15.75" customHeight="1" x14ac:dyDescent="0.25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</row>
    <row r="981" spans="1:30" ht="15.75" customHeight="1" x14ac:dyDescent="0.25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</row>
    <row r="982" spans="1:30" ht="15.75" customHeight="1" x14ac:dyDescent="0.25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</row>
    <row r="983" spans="1:30" ht="15.75" customHeight="1" x14ac:dyDescent="0.25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</row>
    <row r="984" spans="1:30" ht="15.75" customHeight="1" x14ac:dyDescent="0.25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</row>
    <row r="985" spans="1:30" ht="15.75" customHeight="1" x14ac:dyDescent="0.25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</row>
    <row r="986" spans="1:30" ht="15.75" customHeight="1" x14ac:dyDescent="0.25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</row>
    <row r="987" spans="1:30" ht="15.75" customHeight="1" x14ac:dyDescent="0.25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</row>
    <row r="988" spans="1:30" ht="15.75" customHeight="1" x14ac:dyDescent="0.25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</row>
    <row r="989" spans="1:30" ht="15.75" customHeight="1" x14ac:dyDescent="0.25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</row>
    <row r="990" spans="1:30" ht="15.75" customHeight="1" x14ac:dyDescent="0.25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</row>
    <row r="991" spans="1:30" ht="15.75" customHeight="1" x14ac:dyDescent="0.25">
      <c r="A991" s="1"/>
      <c r="B991" s="1"/>
      <c r="C991" s="2"/>
      <c r="D991" s="2"/>
      <c r="E991" s="2"/>
      <c r="F991" s="2"/>
      <c r="G991" s="2"/>
      <c r="H991" s="2"/>
      <c r="I991" s="2"/>
      <c r="J991" s="2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</row>
    <row r="992" spans="1:30" ht="15.75" customHeight="1" x14ac:dyDescent="0.25">
      <c r="A992" s="1"/>
      <c r="B992" s="1"/>
      <c r="C992" s="2"/>
      <c r="D992" s="2"/>
      <c r="E992" s="2"/>
      <c r="F992" s="2"/>
      <c r="G992" s="2"/>
      <c r="H992" s="2"/>
      <c r="I992" s="2"/>
      <c r="J992" s="2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</row>
    <row r="993" spans="1:30" ht="15.75" customHeight="1" x14ac:dyDescent="0.25">
      <c r="A993" s="1"/>
      <c r="B993" s="1"/>
      <c r="C993" s="2"/>
      <c r="D993" s="2"/>
      <c r="E993" s="2"/>
      <c r="F993" s="2"/>
      <c r="G993" s="2"/>
      <c r="H993" s="2"/>
      <c r="I993" s="2"/>
      <c r="J993" s="2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</row>
    <row r="994" spans="1:30" ht="15.75" customHeight="1" x14ac:dyDescent="0.25">
      <c r="A994" s="1"/>
      <c r="B994" s="1"/>
      <c r="C994" s="2"/>
      <c r="D994" s="2"/>
      <c r="E994" s="2"/>
      <c r="F994" s="2"/>
      <c r="G994" s="2"/>
      <c r="H994" s="2"/>
      <c r="I994" s="2"/>
      <c r="J994" s="2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</row>
    <row r="995" spans="1:30" ht="15.75" customHeight="1" x14ac:dyDescent="0.25">
      <c r="A995" s="1"/>
      <c r="B995" s="1"/>
      <c r="C995" s="2"/>
      <c r="D995" s="2"/>
      <c r="E995" s="2"/>
      <c r="F995" s="2"/>
      <c r="G995" s="2"/>
      <c r="H995" s="2"/>
      <c r="I995" s="2"/>
      <c r="J995" s="2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</row>
    <row r="996" spans="1:30" ht="15.75" customHeight="1" x14ac:dyDescent="0.25">
      <c r="A996" s="1"/>
      <c r="B996" s="1"/>
      <c r="C996" s="2"/>
      <c r="D996" s="2"/>
      <c r="E996" s="2"/>
      <c r="F996" s="2"/>
      <c r="G996" s="2"/>
      <c r="H996" s="2"/>
      <c r="I996" s="2"/>
      <c r="J996" s="2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</row>
    <row r="997" spans="1:30" ht="15.75" customHeight="1" x14ac:dyDescent="0.25">
      <c r="A997" s="1"/>
      <c r="B997" s="1"/>
      <c r="C997" s="2"/>
      <c r="D997" s="2"/>
      <c r="E997" s="2"/>
      <c r="F997" s="2"/>
      <c r="G997" s="2"/>
      <c r="H997" s="2"/>
      <c r="I997" s="2"/>
      <c r="J997" s="2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</row>
    <row r="998" spans="1:30" ht="15.75" customHeight="1" x14ac:dyDescent="0.25">
      <c r="A998" s="1"/>
      <c r="B998" s="1"/>
      <c r="C998" s="2"/>
      <c r="D998" s="2"/>
      <c r="E998" s="2"/>
      <c r="F998" s="2"/>
      <c r="G998" s="2"/>
      <c r="H998" s="2"/>
      <c r="I998" s="2"/>
      <c r="J998" s="2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</row>
    <row r="999" spans="1:30" ht="15.75" customHeight="1" x14ac:dyDescent="0.25">
      <c r="A999" s="1"/>
      <c r="B999" s="1"/>
      <c r="C999" s="2"/>
      <c r="D999" s="2"/>
      <c r="E999" s="2"/>
      <c r="F999" s="2"/>
      <c r="G999" s="2"/>
      <c r="H999" s="2"/>
      <c r="I999" s="2"/>
      <c r="J999" s="2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</row>
    <row r="1000" spans="1:30" ht="15.75" customHeight="1" x14ac:dyDescent="0.25">
      <c r="A1000" s="1"/>
      <c r="B1000" s="1"/>
      <c r="C1000" s="2"/>
      <c r="D1000" s="2"/>
      <c r="E1000" s="2"/>
      <c r="F1000" s="2"/>
      <c r="G1000" s="2"/>
      <c r="H1000" s="2"/>
      <c r="I1000" s="2"/>
      <c r="J1000" s="2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</row>
    <row r="1001" spans="1:30" ht="15.75" customHeight="1" x14ac:dyDescent="0.25">
      <c r="A1001" s="1"/>
      <c r="B1001" s="1"/>
      <c r="C1001" s="2"/>
      <c r="D1001" s="2"/>
      <c r="E1001" s="2"/>
      <c r="F1001" s="2"/>
      <c r="G1001" s="2"/>
      <c r="H1001" s="2"/>
      <c r="I1001" s="2"/>
      <c r="J1001" s="2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</row>
    <row r="1002" spans="1:30" ht="15.75" customHeight="1" x14ac:dyDescent="0.25">
      <c r="A1002" s="1"/>
      <c r="B1002" s="1"/>
      <c r="C1002" s="2"/>
      <c r="D1002" s="2"/>
      <c r="E1002" s="2"/>
      <c r="F1002" s="2"/>
      <c r="G1002" s="2"/>
      <c r="H1002" s="2"/>
      <c r="I1002" s="2"/>
      <c r="J1002" s="2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</row>
    <row r="1003" spans="1:30" ht="15.75" customHeight="1" x14ac:dyDescent="0.25">
      <c r="A1003" s="1"/>
      <c r="B1003" s="1"/>
      <c r="C1003" s="2"/>
      <c r="D1003" s="2"/>
      <c r="E1003" s="2"/>
      <c r="F1003" s="2"/>
      <c r="G1003" s="2"/>
      <c r="H1003" s="2"/>
      <c r="I1003" s="2"/>
      <c r="J1003" s="2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</row>
    <row r="1004" spans="1:30" ht="15.75" customHeight="1" x14ac:dyDescent="0.25">
      <c r="A1004" s="1"/>
      <c r="B1004" s="1"/>
      <c r="C1004" s="2"/>
      <c r="D1004" s="2"/>
      <c r="E1004" s="2"/>
      <c r="F1004" s="2"/>
      <c r="G1004" s="2"/>
      <c r="H1004" s="2"/>
      <c r="I1004" s="2"/>
      <c r="J1004" s="2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</row>
    <row r="1005" spans="1:30" ht="15.75" customHeight="1" x14ac:dyDescent="0.25">
      <c r="A1005" s="1"/>
      <c r="B1005" s="1"/>
      <c r="C1005" s="2"/>
      <c r="D1005" s="2"/>
      <c r="E1005" s="2"/>
      <c r="F1005" s="2"/>
      <c r="G1005" s="2"/>
      <c r="H1005" s="2"/>
      <c r="I1005" s="2"/>
      <c r="J1005" s="2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</row>
    <row r="1006" spans="1:30" ht="15.75" customHeight="1" x14ac:dyDescent="0.25">
      <c r="A1006" s="1"/>
      <c r="B1006" s="1"/>
      <c r="C1006" s="2"/>
      <c r="D1006" s="2"/>
      <c r="E1006" s="2"/>
      <c r="F1006" s="2"/>
      <c r="G1006" s="2"/>
      <c r="H1006" s="2"/>
      <c r="I1006" s="2"/>
      <c r="J1006" s="2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</row>
    <row r="1007" spans="1:30" ht="15.75" customHeight="1" x14ac:dyDescent="0.25">
      <c r="A1007" s="1"/>
      <c r="B1007" s="1"/>
      <c r="C1007" s="2"/>
      <c r="D1007" s="2"/>
      <c r="E1007" s="2"/>
      <c r="F1007" s="2"/>
      <c r="G1007" s="2"/>
      <c r="H1007" s="2"/>
      <c r="I1007" s="2"/>
      <c r="J1007" s="2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</row>
    <row r="1008" spans="1:30" ht="15.75" customHeight="1" x14ac:dyDescent="0.25">
      <c r="A1008" s="1"/>
      <c r="B1008" s="1"/>
      <c r="C1008" s="2"/>
      <c r="D1008" s="2"/>
      <c r="E1008" s="2"/>
      <c r="F1008" s="2"/>
      <c r="G1008" s="2"/>
      <c r="H1008" s="2"/>
      <c r="I1008" s="2"/>
      <c r="J1008" s="2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</row>
    <row r="1009" spans="1:30" ht="15.75" customHeight="1" x14ac:dyDescent="0.25">
      <c r="A1009" s="1"/>
      <c r="B1009" s="1"/>
      <c r="C1009" s="2"/>
      <c r="D1009" s="2"/>
      <c r="E1009" s="2"/>
      <c r="F1009" s="2"/>
      <c r="G1009" s="2"/>
      <c r="H1009" s="2"/>
      <c r="I1009" s="2"/>
      <c r="J1009" s="2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</row>
    <row r="1010" spans="1:30" ht="15.75" customHeight="1" x14ac:dyDescent="0.25">
      <c r="A1010" s="1"/>
      <c r="B1010" s="1"/>
      <c r="C1010" s="2"/>
      <c r="D1010" s="2"/>
      <c r="E1010" s="2"/>
      <c r="F1010" s="2"/>
      <c r="G1010" s="2"/>
      <c r="H1010" s="2"/>
      <c r="I1010" s="2"/>
      <c r="J1010" s="2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</row>
    <row r="1011" spans="1:30" ht="15.75" customHeight="1" x14ac:dyDescent="0.25">
      <c r="A1011" s="1"/>
      <c r="B1011" s="1"/>
      <c r="C1011" s="2"/>
      <c r="D1011" s="2"/>
      <c r="E1011" s="2"/>
      <c r="F1011" s="2"/>
      <c r="G1011" s="2"/>
      <c r="H1011" s="2"/>
      <c r="I1011" s="2"/>
      <c r="J1011" s="2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</row>
    <row r="1012" spans="1:30" ht="15.75" customHeight="1" x14ac:dyDescent="0.25">
      <c r="A1012" s="1"/>
      <c r="B1012" s="1"/>
      <c r="C1012" s="2"/>
      <c r="D1012" s="2"/>
      <c r="E1012" s="2"/>
      <c r="F1012" s="2"/>
      <c r="G1012" s="2"/>
      <c r="H1012" s="2"/>
      <c r="I1012" s="2"/>
      <c r="J1012" s="2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</row>
    <row r="1013" spans="1:30" ht="15.75" customHeight="1" x14ac:dyDescent="0.25">
      <c r="A1013" s="1"/>
      <c r="B1013" s="1"/>
      <c r="C1013" s="2"/>
      <c r="D1013" s="2"/>
      <c r="E1013" s="2"/>
      <c r="F1013" s="2"/>
      <c r="G1013" s="2"/>
      <c r="H1013" s="2"/>
      <c r="I1013" s="2"/>
      <c r="J1013" s="2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</row>
    <row r="1014" spans="1:30" ht="15.75" customHeight="1" x14ac:dyDescent="0.25">
      <c r="A1014" s="1"/>
      <c r="B1014" s="1"/>
      <c r="C1014" s="2"/>
      <c r="D1014" s="2"/>
      <c r="E1014" s="2"/>
      <c r="F1014" s="2"/>
      <c r="G1014" s="2"/>
      <c r="H1014" s="2"/>
      <c r="I1014" s="2"/>
      <c r="J1014" s="2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</row>
    <row r="1015" spans="1:30" ht="15.75" customHeight="1" x14ac:dyDescent="0.25">
      <c r="A1015" s="1"/>
      <c r="B1015" s="1"/>
      <c r="C1015" s="2"/>
      <c r="D1015" s="2"/>
      <c r="E1015" s="2"/>
      <c r="F1015" s="2"/>
      <c r="G1015" s="2"/>
      <c r="H1015" s="2"/>
      <c r="I1015" s="2"/>
      <c r="J1015" s="2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</row>
    <row r="1016" spans="1:30" ht="15.75" customHeight="1" x14ac:dyDescent="0.25">
      <c r="A1016" s="1"/>
      <c r="B1016" s="1"/>
      <c r="C1016" s="2"/>
      <c r="D1016" s="2"/>
      <c r="E1016" s="2"/>
      <c r="F1016" s="2"/>
      <c r="G1016" s="2"/>
      <c r="H1016" s="2"/>
      <c r="I1016" s="2"/>
      <c r="J1016" s="2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</row>
    <row r="1017" spans="1:30" ht="15.75" customHeight="1" x14ac:dyDescent="0.25">
      <c r="A1017" s="1"/>
      <c r="B1017" s="1"/>
      <c r="C1017" s="2"/>
      <c r="D1017" s="2"/>
      <c r="E1017" s="2"/>
      <c r="F1017" s="2"/>
      <c r="G1017" s="2"/>
      <c r="H1017" s="2"/>
      <c r="I1017" s="2"/>
      <c r="J1017" s="2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</row>
    <row r="1018" spans="1:30" ht="15.75" customHeight="1" x14ac:dyDescent="0.25">
      <c r="A1018" s="1"/>
      <c r="B1018" s="1"/>
      <c r="C1018" s="2"/>
      <c r="D1018" s="2"/>
      <c r="E1018" s="2"/>
      <c r="F1018" s="2"/>
      <c r="G1018" s="2"/>
      <c r="H1018" s="2"/>
      <c r="I1018" s="2"/>
      <c r="J1018" s="2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</row>
    <row r="1019" spans="1:30" ht="15.75" customHeight="1" x14ac:dyDescent="0.25">
      <c r="A1019" s="1"/>
      <c r="B1019" s="1"/>
      <c r="C1019" s="2"/>
      <c r="D1019" s="2"/>
      <c r="E1019" s="2"/>
      <c r="F1019" s="2"/>
      <c r="G1019" s="2"/>
      <c r="H1019" s="2"/>
      <c r="I1019" s="2"/>
      <c r="J1019" s="2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</row>
    <row r="1020" spans="1:30" ht="15.75" customHeight="1" x14ac:dyDescent="0.25">
      <c r="A1020" s="1"/>
      <c r="B1020" s="1"/>
      <c r="C1020" s="2"/>
      <c r="D1020" s="2"/>
      <c r="E1020" s="2"/>
      <c r="F1020" s="2"/>
      <c r="G1020" s="2"/>
      <c r="H1020" s="2"/>
      <c r="I1020" s="2"/>
      <c r="J1020" s="2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</row>
    <row r="1021" spans="1:30" ht="15.75" customHeight="1" x14ac:dyDescent="0.25">
      <c r="A1021" s="1"/>
      <c r="B1021" s="1"/>
      <c r="C1021" s="2"/>
      <c r="D1021" s="2"/>
      <c r="E1021" s="2"/>
      <c r="F1021" s="2"/>
      <c r="G1021" s="2"/>
      <c r="H1021" s="2"/>
      <c r="I1021" s="2"/>
      <c r="J1021" s="2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</row>
    <row r="1022" spans="1:30" ht="15.75" customHeight="1" x14ac:dyDescent="0.25">
      <c r="A1022" s="1"/>
      <c r="B1022" s="1"/>
      <c r="C1022" s="2"/>
      <c r="D1022" s="2"/>
      <c r="E1022" s="2"/>
      <c r="F1022" s="2"/>
      <c r="G1022" s="2"/>
      <c r="H1022" s="2"/>
      <c r="I1022" s="2"/>
      <c r="J1022" s="2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</row>
    <row r="1023" spans="1:30" ht="15.75" customHeight="1" x14ac:dyDescent="0.25">
      <c r="A1023" s="1"/>
      <c r="B1023" s="1"/>
      <c r="C1023" s="2"/>
      <c r="D1023" s="2"/>
      <c r="E1023" s="2"/>
      <c r="F1023" s="2"/>
      <c r="G1023" s="2"/>
      <c r="H1023" s="2"/>
      <c r="I1023" s="2"/>
      <c r="J1023" s="2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</row>
    <row r="1024" spans="1:30" ht="15.75" customHeight="1" x14ac:dyDescent="0.25">
      <c r="A1024" s="1"/>
      <c r="B1024" s="1"/>
      <c r="C1024" s="2"/>
      <c r="D1024" s="2"/>
      <c r="E1024" s="2"/>
      <c r="F1024" s="2"/>
      <c r="G1024" s="2"/>
      <c r="H1024" s="2"/>
      <c r="I1024" s="2"/>
      <c r="J1024" s="2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</row>
    <row r="1025" spans="1:30" ht="15.75" customHeight="1" x14ac:dyDescent="0.25">
      <c r="A1025" s="1"/>
      <c r="B1025" s="1"/>
      <c r="C1025" s="2"/>
      <c r="D1025" s="2"/>
      <c r="E1025" s="2"/>
      <c r="F1025" s="2"/>
      <c r="G1025" s="2"/>
      <c r="H1025" s="2"/>
      <c r="I1025" s="2"/>
      <c r="J1025" s="2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</row>
    <row r="1026" spans="1:30" ht="15.75" customHeight="1" x14ac:dyDescent="0.25">
      <c r="A1026" s="1"/>
      <c r="B1026" s="1"/>
      <c r="C1026" s="2"/>
      <c r="D1026" s="2"/>
      <c r="E1026" s="2"/>
      <c r="F1026" s="2"/>
      <c r="G1026" s="2"/>
      <c r="H1026" s="2"/>
      <c r="I1026" s="2"/>
      <c r="J1026" s="2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</row>
    <row r="1027" spans="1:30" ht="15.75" customHeight="1" x14ac:dyDescent="0.25">
      <c r="A1027" s="1"/>
      <c r="B1027" s="1"/>
      <c r="C1027" s="2"/>
      <c r="D1027" s="2"/>
      <c r="E1027" s="2"/>
      <c r="F1027" s="2"/>
      <c r="G1027" s="2"/>
      <c r="H1027" s="2"/>
      <c r="I1027" s="2"/>
      <c r="J1027" s="2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</row>
    <row r="1028" spans="1:30" ht="15.75" customHeight="1" x14ac:dyDescent="0.25">
      <c r="A1028" s="1"/>
      <c r="B1028" s="1"/>
      <c r="C1028" s="2"/>
      <c r="D1028" s="2"/>
      <c r="E1028" s="2"/>
      <c r="F1028" s="2"/>
      <c r="G1028" s="2"/>
      <c r="H1028" s="2"/>
      <c r="I1028" s="2"/>
      <c r="J1028" s="2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</row>
    <row r="1029" spans="1:30" ht="15.75" customHeight="1" x14ac:dyDescent="0.25">
      <c r="A1029" s="1"/>
      <c r="B1029" s="1"/>
      <c r="C1029" s="2"/>
      <c r="D1029" s="2"/>
      <c r="E1029" s="2"/>
      <c r="F1029" s="2"/>
      <c r="G1029" s="2"/>
      <c r="H1029" s="2"/>
      <c r="I1029" s="2"/>
      <c r="J1029" s="2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</row>
    <row r="1030" spans="1:30" ht="15.75" customHeight="1" x14ac:dyDescent="0.25">
      <c r="A1030" s="1"/>
      <c r="B1030" s="1"/>
      <c r="C1030" s="2"/>
      <c r="D1030" s="2"/>
      <c r="E1030" s="2"/>
      <c r="F1030" s="2"/>
      <c r="G1030" s="2"/>
      <c r="H1030" s="2"/>
      <c r="I1030" s="2"/>
      <c r="J1030" s="2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</row>
    <row r="1031" spans="1:30" ht="15.75" customHeight="1" x14ac:dyDescent="0.25">
      <c r="A1031" s="1"/>
      <c r="B1031" s="1"/>
      <c r="C1031" s="2"/>
      <c r="D1031" s="2"/>
      <c r="E1031" s="2"/>
      <c r="F1031" s="2"/>
      <c r="G1031" s="2"/>
      <c r="H1031" s="2"/>
      <c r="I1031" s="2"/>
      <c r="J1031" s="2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</row>
    <row r="1032" spans="1:30" ht="15.75" customHeight="1" x14ac:dyDescent="0.25">
      <c r="A1032" s="1"/>
      <c r="B1032" s="1"/>
      <c r="C1032" s="2"/>
      <c r="D1032" s="2"/>
      <c r="E1032" s="2"/>
      <c r="F1032" s="2"/>
      <c r="G1032" s="2"/>
      <c r="H1032" s="2"/>
      <c r="I1032" s="2"/>
      <c r="J1032" s="2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</row>
    <row r="1033" spans="1:30" ht="15.75" customHeight="1" x14ac:dyDescent="0.25">
      <c r="A1033" s="1"/>
      <c r="B1033" s="1"/>
      <c r="C1033" s="2"/>
      <c r="D1033" s="2"/>
      <c r="E1033" s="2"/>
      <c r="F1033" s="2"/>
      <c r="G1033" s="2"/>
      <c r="H1033" s="2"/>
      <c r="I1033" s="2"/>
      <c r="J1033" s="2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</row>
    <row r="1034" spans="1:30" ht="15.75" customHeight="1" x14ac:dyDescent="0.25">
      <c r="A1034" s="1"/>
      <c r="B1034" s="1"/>
      <c r="C1034" s="2"/>
      <c r="D1034" s="2"/>
      <c r="E1034" s="2"/>
      <c r="F1034" s="2"/>
      <c r="G1034" s="2"/>
      <c r="H1034" s="2"/>
      <c r="I1034" s="2"/>
      <c r="J1034" s="2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</row>
    <row r="1035" spans="1:30" ht="15.75" customHeight="1" x14ac:dyDescent="0.25">
      <c r="A1035" s="1"/>
      <c r="B1035" s="1"/>
      <c r="C1035" s="2"/>
      <c r="D1035" s="2"/>
      <c r="E1035" s="2"/>
      <c r="F1035" s="2"/>
      <c r="G1035" s="2"/>
      <c r="H1035" s="2"/>
      <c r="I1035" s="2"/>
      <c r="J1035" s="2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</row>
    <row r="1036" spans="1:30" ht="15.75" customHeight="1" x14ac:dyDescent="0.25">
      <c r="A1036" s="1"/>
      <c r="B1036" s="1"/>
      <c r="C1036" s="2"/>
      <c r="D1036" s="2"/>
      <c r="E1036" s="2"/>
      <c r="F1036" s="2"/>
      <c r="G1036" s="2"/>
      <c r="H1036" s="2"/>
      <c r="I1036" s="2"/>
      <c r="J1036" s="2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</row>
    <row r="1037" spans="1:30" ht="15.75" customHeight="1" x14ac:dyDescent="0.25">
      <c r="A1037" s="1"/>
      <c r="B1037" s="1"/>
      <c r="C1037" s="2"/>
      <c r="D1037" s="2"/>
      <c r="E1037" s="2"/>
      <c r="F1037" s="2"/>
      <c r="G1037" s="2"/>
      <c r="H1037" s="2"/>
      <c r="I1037" s="2"/>
      <c r="J1037" s="2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</row>
    <row r="1038" spans="1:30" ht="15.75" customHeight="1" x14ac:dyDescent="0.25">
      <c r="A1038" s="1"/>
      <c r="B1038" s="1"/>
      <c r="C1038" s="2"/>
      <c r="D1038" s="2"/>
      <c r="E1038" s="2"/>
      <c r="F1038" s="2"/>
      <c r="G1038" s="2"/>
      <c r="H1038" s="2"/>
      <c r="I1038" s="2"/>
      <c r="J1038" s="2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</row>
    <row r="1039" spans="1:30" ht="15.75" customHeight="1" x14ac:dyDescent="0.25">
      <c r="A1039" s="1"/>
      <c r="B1039" s="1"/>
      <c r="C1039" s="2"/>
      <c r="D1039" s="2"/>
      <c r="E1039" s="2"/>
      <c r="F1039" s="2"/>
      <c r="G1039" s="2"/>
      <c r="H1039" s="2"/>
      <c r="I1039" s="2"/>
      <c r="J1039" s="2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</row>
    <row r="1040" spans="1:30" ht="15.75" customHeight="1" x14ac:dyDescent="0.25">
      <c r="A1040" s="1"/>
      <c r="B1040" s="1"/>
      <c r="C1040" s="2"/>
      <c r="D1040" s="2"/>
      <c r="E1040" s="2"/>
      <c r="F1040" s="2"/>
      <c r="G1040" s="2"/>
      <c r="H1040" s="2"/>
      <c r="I1040" s="2"/>
      <c r="J1040" s="2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</row>
    <row r="1041" spans="1:30" ht="15.75" customHeight="1" x14ac:dyDescent="0.25">
      <c r="A1041" s="1"/>
      <c r="B1041" s="1"/>
      <c r="C1041" s="2"/>
      <c r="D1041" s="2"/>
      <c r="E1041" s="2"/>
      <c r="F1041" s="2"/>
      <c r="G1041" s="2"/>
      <c r="H1041" s="2"/>
      <c r="I1041" s="2"/>
      <c r="J1041" s="2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</row>
    <row r="1042" spans="1:30" ht="15.75" customHeight="1" x14ac:dyDescent="0.25">
      <c r="A1042" s="1"/>
      <c r="B1042" s="1"/>
      <c r="C1042" s="2"/>
      <c r="D1042" s="2"/>
      <c r="E1042" s="2"/>
      <c r="F1042" s="2"/>
      <c r="G1042" s="2"/>
      <c r="H1042" s="2"/>
      <c r="I1042" s="2"/>
      <c r="J1042" s="2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</row>
    <row r="1043" spans="1:30" ht="15.75" customHeight="1" x14ac:dyDescent="0.25">
      <c r="A1043" s="1"/>
      <c r="B1043" s="1"/>
      <c r="C1043" s="2"/>
      <c r="D1043" s="2"/>
      <c r="E1043" s="2"/>
      <c r="F1043" s="2"/>
      <c r="G1043" s="2"/>
      <c r="H1043" s="2"/>
      <c r="I1043" s="2"/>
      <c r="J1043" s="2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</row>
    <row r="1044" spans="1:30" ht="15.75" customHeight="1" x14ac:dyDescent="0.25">
      <c r="A1044" s="1"/>
      <c r="B1044" s="1"/>
      <c r="C1044" s="2"/>
      <c r="D1044" s="2"/>
      <c r="E1044" s="2"/>
      <c r="F1044" s="2"/>
      <c r="G1044" s="2"/>
      <c r="H1044" s="2"/>
      <c r="I1044" s="2"/>
      <c r="J1044" s="2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</row>
    <row r="1045" spans="1:30" ht="15.75" customHeight="1" x14ac:dyDescent="0.25">
      <c r="A1045" s="1"/>
      <c r="B1045" s="1"/>
      <c r="C1045" s="2"/>
      <c r="D1045" s="2"/>
      <c r="E1045" s="2"/>
      <c r="F1045" s="2"/>
      <c r="G1045" s="2"/>
      <c r="H1045" s="2"/>
      <c r="I1045" s="2"/>
      <c r="J1045" s="2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</row>
    <row r="1046" spans="1:30" ht="15.75" customHeight="1" x14ac:dyDescent="0.25">
      <c r="A1046" s="1"/>
      <c r="B1046" s="1"/>
      <c r="C1046" s="2"/>
      <c r="D1046" s="2"/>
      <c r="E1046" s="2"/>
      <c r="F1046" s="2"/>
      <c r="G1046" s="2"/>
      <c r="H1046" s="2"/>
      <c r="I1046" s="2"/>
      <c r="J1046" s="2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</row>
    <row r="1047" spans="1:30" ht="15.75" customHeight="1" x14ac:dyDescent="0.25">
      <c r="A1047" s="1"/>
      <c r="B1047" s="1"/>
      <c r="C1047" s="2"/>
      <c r="D1047" s="2"/>
      <c r="E1047" s="2"/>
      <c r="F1047" s="2"/>
      <c r="G1047" s="2"/>
      <c r="H1047" s="2"/>
      <c r="I1047" s="2"/>
      <c r="J1047" s="2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</row>
    <row r="1048" spans="1:30" ht="15.75" customHeight="1" x14ac:dyDescent="0.25">
      <c r="A1048" s="1"/>
      <c r="B1048" s="1"/>
      <c r="C1048" s="2"/>
      <c r="D1048" s="2"/>
      <c r="E1048" s="2"/>
      <c r="F1048" s="2"/>
      <c r="G1048" s="2"/>
      <c r="H1048" s="2"/>
      <c r="I1048" s="2"/>
      <c r="J1048" s="2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</row>
  </sheetData>
  <mergeCells count="83">
    <mergeCell ref="B48:B54"/>
    <mergeCell ref="B55:B61"/>
    <mergeCell ref="B13:B19"/>
    <mergeCell ref="B20:B26"/>
    <mergeCell ref="A27:A47"/>
    <mergeCell ref="B27:B33"/>
    <mergeCell ref="B34:B40"/>
    <mergeCell ref="B41:B47"/>
    <mergeCell ref="A48:A68"/>
    <mergeCell ref="B62:B68"/>
    <mergeCell ref="A111:A131"/>
    <mergeCell ref="A132:A152"/>
    <mergeCell ref="A153:A173"/>
    <mergeCell ref="B132:B138"/>
    <mergeCell ref="B139:B145"/>
    <mergeCell ref="B146:B152"/>
    <mergeCell ref="B153:B159"/>
    <mergeCell ref="B160:B166"/>
    <mergeCell ref="B167:B173"/>
    <mergeCell ref="A90:A110"/>
    <mergeCell ref="B90:B96"/>
    <mergeCell ref="B97:B103"/>
    <mergeCell ref="B104:B110"/>
    <mergeCell ref="B111:B117"/>
    <mergeCell ref="B118:B124"/>
    <mergeCell ref="B125:B131"/>
    <mergeCell ref="F97:F103"/>
    <mergeCell ref="F104:F110"/>
    <mergeCell ref="F48:F54"/>
    <mergeCell ref="F55:F61"/>
    <mergeCell ref="F62:F68"/>
    <mergeCell ref="F69:F75"/>
    <mergeCell ref="F76:F82"/>
    <mergeCell ref="F83:F89"/>
    <mergeCell ref="F90:F96"/>
    <mergeCell ref="E125:E131"/>
    <mergeCell ref="F125:F131"/>
    <mergeCell ref="E90:E96"/>
    <mergeCell ref="E97:E103"/>
    <mergeCell ref="E104:E110"/>
    <mergeCell ref="E111:E117"/>
    <mergeCell ref="E153:E159"/>
    <mergeCell ref="E160:E166"/>
    <mergeCell ref="E167:E173"/>
    <mergeCell ref="F153:F159"/>
    <mergeCell ref="F160:F166"/>
    <mergeCell ref="F167:F173"/>
    <mergeCell ref="E132:E138"/>
    <mergeCell ref="F132:F138"/>
    <mergeCell ref="E139:E145"/>
    <mergeCell ref="F139:F145"/>
    <mergeCell ref="F146:F152"/>
    <mergeCell ref="E146:E152"/>
    <mergeCell ref="E6:E12"/>
    <mergeCell ref="E13:E19"/>
    <mergeCell ref="A4:A5"/>
    <mergeCell ref="B4:B5"/>
    <mergeCell ref="C4:F4"/>
    <mergeCell ref="A6:A26"/>
    <mergeCell ref="B6:B12"/>
    <mergeCell ref="F6:F12"/>
    <mergeCell ref="F13:F19"/>
    <mergeCell ref="E20:E26"/>
    <mergeCell ref="F20:F26"/>
    <mergeCell ref="E27:E33"/>
    <mergeCell ref="F27:F33"/>
    <mergeCell ref="E34:E40"/>
    <mergeCell ref="F34:F40"/>
    <mergeCell ref="F41:F47"/>
    <mergeCell ref="E41:E47"/>
    <mergeCell ref="E48:E54"/>
    <mergeCell ref="E55:E61"/>
    <mergeCell ref="E62:E68"/>
    <mergeCell ref="E69:E75"/>
    <mergeCell ref="F111:F117"/>
    <mergeCell ref="E118:E124"/>
    <mergeCell ref="F118:F124"/>
    <mergeCell ref="A69:A89"/>
    <mergeCell ref="B69:B75"/>
    <mergeCell ref="B76:B82"/>
    <mergeCell ref="B83:B89"/>
    <mergeCell ref="E76:E82"/>
    <mergeCell ref="E83:E89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2:F270"/>
  <sheetViews>
    <sheetView topLeftCell="A70" workbookViewId="0">
      <selection activeCell="J17" sqref="J17"/>
    </sheetView>
  </sheetViews>
  <sheetFormatPr defaultColWidth="11.25" defaultRowHeight="15" customHeight="1" x14ac:dyDescent="0.25"/>
  <cols>
    <col min="1" max="1" width="11.25" style="27"/>
    <col min="2" max="2" width="19.375" style="27" customWidth="1"/>
    <col min="3" max="4" width="11.25" style="27"/>
    <col min="5" max="6" width="16.5" style="27" customWidth="1"/>
  </cols>
  <sheetData>
    <row r="2" spans="1:6" ht="15" customHeight="1" x14ac:dyDescent="0.25">
      <c r="A2" s="54" t="s">
        <v>56</v>
      </c>
      <c r="B2" s="53"/>
    </row>
    <row r="4" spans="1:6" ht="15" customHeight="1" x14ac:dyDescent="0.25">
      <c r="A4" s="37" t="s">
        <v>24</v>
      </c>
      <c r="B4" s="37" t="s">
        <v>25</v>
      </c>
      <c r="C4" s="38" t="s">
        <v>57</v>
      </c>
      <c r="D4" s="44"/>
      <c r="E4" s="44"/>
      <c r="F4" s="44"/>
    </row>
    <row r="5" spans="1:6" ht="15" customHeight="1" x14ac:dyDescent="0.25">
      <c r="A5" s="26"/>
      <c r="B5" s="26"/>
      <c r="C5" s="39"/>
      <c r="D5" s="39"/>
      <c r="E5" s="40" t="s">
        <v>27</v>
      </c>
      <c r="F5" s="40" t="s">
        <v>28</v>
      </c>
    </row>
    <row r="6" spans="1:6" ht="15" customHeight="1" x14ac:dyDescent="0.25">
      <c r="A6" s="41" t="s">
        <v>5</v>
      </c>
      <c r="B6" s="42" t="s">
        <v>85</v>
      </c>
      <c r="C6" s="45" t="s">
        <v>6</v>
      </c>
      <c r="D6" s="46">
        <v>0.53344630000000004</v>
      </c>
      <c r="E6" s="47">
        <f>(D15/0.75)*100</f>
        <v>73.089438340740728</v>
      </c>
      <c r="F6" s="47">
        <f>(D16/D15)*100</f>
        <v>6.3731925712003257</v>
      </c>
    </row>
    <row r="7" spans="1:6" ht="15" customHeight="1" x14ac:dyDescent="0.25">
      <c r="A7" s="25"/>
      <c r="B7" s="25"/>
      <c r="C7" s="45" t="s">
        <v>9</v>
      </c>
      <c r="D7" s="46">
        <v>0.51927559999999995</v>
      </c>
      <c r="E7" s="48"/>
      <c r="F7" s="48"/>
    </row>
    <row r="8" spans="1:6" ht="15" customHeight="1" x14ac:dyDescent="0.25">
      <c r="A8" s="25"/>
      <c r="B8" s="25"/>
      <c r="C8" s="45" t="s">
        <v>10</v>
      </c>
      <c r="D8" s="46">
        <v>0.4895719</v>
      </c>
      <c r="E8" s="48"/>
      <c r="F8" s="48"/>
    </row>
    <row r="9" spans="1:6" ht="15" customHeight="1" x14ac:dyDescent="0.25">
      <c r="A9" s="25"/>
      <c r="B9" s="25"/>
      <c r="C9" s="45" t="s">
        <v>30</v>
      </c>
      <c r="D9" s="46">
        <v>0.54108909999999999</v>
      </c>
      <c r="E9" s="48"/>
      <c r="F9" s="48"/>
    </row>
    <row r="10" spans="1:6" ht="15" customHeight="1" x14ac:dyDescent="0.25">
      <c r="A10" s="25"/>
      <c r="B10" s="25"/>
      <c r="C10" s="45" t="s">
        <v>31</v>
      </c>
      <c r="D10" s="46">
        <v>0.54239839999999995</v>
      </c>
      <c r="E10" s="48"/>
      <c r="F10" s="48"/>
    </row>
    <row r="11" spans="1:6" ht="15" customHeight="1" x14ac:dyDescent="0.25">
      <c r="A11" s="25"/>
      <c r="B11" s="25"/>
      <c r="C11" s="45" t="s">
        <v>58</v>
      </c>
      <c r="D11" s="46">
        <v>0.53934859999999996</v>
      </c>
      <c r="E11" s="48"/>
      <c r="F11" s="48"/>
    </row>
    <row r="12" spans="1:6" ht="15" customHeight="1" x14ac:dyDescent="0.25">
      <c r="A12" s="25"/>
      <c r="B12" s="25"/>
      <c r="C12" s="45" t="s">
        <v>59</v>
      </c>
      <c r="D12" s="46">
        <v>0.58911000000000002</v>
      </c>
      <c r="E12" s="48"/>
      <c r="F12" s="48"/>
    </row>
    <row r="13" spans="1:6" ht="15" customHeight="1" x14ac:dyDescent="0.25">
      <c r="A13" s="25"/>
      <c r="B13" s="25"/>
      <c r="C13" s="45" t="s">
        <v>60</v>
      </c>
      <c r="D13" s="46">
        <v>0.58916290000000004</v>
      </c>
      <c r="E13" s="48"/>
      <c r="F13" s="48"/>
    </row>
    <row r="14" spans="1:6" ht="15" customHeight="1" x14ac:dyDescent="0.25">
      <c r="A14" s="25"/>
      <c r="B14" s="25"/>
      <c r="C14" s="45" t="s">
        <v>61</v>
      </c>
      <c r="D14" s="46">
        <v>0.59013428800000001</v>
      </c>
      <c r="E14" s="48"/>
      <c r="F14" s="48"/>
    </row>
    <row r="15" spans="1:6" ht="15" customHeight="1" x14ac:dyDescent="0.25">
      <c r="A15" s="25"/>
      <c r="B15" s="25"/>
      <c r="C15" s="45" t="s">
        <v>11</v>
      </c>
      <c r="D15" s="49">
        <f>AVERAGE(D6:D14)</f>
        <v>0.54817078755555548</v>
      </c>
      <c r="E15" s="48"/>
      <c r="F15" s="48"/>
    </row>
    <row r="16" spans="1:6" ht="15" customHeight="1" x14ac:dyDescent="0.25">
      <c r="A16" s="25"/>
      <c r="B16" s="25"/>
      <c r="C16" s="45" t="s">
        <v>12</v>
      </c>
      <c r="D16" s="49">
        <f>STDEV(D6:D14)</f>
        <v>3.4935979909980978E-2</v>
      </c>
      <c r="E16" s="48"/>
      <c r="F16" s="48"/>
    </row>
    <row r="17" spans="1:6" ht="15" customHeight="1" x14ac:dyDescent="0.25">
      <c r="A17" s="25"/>
      <c r="B17" s="43" t="s">
        <v>86</v>
      </c>
      <c r="C17" s="45" t="s">
        <v>6</v>
      </c>
      <c r="D17" s="46">
        <v>4.9198316999999996</v>
      </c>
      <c r="E17" s="47">
        <f>(D26/5.13)*100</f>
        <v>101.36001614468269</v>
      </c>
      <c r="F17" s="47">
        <f>(D27/D26)*100</f>
        <v>4.0054774429130013</v>
      </c>
    </row>
    <row r="18" spans="1:6" ht="15" customHeight="1" x14ac:dyDescent="0.25">
      <c r="A18" s="25"/>
      <c r="B18" s="25"/>
      <c r="C18" s="45" t="s">
        <v>9</v>
      </c>
      <c r="D18" s="46">
        <v>4.9318660999999997</v>
      </c>
      <c r="E18" s="48"/>
      <c r="F18" s="48"/>
    </row>
    <row r="19" spans="1:6" ht="15" customHeight="1" x14ac:dyDescent="0.25">
      <c r="A19" s="25"/>
      <c r="B19" s="25"/>
      <c r="C19" s="45" t="s">
        <v>10</v>
      </c>
      <c r="D19" s="46">
        <v>4.9819556</v>
      </c>
      <c r="E19" s="48"/>
      <c r="F19" s="48"/>
    </row>
    <row r="20" spans="1:6" ht="15" customHeight="1" x14ac:dyDescent="0.25">
      <c r="A20" s="25"/>
      <c r="B20" s="25"/>
      <c r="C20" s="45" t="s">
        <v>30</v>
      </c>
      <c r="D20" s="46">
        <v>5.2607659</v>
      </c>
      <c r="E20" s="48"/>
      <c r="F20" s="48"/>
    </row>
    <row r="21" spans="1:6" ht="15" customHeight="1" x14ac:dyDescent="0.25">
      <c r="A21" s="25"/>
      <c r="B21" s="25"/>
      <c r="C21" s="45" t="s">
        <v>31</v>
      </c>
      <c r="D21" s="46">
        <v>5.2434791000000001</v>
      </c>
      <c r="E21" s="48"/>
      <c r="F21" s="48"/>
    </row>
    <row r="22" spans="1:6" ht="15" customHeight="1" x14ac:dyDescent="0.25">
      <c r="A22" s="25"/>
      <c r="B22" s="25"/>
      <c r="C22" s="45" t="s">
        <v>58</v>
      </c>
      <c r="D22" s="46">
        <v>5.2778444000000002</v>
      </c>
      <c r="E22" s="48"/>
      <c r="F22" s="48"/>
    </row>
    <row r="23" spans="1:6" ht="15" customHeight="1" x14ac:dyDescent="0.25">
      <c r="A23" s="25"/>
      <c r="B23" s="25"/>
      <c r="C23" s="45" t="s">
        <v>59</v>
      </c>
      <c r="D23" s="46">
        <v>5.3793012999999998</v>
      </c>
      <c r="E23" s="48"/>
      <c r="F23" s="48"/>
    </row>
    <row r="24" spans="1:6" ht="15" customHeight="1" x14ac:dyDescent="0.25">
      <c r="A24" s="25"/>
      <c r="B24" s="25"/>
      <c r="C24" s="45" t="s">
        <v>60</v>
      </c>
      <c r="D24" s="46">
        <v>5.5113259000000001</v>
      </c>
      <c r="E24" s="48"/>
      <c r="F24" s="48"/>
    </row>
    <row r="25" spans="1:6" ht="15.75" x14ac:dyDescent="0.25">
      <c r="A25" s="25"/>
      <c r="B25" s="25"/>
      <c r="C25" s="45" t="s">
        <v>61</v>
      </c>
      <c r="D25" s="46">
        <v>5.2915494540000001</v>
      </c>
      <c r="E25" s="48"/>
      <c r="F25" s="48"/>
    </row>
    <row r="26" spans="1:6" ht="15.75" x14ac:dyDescent="0.25">
      <c r="A26" s="25"/>
      <c r="B26" s="25"/>
      <c r="C26" s="45" t="s">
        <v>11</v>
      </c>
      <c r="D26" s="49">
        <f>AVERAGE(D17:D25)</f>
        <v>5.1997688282222221</v>
      </c>
      <c r="E26" s="48"/>
      <c r="F26" s="48"/>
    </row>
    <row r="27" spans="1:6" ht="15.75" x14ac:dyDescent="0.25">
      <c r="A27" s="25"/>
      <c r="B27" s="25"/>
      <c r="C27" s="45" t="s">
        <v>12</v>
      </c>
      <c r="D27" s="49">
        <f>STDEV(D17:D25)</f>
        <v>0.20827556749806281</v>
      </c>
      <c r="E27" s="48"/>
      <c r="F27" s="48"/>
    </row>
    <row r="28" spans="1:6" ht="15.75" x14ac:dyDescent="0.25">
      <c r="A28" s="25"/>
      <c r="B28" s="43" t="s">
        <v>87</v>
      </c>
      <c r="C28" s="45" t="s">
        <v>6</v>
      </c>
      <c r="D28" s="46">
        <v>5.9360977000000004</v>
      </c>
      <c r="E28" s="47">
        <f>(D37/7.56)*100</f>
        <v>81.23280161816578</v>
      </c>
      <c r="F28" s="47">
        <f>(D38/D37)*100</f>
        <v>4.4183842028072204</v>
      </c>
    </row>
    <row r="29" spans="1:6" ht="15.75" x14ac:dyDescent="0.25">
      <c r="A29" s="25"/>
      <c r="B29" s="25"/>
      <c r="C29" s="45" t="s">
        <v>9</v>
      </c>
      <c r="D29" s="46">
        <v>5.9252549999999999</v>
      </c>
      <c r="E29" s="48"/>
      <c r="F29" s="48"/>
    </row>
    <row r="30" spans="1:6" ht="15.75" x14ac:dyDescent="0.25">
      <c r="A30" s="25"/>
      <c r="B30" s="25"/>
      <c r="C30" s="45" t="s">
        <v>10</v>
      </c>
      <c r="D30" s="46">
        <v>5.9132813000000004</v>
      </c>
      <c r="E30" s="48"/>
      <c r="F30" s="48"/>
    </row>
    <row r="31" spans="1:6" ht="15.75" x14ac:dyDescent="0.25">
      <c r="A31" s="25"/>
      <c r="B31" s="25"/>
      <c r="C31" s="45" t="s">
        <v>30</v>
      </c>
      <c r="D31" s="46">
        <v>5.9285360999999996</v>
      </c>
      <c r="E31" s="48"/>
      <c r="F31" s="48"/>
    </row>
    <row r="32" spans="1:6" ht="15.75" x14ac:dyDescent="0.25">
      <c r="A32" s="25"/>
      <c r="B32" s="25"/>
      <c r="C32" s="45" t="s">
        <v>31</v>
      </c>
      <c r="D32" s="46">
        <v>6.1219862000000003</v>
      </c>
      <c r="E32" s="48"/>
      <c r="F32" s="48"/>
    </row>
    <row r="33" spans="1:6" ht="15.75" x14ac:dyDescent="0.25">
      <c r="A33" s="25"/>
      <c r="B33" s="25"/>
      <c r="C33" s="45" t="s">
        <v>58</v>
      </c>
      <c r="D33" s="46">
        <v>5.9912758000000004</v>
      </c>
      <c r="E33" s="48"/>
      <c r="F33" s="48"/>
    </row>
    <row r="34" spans="1:6" ht="15.75" x14ac:dyDescent="0.25">
      <c r="A34" s="25"/>
      <c r="B34" s="25"/>
      <c r="C34" s="45" t="s">
        <v>59</v>
      </c>
      <c r="D34" s="46">
        <v>6.6123947999999997</v>
      </c>
      <c r="E34" s="48"/>
      <c r="F34" s="48"/>
    </row>
    <row r="35" spans="1:6" ht="15.75" x14ac:dyDescent="0.25">
      <c r="A35" s="25"/>
      <c r="B35" s="25"/>
      <c r="C35" s="45" t="s">
        <v>60</v>
      </c>
      <c r="D35" s="46">
        <v>6.3917631000000004</v>
      </c>
      <c r="E35" s="48"/>
      <c r="F35" s="48"/>
    </row>
    <row r="36" spans="1:6" ht="15.75" x14ac:dyDescent="0.25">
      <c r="A36" s="25"/>
      <c r="B36" s="25"/>
      <c r="C36" s="45" t="s">
        <v>61</v>
      </c>
      <c r="D36" s="46">
        <v>6.4502082209999996</v>
      </c>
      <c r="E36" s="48"/>
      <c r="F36" s="48"/>
    </row>
    <row r="37" spans="1:6" ht="15.75" x14ac:dyDescent="0.25">
      <c r="A37" s="25"/>
      <c r="B37" s="25"/>
      <c r="C37" s="45" t="s">
        <v>11</v>
      </c>
      <c r="D37" s="49">
        <f>AVERAGE(D28:D36)</f>
        <v>6.1411998023333325</v>
      </c>
      <c r="E37" s="48"/>
      <c r="F37" s="48"/>
    </row>
    <row r="38" spans="1:6" ht="15.75" x14ac:dyDescent="0.25">
      <c r="A38" s="25"/>
      <c r="B38" s="25"/>
      <c r="C38" s="45" t="s">
        <v>12</v>
      </c>
      <c r="D38" s="49">
        <f>STDEV(D28:D36)</f>
        <v>0.27134180192912422</v>
      </c>
      <c r="E38" s="48"/>
      <c r="F38" s="48"/>
    </row>
    <row r="39" spans="1:6" ht="15.75" x14ac:dyDescent="0.25">
      <c r="A39" s="23" t="s">
        <v>13</v>
      </c>
      <c r="B39" s="43" t="s">
        <v>85</v>
      </c>
      <c r="C39" s="45" t="s">
        <v>6</v>
      </c>
      <c r="D39" s="46">
        <v>0.87865800000000005</v>
      </c>
      <c r="E39" s="47">
        <f>(D48/0.75)*100</f>
        <v>109.44155714074076</v>
      </c>
      <c r="F39" s="47">
        <f>(D49/D48)*100</f>
        <v>9.1797697528687738</v>
      </c>
    </row>
    <row r="40" spans="1:6" ht="15.75" x14ac:dyDescent="0.25">
      <c r="A40" s="25"/>
      <c r="B40" s="25"/>
      <c r="C40" s="45" t="s">
        <v>9</v>
      </c>
      <c r="D40" s="46">
        <v>0.87314809999999998</v>
      </c>
      <c r="E40" s="48"/>
      <c r="F40" s="48"/>
    </row>
    <row r="41" spans="1:6" ht="15.75" x14ac:dyDescent="0.25">
      <c r="A41" s="25"/>
      <c r="B41" s="25"/>
      <c r="C41" s="45" t="s">
        <v>10</v>
      </c>
      <c r="D41" s="46">
        <v>0.84345720000000002</v>
      </c>
      <c r="E41" s="48"/>
      <c r="F41" s="48"/>
    </row>
    <row r="42" spans="1:6" ht="15.75" x14ac:dyDescent="0.25">
      <c r="A42" s="25"/>
      <c r="B42" s="25"/>
      <c r="C42" s="45" t="s">
        <v>30</v>
      </c>
      <c r="D42" s="46">
        <v>0.76438059999999997</v>
      </c>
      <c r="E42" s="48"/>
      <c r="F42" s="48"/>
    </row>
    <row r="43" spans="1:6" ht="15.75" x14ac:dyDescent="0.25">
      <c r="A43" s="25"/>
      <c r="B43" s="25"/>
      <c r="C43" s="45" t="s">
        <v>31</v>
      </c>
      <c r="D43" s="46">
        <v>0.70783720000000006</v>
      </c>
      <c r="E43" s="48"/>
      <c r="F43" s="48"/>
    </row>
    <row r="44" spans="1:6" ht="15.75" x14ac:dyDescent="0.25">
      <c r="A44" s="25"/>
      <c r="B44" s="25"/>
      <c r="C44" s="45" t="s">
        <v>58</v>
      </c>
      <c r="D44" s="46">
        <v>0.70004429999999995</v>
      </c>
      <c r="E44" s="48"/>
      <c r="F44" s="48"/>
    </row>
    <row r="45" spans="1:6" ht="15.75" x14ac:dyDescent="0.25">
      <c r="A45" s="25"/>
      <c r="B45" s="25"/>
      <c r="C45" s="45" t="s">
        <v>59</v>
      </c>
      <c r="D45" s="46">
        <v>0.87608509999999995</v>
      </c>
      <c r="E45" s="48"/>
      <c r="F45" s="48"/>
    </row>
    <row r="46" spans="1:6" ht="15.75" x14ac:dyDescent="0.25">
      <c r="A46" s="25"/>
      <c r="B46" s="25"/>
      <c r="C46" s="45" t="s">
        <v>60</v>
      </c>
      <c r="D46" s="46">
        <v>0.87533450000000002</v>
      </c>
      <c r="E46" s="48"/>
      <c r="F46" s="48"/>
    </row>
    <row r="47" spans="1:6" ht="15.75" x14ac:dyDescent="0.25">
      <c r="A47" s="25"/>
      <c r="B47" s="25"/>
      <c r="C47" s="45" t="s">
        <v>61</v>
      </c>
      <c r="D47" s="46">
        <v>0.86836010699999999</v>
      </c>
      <c r="E47" s="48"/>
      <c r="F47" s="48"/>
    </row>
    <row r="48" spans="1:6" ht="15.75" x14ac:dyDescent="0.25">
      <c r="A48" s="25"/>
      <c r="B48" s="25"/>
      <c r="C48" s="45" t="s">
        <v>11</v>
      </c>
      <c r="D48" s="49">
        <f>AVERAGE(D39:D47)</f>
        <v>0.82081167855555559</v>
      </c>
      <c r="E48" s="48"/>
      <c r="F48" s="48"/>
    </row>
    <row r="49" spans="1:6" ht="15.75" x14ac:dyDescent="0.25">
      <c r="A49" s="25"/>
      <c r="B49" s="25"/>
      <c r="C49" s="45" t="s">
        <v>12</v>
      </c>
      <c r="D49" s="49">
        <f>STDEV(D39:D47)</f>
        <v>7.5348622196057355E-2</v>
      </c>
      <c r="E49" s="48"/>
      <c r="F49" s="48"/>
    </row>
    <row r="50" spans="1:6" ht="15.75" x14ac:dyDescent="0.25">
      <c r="A50" s="25"/>
      <c r="B50" s="43" t="s">
        <v>86</v>
      </c>
      <c r="C50" s="45" t="s">
        <v>6</v>
      </c>
      <c r="D50" s="46">
        <v>6.0657081000000002</v>
      </c>
      <c r="E50" s="47">
        <f>(D59/5.13)*100</f>
        <v>106.36591048949533</v>
      </c>
      <c r="F50" s="47">
        <f>(D60/D59)*100</f>
        <v>8.8637674369823127</v>
      </c>
    </row>
    <row r="51" spans="1:6" ht="15.75" x14ac:dyDescent="0.25">
      <c r="A51" s="25"/>
      <c r="B51" s="25"/>
      <c r="C51" s="45" t="s">
        <v>9</v>
      </c>
      <c r="D51" s="46">
        <v>6.0847796000000001</v>
      </c>
      <c r="E51" s="48"/>
      <c r="F51" s="48"/>
    </row>
    <row r="52" spans="1:6" ht="15.75" x14ac:dyDescent="0.25">
      <c r="A52" s="25"/>
      <c r="B52" s="25"/>
      <c r="C52" s="45" t="s">
        <v>10</v>
      </c>
      <c r="D52" s="46">
        <v>6.1441876000000004</v>
      </c>
      <c r="E52" s="48"/>
      <c r="F52" s="48"/>
    </row>
    <row r="53" spans="1:6" ht="15.75" x14ac:dyDescent="0.25">
      <c r="A53" s="25"/>
      <c r="B53" s="25"/>
      <c r="C53" s="45" t="s">
        <v>30</v>
      </c>
      <c r="D53" s="46">
        <v>5.1891873000000004</v>
      </c>
      <c r="E53" s="48"/>
      <c r="F53" s="48"/>
    </row>
    <row r="54" spans="1:6" ht="15.75" x14ac:dyDescent="0.25">
      <c r="A54" s="25"/>
      <c r="B54" s="25"/>
      <c r="C54" s="45" t="s">
        <v>31</v>
      </c>
      <c r="D54" s="46">
        <v>5.0675005999999998</v>
      </c>
      <c r="E54" s="48"/>
      <c r="F54" s="48"/>
    </row>
    <row r="55" spans="1:6" ht="15.75" x14ac:dyDescent="0.25">
      <c r="A55" s="25"/>
      <c r="B55" s="25"/>
      <c r="C55" s="45" t="s">
        <v>58</v>
      </c>
      <c r="D55" s="46">
        <v>5.1626450999999998</v>
      </c>
      <c r="E55" s="48"/>
      <c r="F55" s="48"/>
    </row>
    <row r="56" spans="1:6" ht="15.75" x14ac:dyDescent="0.25">
      <c r="A56" s="25"/>
      <c r="B56" s="25"/>
      <c r="C56" s="45" t="s">
        <v>59</v>
      </c>
      <c r="D56" s="46">
        <v>5.1053362</v>
      </c>
      <c r="E56" s="48"/>
      <c r="F56" s="48"/>
    </row>
    <row r="57" spans="1:6" ht="15.75" x14ac:dyDescent="0.25">
      <c r="A57" s="25"/>
      <c r="B57" s="25"/>
      <c r="C57" s="45" t="s">
        <v>60</v>
      </c>
      <c r="D57" s="46">
        <v>5.1995797000000001</v>
      </c>
      <c r="E57" s="48"/>
      <c r="F57" s="48"/>
    </row>
    <row r="58" spans="1:6" ht="15.75" x14ac:dyDescent="0.25">
      <c r="A58" s="25"/>
      <c r="B58" s="25"/>
      <c r="C58" s="45" t="s">
        <v>61</v>
      </c>
      <c r="D58" s="46">
        <v>5.0902166729999996</v>
      </c>
      <c r="E58" s="48"/>
      <c r="F58" s="48"/>
    </row>
    <row r="59" spans="1:6" ht="15.75" x14ac:dyDescent="0.25">
      <c r="A59" s="25"/>
      <c r="B59" s="25"/>
      <c r="C59" s="45" t="s">
        <v>11</v>
      </c>
      <c r="D59" s="49">
        <f>AVERAGE(D50:D58)</f>
        <v>5.4565712081111108</v>
      </c>
      <c r="E59" s="48"/>
      <c r="F59" s="48"/>
    </row>
    <row r="60" spans="1:6" ht="15.75" x14ac:dyDescent="0.25">
      <c r="A60" s="25"/>
      <c r="B60" s="25"/>
      <c r="C60" s="45" t="s">
        <v>12</v>
      </c>
      <c r="D60" s="49">
        <f>STDEV(D50:D58)</f>
        <v>0.48365778192030506</v>
      </c>
      <c r="E60" s="48"/>
      <c r="F60" s="48"/>
    </row>
    <row r="61" spans="1:6" ht="15.75" x14ac:dyDescent="0.25">
      <c r="A61" s="25"/>
      <c r="B61" s="43" t="s">
        <v>87</v>
      </c>
      <c r="C61" s="45" t="s">
        <v>6</v>
      </c>
      <c r="D61" s="46">
        <v>8.6033272000000007</v>
      </c>
      <c r="E61" s="47">
        <f>(D70/7.56)*100</f>
        <v>107.11780897560257</v>
      </c>
      <c r="F61" s="47">
        <f>(D71/D70)*100</f>
        <v>6.9957173420957588</v>
      </c>
    </row>
    <row r="62" spans="1:6" ht="15.75" x14ac:dyDescent="0.25">
      <c r="A62" s="25"/>
      <c r="B62" s="25"/>
      <c r="C62" s="45" t="s">
        <v>9</v>
      </c>
      <c r="D62" s="46">
        <v>8.6197054000000009</v>
      </c>
      <c r="E62" s="48"/>
      <c r="F62" s="48"/>
    </row>
    <row r="63" spans="1:6" ht="15.75" x14ac:dyDescent="0.25">
      <c r="A63" s="25"/>
      <c r="B63" s="25"/>
      <c r="C63" s="45" t="s">
        <v>10</v>
      </c>
      <c r="D63" s="46">
        <v>8.6227196999999993</v>
      </c>
      <c r="E63" s="48"/>
      <c r="F63" s="48"/>
    </row>
    <row r="64" spans="1:6" ht="15.75" x14ac:dyDescent="0.25">
      <c r="A64" s="25"/>
      <c r="B64" s="25"/>
      <c r="C64" s="45" t="s">
        <v>30</v>
      </c>
      <c r="D64" s="46">
        <v>7.4821486999999998</v>
      </c>
      <c r="E64" s="48"/>
      <c r="F64" s="48"/>
    </row>
    <row r="65" spans="1:6" ht="15.75" x14ac:dyDescent="0.25">
      <c r="A65" s="25"/>
      <c r="B65" s="25"/>
      <c r="C65" s="45" t="s">
        <v>31</v>
      </c>
      <c r="D65" s="46">
        <v>7.3005946000000002</v>
      </c>
      <c r="E65" s="48"/>
      <c r="F65" s="48"/>
    </row>
    <row r="66" spans="1:6" ht="15.75" x14ac:dyDescent="0.25">
      <c r="A66" s="25"/>
      <c r="B66" s="25"/>
      <c r="C66" s="45" t="s">
        <v>58</v>
      </c>
      <c r="D66" s="46">
        <v>7.3209808000000001</v>
      </c>
      <c r="E66" s="48"/>
      <c r="F66" s="48"/>
    </row>
    <row r="67" spans="1:6" ht="15.75" x14ac:dyDescent="0.25">
      <c r="A67" s="25"/>
      <c r="B67" s="25"/>
      <c r="C67" s="45" t="s">
        <v>59</v>
      </c>
      <c r="D67" s="46">
        <v>8.2327416000000007</v>
      </c>
      <c r="E67" s="48"/>
      <c r="F67" s="48"/>
    </row>
    <row r="68" spans="1:6" ht="15.75" x14ac:dyDescent="0.25">
      <c r="A68" s="25"/>
      <c r="B68" s="25"/>
      <c r="C68" s="45" t="s">
        <v>60</v>
      </c>
      <c r="D68" s="46">
        <v>8.3385572999999997</v>
      </c>
      <c r="E68" s="48"/>
      <c r="F68" s="48"/>
    </row>
    <row r="69" spans="1:6" ht="15.75" x14ac:dyDescent="0.25">
      <c r="A69" s="25"/>
      <c r="B69" s="25"/>
      <c r="C69" s="45" t="s">
        <v>61</v>
      </c>
      <c r="D69" s="46">
        <v>8.362181927</v>
      </c>
      <c r="E69" s="48"/>
      <c r="F69" s="48"/>
    </row>
    <row r="70" spans="1:6" ht="15.75" x14ac:dyDescent="0.25">
      <c r="A70" s="25"/>
      <c r="B70" s="25"/>
      <c r="C70" s="45" t="s">
        <v>11</v>
      </c>
      <c r="D70" s="49">
        <f>AVERAGE(D61:D69)</f>
        <v>8.0981063585555546</v>
      </c>
      <c r="E70" s="48"/>
      <c r="F70" s="48"/>
    </row>
    <row r="71" spans="1:6" ht="15.75" x14ac:dyDescent="0.25">
      <c r="A71" s="25"/>
      <c r="B71" s="25"/>
      <c r="C71" s="45" t="s">
        <v>12</v>
      </c>
      <c r="D71" s="49">
        <f>STDEV(D61:D69)</f>
        <v>0.56652063090683025</v>
      </c>
      <c r="E71" s="48"/>
      <c r="F71" s="48"/>
    </row>
    <row r="72" spans="1:6" ht="15.75" x14ac:dyDescent="0.25">
      <c r="A72" s="23" t="s">
        <v>14</v>
      </c>
      <c r="B72" s="43" t="s">
        <v>88</v>
      </c>
      <c r="C72" s="45" t="s">
        <v>6</v>
      </c>
      <c r="D72" s="46">
        <v>7.8690531999999997</v>
      </c>
      <c r="E72" s="47">
        <f>(D81/7.5)*100</f>
        <v>108.80539082666667</v>
      </c>
      <c r="F72" s="47">
        <f>(D82/D81)*100</f>
        <v>11.442463456321123</v>
      </c>
    </row>
    <row r="73" spans="1:6" ht="15.75" x14ac:dyDescent="0.25">
      <c r="A73" s="25"/>
      <c r="B73" s="25"/>
      <c r="C73" s="45" t="s">
        <v>9</v>
      </c>
      <c r="D73" s="46">
        <v>7.5119287000000003</v>
      </c>
      <c r="E73" s="48"/>
      <c r="F73" s="48"/>
    </row>
    <row r="74" spans="1:6" ht="15.75" x14ac:dyDescent="0.25">
      <c r="A74" s="25"/>
      <c r="B74" s="25"/>
      <c r="C74" s="45" t="s">
        <v>10</v>
      </c>
      <c r="D74" s="46">
        <v>7.1983375000000001</v>
      </c>
      <c r="E74" s="48"/>
      <c r="F74" s="48"/>
    </row>
    <row r="75" spans="1:6" ht="15.75" x14ac:dyDescent="0.25">
      <c r="A75" s="25"/>
      <c r="B75" s="25"/>
      <c r="C75" s="45" t="s">
        <v>30</v>
      </c>
      <c r="D75" s="46">
        <v>9.8373658000000006</v>
      </c>
      <c r="E75" s="48"/>
      <c r="F75" s="48"/>
    </row>
    <row r="76" spans="1:6" ht="15.75" x14ac:dyDescent="0.25">
      <c r="A76" s="25"/>
      <c r="B76" s="25"/>
      <c r="C76" s="45" t="s">
        <v>31</v>
      </c>
      <c r="D76" s="46">
        <v>9.1263901000000001</v>
      </c>
      <c r="E76" s="48"/>
      <c r="F76" s="48"/>
    </row>
    <row r="77" spans="1:6" ht="15.75" x14ac:dyDescent="0.25">
      <c r="A77" s="25"/>
      <c r="B77" s="25"/>
      <c r="C77" s="45" t="s">
        <v>58</v>
      </c>
      <c r="D77" s="46">
        <v>8.9833882999999997</v>
      </c>
      <c r="E77" s="48"/>
      <c r="F77" s="48"/>
    </row>
    <row r="78" spans="1:6" ht="15.75" x14ac:dyDescent="0.25">
      <c r="A78" s="25"/>
      <c r="B78" s="25"/>
      <c r="C78" s="45" t="s">
        <v>59</v>
      </c>
      <c r="D78" s="46">
        <v>8.0513472999999998</v>
      </c>
      <c r="E78" s="48"/>
      <c r="F78" s="48"/>
    </row>
    <row r="79" spans="1:6" ht="15.75" x14ac:dyDescent="0.25">
      <c r="A79" s="25"/>
      <c r="B79" s="25"/>
      <c r="C79" s="45" t="s">
        <v>60</v>
      </c>
      <c r="D79" s="46">
        <v>7.5928266000000004</v>
      </c>
      <c r="E79" s="48"/>
      <c r="F79" s="48"/>
    </row>
    <row r="80" spans="1:6" ht="15.75" x14ac:dyDescent="0.25">
      <c r="A80" s="25"/>
      <c r="B80" s="25"/>
      <c r="C80" s="45" t="s">
        <v>61</v>
      </c>
      <c r="D80" s="46">
        <v>7.2730013080000004</v>
      </c>
      <c r="E80" s="48"/>
      <c r="F80" s="48"/>
    </row>
    <row r="81" spans="1:6" ht="15.75" x14ac:dyDescent="0.25">
      <c r="A81" s="25"/>
      <c r="B81" s="25"/>
      <c r="C81" s="45" t="s">
        <v>11</v>
      </c>
      <c r="D81" s="49">
        <f>AVERAGE(D72:D80)</f>
        <v>8.1604043120000007</v>
      </c>
      <c r="E81" s="48"/>
      <c r="F81" s="48"/>
    </row>
    <row r="82" spans="1:6" ht="15.75" x14ac:dyDescent="0.25">
      <c r="A82" s="25"/>
      <c r="B82" s="25"/>
      <c r="C82" s="45" t="s">
        <v>12</v>
      </c>
      <c r="D82" s="49">
        <f>STDEV(D72:D80)</f>
        <v>0.93375128128865326</v>
      </c>
      <c r="E82" s="48"/>
      <c r="F82" s="48"/>
    </row>
    <row r="83" spans="1:6" ht="15.75" x14ac:dyDescent="0.25">
      <c r="A83" s="25"/>
      <c r="B83" s="43" t="s">
        <v>89</v>
      </c>
      <c r="C83" s="45" t="s">
        <v>6</v>
      </c>
      <c r="D83" s="46">
        <v>57.817725000000003</v>
      </c>
      <c r="E83" s="47">
        <f>(D92/51.25)*100</f>
        <v>102.90179524336045</v>
      </c>
      <c r="F83" s="47">
        <f>(D93/D92)*100</f>
        <v>10.902540165815122</v>
      </c>
    </row>
    <row r="84" spans="1:6" ht="15.75" x14ac:dyDescent="0.25">
      <c r="A84" s="25"/>
      <c r="B84" s="25"/>
      <c r="C84" s="45" t="s">
        <v>9</v>
      </c>
      <c r="D84" s="46">
        <v>56.645446999999997</v>
      </c>
      <c r="E84" s="48"/>
      <c r="F84" s="48"/>
    </row>
    <row r="85" spans="1:6" ht="15.75" x14ac:dyDescent="0.25">
      <c r="A85" s="25"/>
      <c r="B85" s="25"/>
      <c r="C85" s="45" t="s">
        <v>10</v>
      </c>
      <c r="D85" s="46">
        <v>58.649254999999997</v>
      </c>
      <c r="E85" s="48"/>
      <c r="F85" s="48"/>
    </row>
    <row r="86" spans="1:6" ht="15.75" x14ac:dyDescent="0.25">
      <c r="A86" s="25"/>
      <c r="B86" s="25"/>
      <c r="C86" s="45" t="s">
        <v>30</v>
      </c>
      <c r="D86" s="46">
        <v>57.212699999999998</v>
      </c>
      <c r="E86" s="48"/>
      <c r="F86" s="48"/>
    </row>
    <row r="87" spans="1:6" ht="15.75" x14ac:dyDescent="0.25">
      <c r="A87" s="25"/>
      <c r="B87" s="25"/>
      <c r="C87" s="45" t="s">
        <v>31</v>
      </c>
      <c r="D87" s="46">
        <v>53.759193000000003</v>
      </c>
      <c r="E87" s="48"/>
      <c r="F87" s="48"/>
    </row>
    <row r="88" spans="1:6" ht="15.75" x14ac:dyDescent="0.25">
      <c r="A88" s="25"/>
      <c r="B88" s="25"/>
      <c r="C88" s="45" t="s">
        <v>58</v>
      </c>
      <c r="D88" s="46">
        <v>53.804915999999999</v>
      </c>
      <c r="E88" s="48"/>
      <c r="F88" s="48"/>
    </row>
    <row r="89" spans="1:6" ht="15.75" x14ac:dyDescent="0.25">
      <c r="A89" s="25"/>
      <c r="B89" s="25"/>
      <c r="C89" s="45" t="s">
        <v>59</v>
      </c>
      <c r="D89" s="46">
        <v>47.841937999999999</v>
      </c>
      <c r="E89" s="48"/>
      <c r="F89" s="48"/>
    </row>
    <row r="90" spans="1:6" ht="15.75" x14ac:dyDescent="0.25">
      <c r="A90" s="25"/>
      <c r="B90" s="25"/>
      <c r="C90" s="45" t="s">
        <v>60</v>
      </c>
      <c r="D90" s="46">
        <v>46.025708999999999</v>
      </c>
      <c r="E90" s="48"/>
      <c r="F90" s="48"/>
    </row>
    <row r="91" spans="1:6" ht="15.75" x14ac:dyDescent="0.25">
      <c r="A91" s="25"/>
      <c r="B91" s="25"/>
      <c r="C91" s="45" t="s">
        <v>61</v>
      </c>
      <c r="D91" s="46">
        <v>42.87764756</v>
      </c>
      <c r="E91" s="48"/>
      <c r="F91" s="48"/>
    </row>
    <row r="92" spans="1:6" ht="15.75" x14ac:dyDescent="0.25">
      <c r="A92" s="25"/>
      <c r="B92" s="25"/>
      <c r="C92" s="45" t="s">
        <v>11</v>
      </c>
      <c r="D92" s="49">
        <f>AVERAGE(D83:D91)</f>
        <v>52.737170062222226</v>
      </c>
      <c r="E92" s="48"/>
      <c r="F92" s="48"/>
    </row>
    <row r="93" spans="1:6" ht="15.75" x14ac:dyDescent="0.25">
      <c r="A93" s="25"/>
      <c r="B93" s="25"/>
      <c r="C93" s="45" t="s">
        <v>12</v>
      </c>
      <c r="D93" s="49">
        <f>STDEV(D83:D91)</f>
        <v>5.7496911483480062</v>
      </c>
      <c r="E93" s="48"/>
      <c r="F93" s="48"/>
    </row>
    <row r="94" spans="1:6" ht="15.75" x14ac:dyDescent="0.25">
      <c r="A94" s="25"/>
      <c r="B94" s="43" t="s">
        <v>90</v>
      </c>
      <c r="C94" s="45" t="s">
        <v>6</v>
      </c>
      <c r="D94" s="46">
        <v>84.403958000000003</v>
      </c>
      <c r="E94" s="47">
        <f>(D103/75.63)*100</f>
        <v>104.90266517548888</v>
      </c>
      <c r="F94" s="47">
        <f>(D104/D103)*100</f>
        <v>5.0118469754154811</v>
      </c>
    </row>
    <row r="95" spans="1:6" ht="15.75" x14ac:dyDescent="0.25">
      <c r="A95" s="25"/>
      <c r="B95" s="25"/>
      <c r="C95" s="45" t="s">
        <v>9</v>
      </c>
      <c r="D95" s="46">
        <v>82.895122000000001</v>
      </c>
      <c r="E95" s="48"/>
      <c r="F95" s="48"/>
    </row>
    <row r="96" spans="1:6" ht="15.75" x14ac:dyDescent="0.25">
      <c r="A96" s="25"/>
      <c r="B96" s="25"/>
      <c r="C96" s="45" t="s">
        <v>10</v>
      </c>
      <c r="D96" s="46">
        <v>81.856156999999996</v>
      </c>
      <c r="E96" s="48"/>
      <c r="F96" s="48"/>
    </row>
    <row r="97" spans="1:6" ht="15.75" x14ac:dyDescent="0.25">
      <c r="A97" s="25"/>
      <c r="B97" s="25"/>
      <c r="C97" s="45" t="s">
        <v>30</v>
      </c>
      <c r="D97" s="46">
        <v>82.270944</v>
      </c>
      <c r="E97" s="48"/>
      <c r="F97" s="48"/>
    </row>
    <row r="98" spans="1:6" ht="15.75" x14ac:dyDescent="0.25">
      <c r="A98" s="25"/>
      <c r="B98" s="25"/>
      <c r="C98" s="45" t="s">
        <v>31</v>
      </c>
      <c r="D98" s="46">
        <v>78.331339999999997</v>
      </c>
      <c r="E98" s="48"/>
      <c r="F98" s="48"/>
    </row>
    <row r="99" spans="1:6" ht="15.75" x14ac:dyDescent="0.25">
      <c r="A99" s="25"/>
      <c r="B99" s="25"/>
      <c r="C99" s="45" t="s">
        <v>58</v>
      </c>
      <c r="D99" s="46">
        <v>77.4255</v>
      </c>
      <c r="E99" s="48"/>
      <c r="F99" s="48"/>
    </row>
    <row r="100" spans="1:6" ht="15.75" x14ac:dyDescent="0.25">
      <c r="A100" s="25"/>
      <c r="B100" s="25"/>
      <c r="C100" s="45" t="s">
        <v>59</v>
      </c>
      <c r="D100" s="46">
        <v>79.702200000000005</v>
      </c>
      <c r="E100" s="48"/>
      <c r="F100" s="48"/>
    </row>
    <row r="101" spans="1:6" ht="15.75" x14ac:dyDescent="0.25">
      <c r="A101" s="25"/>
      <c r="B101" s="25"/>
      <c r="C101" s="45" t="s">
        <v>60</v>
      </c>
      <c r="D101" s="46">
        <v>74.594047000000003</v>
      </c>
      <c r="E101" s="48"/>
      <c r="F101" s="48"/>
    </row>
    <row r="102" spans="1:6" ht="15.75" x14ac:dyDescent="0.25">
      <c r="A102" s="25"/>
      <c r="B102" s="25"/>
      <c r="C102" s="45" t="s">
        <v>61</v>
      </c>
      <c r="D102" s="46">
        <v>72.561703050000006</v>
      </c>
      <c r="E102" s="48"/>
      <c r="F102" s="48"/>
    </row>
    <row r="103" spans="1:6" ht="15.75" x14ac:dyDescent="0.25">
      <c r="A103" s="25"/>
      <c r="B103" s="25"/>
      <c r="C103" s="45" t="s">
        <v>11</v>
      </c>
      <c r="D103" s="49">
        <f>AVERAGE(D94:D102)</f>
        <v>79.337885672222228</v>
      </c>
      <c r="E103" s="48"/>
      <c r="F103" s="48"/>
    </row>
    <row r="104" spans="1:6" ht="15.75" x14ac:dyDescent="0.25">
      <c r="A104" s="25"/>
      <c r="B104" s="25"/>
      <c r="C104" s="45" t="s">
        <v>12</v>
      </c>
      <c r="D104" s="49">
        <f>STDEV(D94:D102)</f>
        <v>3.9762934234218625</v>
      </c>
      <c r="E104" s="48"/>
      <c r="F104" s="48"/>
    </row>
    <row r="105" spans="1:6" ht="15.75" x14ac:dyDescent="0.25">
      <c r="A105" s="23" t="s">
        <v>16</v>
      </c>
      <c r="B105" s="43" t="s">
        <v>91</v>
      </c>
      <c r="C105" s="45" t="s">
        <v>6</v>
      </c>
      <c r="D105" s="46">
        <v>17.211948</v>
      </c>
      <c r="E105" s="47">
        <f>(D114/15)*100</f>
        <v>108.15620394814813</v>
      </c>
      <c r="F105" s="47">
        <f>(D115/D114)*100</f>
        <v>8.2619262384744818</v>
      </c>
    </row>
    <row r="106" spans="1:6" ht="15.75" x14ac:dyDescent="0.25">
      <c r="A106" s="25"/>
      <c r="B106" s="25"/>
      <c r="C106" s="45" t="s">
        <v>9</v>
      </c>
      <c r="D106" s="46">
        <v>16.573772999999999</v>
      </c>
      <c r="E106" s="48"/>
      <c r="F106" s="48"/>
    </row>
    <row r="107" spans="1:6" ht="15.75" x14ac:dyDescent="0.25">
      <c r="A107" s="25"/>
      <c r="B107" s="25"/>
      <c r="C107" s="45" t="s">
        <v>10</v>
      </c>
      <c r="D107" s="46">
        <v>16.012547000000001</v>
      </c>
      <c r="E107" s="48"/>
      <c r="F107" s="48"/>
    </row>
    <row r="108" spans="1:6" ht="15.75" x14ac:dyDescent="0.25">
      <c r="A108" s="25"/>
      <c r="B108" s="25"/>
      <c r="C108" s="45" t="s">
        <v>30</v>
      </c>
      <c r="D108" s="46">
        <v>18.043475000000001</v>
      </c>
      <c r="E108" s="48"/>
      <c r="F108" s="48"/>
    </row>
    <row r="109" spans="1:6" ht="15.75" x14ac:dyDescent="0.25">
      <c r="A109" s="25"/>
      <c r="B109" s="25"/>
      <c r="C109" s="45" t="s">
        <v>31</v>
      </c>
      <c r="D109" s="46">
        <v>17.162164000000001</v>
      </c>
      <c r="E109" s="48"/>
      <c r="F109" s="48"/>
    </row>
    <row r="110" spans="1:6" ht="15.75" x14ac:dyDescent="0.25">
      <c r="A110" s="25"/>
      <c r="B110" s="25"/>
      <c r="C110" s="45" t="s">
        <v>58</v>
      </c>
      <c r="D110" s="46">
        <v>16.906198</v>
      </c>
      <c r="E110" s="48"/>
      <c r="F110" s="48"/>
    </row>
    <row r="111" spans="1:6" ht="15.75" x14ac:dyDescent="0.25">
      <c r="A111" s="25"/>
      <c r="B111" s="25"/>
      <c r="C111" s="45" t="s">
        <v>59</v>
      </c>
      <c r="D111" s="46">
        <v>15.696873</v>
      </c>
      <c r="E111" s="48"/>
      <c r="F111" s="48"/>
    </row>
    <row r="112" spans="1:6" ht="15.75" x14ac:dyDescent="0.25">
      <c r="A112" s="25"/>
      <c r="B112" s="25"/>
      <c r="C112" s="45" t="s">
        <v>60</v>
      </c>
      <c r="D112" s="46">
        <v>14.445171999999999</v>
      </c>
      <c r="E112" s="48"/>
      <c r="F112" s="48"/>
    </row>
    <row r="113" spans="1:6" ht="15.75" x14ac:dyDescent="0.25">
      <c r="A113" s="25"/>
      <c r="B113" s="25"/>
      <c r="C113" s="45" t="s">
        <v>61</v>
      </c>
      <c r="D113" s="46">
        <v>13.95872533</v>
      </c>
      <c r="E113" s="48"/>
      <c r="F113" s="48"/>
    </row>
    <row r="114" spans="1:6" ht="15.75" x14ac:dyDescent="0.25">
      <c r="A114" s="25"/>
      <c r="B114" s="25"/>
      <c r="C114" s="45" t="s">
        <v>11</v>
      </c>
      <c r="D114" s="49">
        <f>AVERAGE(D105:D113)</f>
        <v>16.223430592222218</v>
      </c>
      <c r="E114" s="48"/>
      <c r="F114" s="48"/>
    </row>
    <row r="115" spans="1:6" ht="15.75" x14ac:dyDescent="0.25">
      <c r="A115" s="25"/>
      <c r="B115" s="25"/>
      <c r="C115" s="45" t="s">
        <v>12</v>
      </c>
      <c r="D115" s="49">
        <f>STDEV(D105:D113)</f>
        <v>1.3403678688795035</v>
      </c>
      <c r="E115" s="48"/>
      <c r="F115" s="48"/>
    </row>
    <row r="116" spans="1:6" ht="15.75" x14ac:dyDescent="0.25">
      <c r="A116" s="25"/>
      <c r="B116" s="43" t="s">
        <v>92</v>
      </c>
      <c r="C116" s="45" t="s">
        <v>6</v>
      </c>
      <c r="D116" s="46">
        <v>57.155954000000001</v>
      </c>
      <c r="E116" s="47">
        <f>(D125/52.5)*100</f>
        <v>100.83040242539683</v>
      </c>
      <c r="F116" s="47">
        <f>(D126/D125)*100</f>
        <v>12.499131047626673</v>
      </c>
    </row>
    <row r="117" spans="1:6" ht="15.75" x14ac:dyDescent="0.25">
      <c r="A117" s="25"/>
      <c r="B117" s="25"/>
      <c r="C117" s="45" t="s">
        <v>9</v>
      </c>
      <c r="D117" s="46">
        <v>55.640248</v>
      </c>
      <c r="E117" s="48"/>
      <c r="F117" s="48"/>
    </row>
    <row r="118" spans="1:6" ht="15.75" x14ac:dyDescent="0.25">
      <c r="A118" s="25"/>
      <c r="B118" s="25"/>
      <c r="C118" s="45" t="s">
        <v>10</v>
      </c>
      <c r="D118" s="46">
        <v>60.685408000000002</v>
      </c>
      <c r="E118" s="48"/>
      <c r="F118" s="48"/>
    </row>
    <row r="119" spans="1:6" ht="15.75" x14ac:dyDescent="0.25">
      <c r="A119" s="25"/>
      <c r="B119" s="25"/>
      <c r="C119" s="45" t="s">
        <v>30</v>
      </c>
      <c r="D119" s="46">
        <v>58.911054999999998</v>
      </c>
      <c r="E119" s="48"/>
      <c r="F119" s="48"/>
    </row>
    <row r="120" spans="1:6" ht="15.75" x14ac:dyDescent="0.25">
      <c r="A120" s="25"/>
      <c r="B120" s="25"/>
      <c r="C120" s="45" t="s">
        <v>31</v>
      </c>
      <c r="D120" s="46">
        <v>54.515194000000001</v>
      </c>
      <c r="E120" s="48"/>
      <c r="F120" s="48"/>
    </row>
    <row r="121" spans="1:6" ht="15.75" x14ac:dyDescent="0.25">
      <c r="A121" s="25"/>
      <c r="B121" s="25"/>
      <c r="C121" s="45" t="s">
        <v>58</v>
      </c>
      <c r="D121" s="46">
        <v>55.501480000000001</v>
      </c>
      <c r="E121" s="48"/>
      <c r="F121" s="48"/>
    </row>
    <row r="122" spans="1:6" ht="15.75" x14ac:dyDescent="0.25">
      <c r="A122" s="25"/>
      <c r="B122" s="25"/>
      <c r="C122" s="45" t="s">
        <v>59</v>
      </c>
      <c r="D122" s="46">
        <v>47.217531999999999</v>
      </c>
      <c r="E122" s="48"/>
      <c r="F122" s="48"/>
    </row>
    <row r="123" spans="1:6" ht="15.75" x14ac:dyDescent="0.25">
      <c r="A123" s="25"/>
      <c r="B123" s="25"/>
      <c r="C123" s="45" t="s">
        <v>60</v>
      </c>
      <c r="D123" s="46">
        <v>45.078316999999998</v>
      </c>
      <c r="E123" s="48"/>
      <c r="F123" s="48"/>
    </row>
    <row r="124" spans="1:6" ht="15.75" x14ac:dyDescent="0.25">
      <c r="A124" s="25"/>
      <c r="B124" s="25"/>
      <c r="C124" s="45" t="s">
        <v>61</v>
      </c>
      <c r="D124" s="46">
        <v>41.718463460000002</v>
      </c>
      <c r="E124" s="48"/>
      <c r="F124" s="48"/>
    </row>
    <row r="125" spans="1:6" ht="15.75" x14ac:dyDescent="0.25">
      <c r="A125" s="25"/>
      <c r="B125" s="25"/>
      <c r="C125" s="45" t="s">
        <v>11</v>
      </c>
      <c r="D125" s="49">
        <f>AVERAGE(D116:D124)</f>
        <v>52.935961273333334</v>
      </c>
      <c r="E125" s="48"/>
      <c r="F125" s="48"/>
    </row>
    <row r="126" spans="1:6" ht="15.75" x14ac:dyDescent="0.25">
      <c r="A126" s="25"/>
      <c r="B126" s="25"/>
      <c r="C126" s="45" t="s">
        <v>12</v>
      </c>
      <c r="D126" s="49">
        <f>STDEV(D116:D124)</f>
        <v>6.6165351708748386</v>
      </c>
      <c r="E126" s="48"/>
      <c r="F126" s="48"/>
    </row>
    <row r="127" spans="1:6" ht="15.75" x14ac:dyDescent="0.25">
      <c r="A127" s="25"/>
      <c r="B127" s="43" t="s">
        <v>93</v>
      </c>
      <c r="C127" s="45" t="s">
        <v>6</v>
      </c>
      <c r="D127" s="46">
        <v>82.298224000000005</v>
      </c>
      <c r="E127" s="47">
        <f>(D136/76.25)*100</f>
        <v>102.84430548196721</v>
      </c>
      <c r="F127" s="47">
        <f>(D137/D136)*100</f>
        <v>5.40934735541141</v>
      </c>
    </row>
    <row r="128" spans="1:6" ht="15.75" x14ac:dyDescent="0.25">
      <c r="A128" s="25"/>
      <c r="B128" s="25"/>
      <c r="C128" s="45" t="s">
        <v>9</v>
      </c>
      <c r="D128" s="46">
        <v>81.147496000000004</v>
      </c>
      <c r="E128" s="48"/>
      <c r="F128" s="48"/>
    </row>
    <row r="129" spans="1:6" ht="15.75" x14ac:dyDescent="0.25">
      <c r="A129" s="25"/>
      <c r="B129" s="25"/>
      <c r="C129" s="45" t="s">
        <v>10</v>
      </c>
      <c r="D129" s="46">
        <v>79.777878999999999</v>
      </c>
      <c r="E129" s="48"/>
      <c r="F129" s="48"/>
    </row>
    <row r="130" spans="1:6" ht="15.75" x14ac:dyDescent="0.25">
      <c r="A130" s="25"/>
      <c r="B130" s="25"/>
      <c r="C130" s="45" t="s">
        <v>30</v>
      </c>
      <c r="D130" s="46">
        <v>82.673049000000006</v>
      </c>
      <c r="E130" s="48"/>
      <c r="F130" s="48"/>
    </row>
    <row r="131" spans="1:6" ht="15.75" x14ac:dyDescent="0.25">
      <c r="A131" s="25"/>
      <c r="B131" s="25"/>
      <c r="C131" s="45" t="s">
        <v>31</v>
      </c>
      <c r="D131" s="46">
        <v>79.494174000000001</v>
      </c>
      <c r="E131" s="48"/>
      <c r="F131" s="48"/>
    </row>
    <row r="132" spans="1:6" ht="15.75" x14ac:dyDescent="0.25">
      <c r="A132" s="25"/>
      <c r="B132" s="25"/>
      <c r="C132" s="45" t="s">
        <v>58</v>
      </c>
      <c r="D132" s="46">
        <v>79.427443999999994</v>
      </c>
      <c r="E132" s="48"/>
      <c r="F132" s="48"/>
    </row>
    <row r="133" spans="1:6" ht="15.75" x14ac:dyDescent="0.25">
      <c r="A133" s="25"/>
      <c r="B133" s="25"/>
      <c r="C133" s="45" t="s">
        <v>59</v>
      </c>
      <c r="D133" s="46">
        <v>78.045584000000005</v>
      </c>
      <c r="E133" s="48"/>
      <c r="F133" s="48"/>
    </row>
    <row r="134" spans="1:6" ht="15.75" x14ac:dyDescent="0.25">
      <c r="A134" s="25"/>
      <c r="B134" s="25"/>
      <c r="C134" s="45" t="s">
        <v>60</v>
      </c>
      <c r="D134" s="46">
        <v>72.487555999999998</v>
      </c>
      <c r="E134" s="48"/>
      <c r="F134" s="48"/>
    </row>
    <row r="135" spans="1:6" ht="15.75" x14ac:dyDescent="0.25">
      <c r="A135" s="25"/>
      <c r="B135" s="25"/>
      <c r="C135" s="45" t="s">
        <v>61</v>
      </c>
      <c r="D135" s="46">
        <v>70.417640370000001</v>
      </c>
      <c r="E135" s="48"/>
      <c r="F135" s="48"/>
    </row>
    <row r="136" spans="1:6" ht="15.75" x14ac:dyDescent="0.25">
      <c r="A136" s="25"/>
      <c r="B136" s="25"/>
      <c r="C136" s="45" t="s">
        <v>11</v>
      </c>
      <c r="D136" s="49">
        <f>AVERAGE(D127:D135)</f>
        <v>78.418782929999992</v>
      </c>
      <c r="E136" s="48"/>
      <c r="F136" s="48"/>
    </row>
    <row r="137" spans="1:6" ht="15.75" x14ac:dyDescent="0.25">
      <c r="A137" s="25"/>
      <c r="B137" s="25"/>
      <c r="C137" s="45" t="s">
        <v>12</v>
      </c>
      <c r="D137" s="49">
        <f>STDEV(D127:D135)</f>
        <v>4.2419443605697689</v>
      </c>
      <c r="E137" s="48"/>
      <c r="F137" s="48"/>
    </row>
    <row r="138" spans="1:6" ht="15.75" x14ac:dyDescent="0.25">
      <c r="A138" s="23" t="s">
        <v>18</v>
      </c>
      <c r="B138" s="43" t="s">
        <v>91</v>
      </c>
      <c r="C138" s="45" t="s">
        <v>6</v>
      </c>
      <c r="D138" s="46">
        <v>17.745657999999999</v>
      </c>
      <c r="E138" s="47">
        <f>(D147/15)*100</f>
        <v>116.63605544444444</v>
      </c>
      <c r="F138" s="47">
        <f>(D148/D147)*100</f>
        <v>2.9603861124343043</v>
      </c>
    </row>
    <row r="139" spans="1:6" ht="15.75" x14ac:dyDescent="0.25">
      <c r="A139" s="25"/>
      <c r="B139" s="25"/>
      <c r="C139" s="45" t="s">
        <v>9</v>
      </c>
      <c r="D139" s="46">
        <v>17.707825</v>
      </c>
      <c r="E139" s="48"/>
      <c r="F139" s="48"/>
    </row>
    <row r="140" spans="1:6" ht="15.75" x14ac:dyDescent="0.25">
      <c r="A140" s="25"/>
      <c r="B140" s="25"/>
      <c r="C140" s="45" t="s">
        <v>10</v>
      </c>
      <c r="D140" s="46">
        <v>17.056749</v>
      </c>
      <c r="E140" s="48"/>
      <c r="F140" s="48"/>
    </row>
    <row r="141" spans="1:6" ht="15.75" x14ac:dyDescent="0.25">
      <c r="A141" s="25"/>
      <c r="B141" s="25"/>
      <c r="C141" s="45" t="s">
        <v>30</v>
      </c>
      <c r="D141" s="46">
        <v>18.520143000000001</v>
      </c>
      <c r="E141" s="48"/>
      <c r="F141" s="48"/>
    </row>
    <row r="142" spans="1:6" ht="15.75" x14ac:dyDescent="0.25">
      <c r="A142" s="25"/>
      <c r="B142" s="25"/>
      <c r="C142" s="45" t="s">
        <v>31</v>
      </c>
      <c r="D142" s="46">
        <v>17.657793000000002</v>
      </c>
      <c r="E142" s="48"/>
      <c r="F142" s="48"/>
    </row>
    <row r="143" spans="1:6" ht="15.75" x14ac:dyDescent="0.25">
      <c r="A143" s="25"/>
      <c r="B143" s="25"/>
      <c r="C143" s="45" t="s">
        <v>58</v>
      </c>
      <c r="D143" s="46">
        <v>17.179787000000001</v>
      </c>
      <c r="E143" s="48"/>
      <c r="F143" s="48"/>
    </row>
    <row r="144" spans="1:6" ht="15.75" x14ac:dyDescent="0.25">
      <c r="A144" s="25"/>
      <c r="B144" s="25"/>
      <c r="C144" s="45" t="s">
        <v>59</v>
      </c>
      <c r="D144" s="46">
        <v>17.626535000000001</v>
      </c>
      <c r="E144" s="48"/>
      <c r="F144" s="48"/>
    </row>
    <row r="145" spans="1:6" ht="15.75" x14ac:dyDescent="0.25">
      <c r="A145" s="25"/>
      <c r="B145" s="25"/>
      <c r="C145" s="45" t="s">
        <v>60</v>
      </c>
      <c r="D145" s="46">
        <v>17.232702</v>
      </c>
      <c r="E145" s="48"/>
      <c r="F145" s="48"/>
    </row>
    <row r="146" spans="1:6" ht="15.75" x14ac:dyDescent="0.25">
      <c r="A146" s="25"/>
      <c r="B146" s="25"/>
      <c r="C146" s="45" t="s">
        <v>61</v>
      </c>
      <c r="D146" s="46">
        <v>16.731482849999999</v>
      </c>
      <c r="E146" s="48"/>
      <c r="F146" s="48"/>
    </row>
    <row r="147" spans="1:6" ht="15.75" x14ac:dyDescent="0.25">
      <c r="A147" s="25"/>
      <c r="B147" s="25"/>
      <c r="C147" s="45" t="s">
        <v>11</v>
      </c>
      <c r="D147" s="49">
        <f>AVERAGE(D138:D146)</f>
        <v>17.495408316666666</v>
      </c>
      <c r="E147" s="48"/>
      <c r="F147" s="48"/>
    </row>
    <row r="148" spans="1:6" ht="15.75" x14ac:dyDescent="0.25">
      <c r="A148" s="25"/>
      <c r="B148" s="25"/>
      <c r="C148" s="45" t="s">
        <v>12</v>
      </c>
      <c r="D148" s="49">
        <f>STDEV(D138:D146)</f>
        <v>0.51793163812027632</v>
      </c>
      <c r="E148" s="48"/>
      <c r="F148" s="48"/>
    </row>
    <row r="149" spans="1:6" ht="15.75" x14ac:dyDescent="0.25">
      <c r="A149" s="25"/>
      <c r="B149" s="43" t="s">
        <v>92</v>
      </c>
      <c r="C149" s="45" t="s">
        <v>6</v>
      </c>
      <c r="D149" s="46">
        <v>61.540011999999997</v>
      </c>
      <c r="E149" s="47">
        <f>(D158/52.5)*100</f>
        <v>109.17069552592591</v>
      </c>
      <c r="F149" s="47">
        <f>(D159/D158)*100</f>
        <v>8.7070326986227471</v>
      </c>
    </row>
    <row r="150" spans="1:6" ht="15.75" x14ac:dyDescent="0.25">
      <c r="A150" s="25"/>
      <c r="B150" s="25"/>
      <c r="C150" s="45" t="s">
        <v>9</v>
      </c>
      <c r="D150" s="46">
        <v>60.974330000000002</v>
      </c>
      <c r="E150" s="48"/>
      <c r="F150" s="48"/>
    </row>
    <row r="151" spans="1:6" ht="15.75" x14ac:dyDescent="0.25">
      <c r="A151" s="25"/>
      <c r="B151" s="25"/>
      <c r="C151" s="45" t="s">
        <v>10</v>
      </c>
      <c r="D151" s="46">
        <v>61.190533000000002</v>
      </c>
      <c r="E151" s="48"/>
      <c r="F151" s="48"/>
    </row>
    <row r="152" spans="1:6" ht="15.75" x14ac:dyDescent="0.25">
      <c r="A152" s="25"/>
      <c r="B152" s="25"/>
      <c r="C152" s="45" t="s">
        <v>30</v>
      </c>
      <c r="D152" s="46">
        <v>62.099165999999997</v>
      </c>
      <c r="E152" s="48"/>
      <c r="F152" s="48"/>
    </row>
    <row r="153" spans="1:6" ht="15.75" x14ac:dyDescent="0.25">
      <c r="A153" s="25"/>
      <c r="B153" s="25"/>
      <c r="C153" s="45" t="s">
        <v>31</v>
      </c>
      <c r="D153" s="46">
        <v>58.588628999999997</v>
      </c>
      <c r="E153" s="48"/>
      <c r="F153" s="48"/>
    </row>
    <row r="154" spans="1:6" ht="15.75" x14ac:dyDescent="0.25">
      <c r="A154" s="25"/>
      <c r="B154" s="25"/>
      <c r="C154" s="45" t="s">
        <v>58</v>
      </c>
      <c r="D154" s="46">
        <v>58.689481000000001</v>
      </c>
      <c r="E154" s="48"/>
      <c r="F154" s="48"/>
    </row>
    <row r="155" spans="1:6" ht="15.75" x14ac:dyDescent="0.25">
      <c r="A155" s="25"/>
      <c r="B155" s="25"/>
      <c r="C155" s="45" t="s">
        <v>59</v>
      </c>
      <c r="D155" s="46">
        <v>51.844230000000003</v>
      </c>
      <c r="E155" s="48"/>
      <c r="F155" s="48"/>
    </row>
    <row r="156" spans="1:6" ht="15.75" x14ac:dyDescent="0.25">
      <c r="A156" s="25"/>
      <c r="B156" s="25"/>
      <c r="C156" s="45" t="s">
        <v>60</v>
      </c>
      <c r="D156" s="46">
        <v>51.560991999999999</v>
      </c>
      <c r="E156" s="48"/>
      <c r="F156" s="48"/>
    </row>
    <row r="157" spans="1:6" ht="15.75" x14ac:dyDescent="0.25">
      <c r="A157" s="25"/>
      <c r="B157" s="25"/>
      <c r="C157" s="45" t="s">
        <v>61</v>
      </c>
      <c r="D157" s="46">
        <v>49.344163360000003</v>
      </c>
      <c r="E157" s="48"/>
      <c r="F157" s="48"/>
    </row>
    <row r="158" spans="1:6" ht="15.75" x14ac:dyDescent="0.25">
      <c r="A158" s="25"/>
      <c r="B158" s="25"/>
      <c r="C158" s="45" t="s">
        <v>11</v>
      </c>
      <c r="D158" s="49">
        <f>AVERAGE(D149:D157)</f>
        <v>57.314615151111106</v>
      </c>
      <c r="E158" s="48"/>
      <c r="F158" s="48"/>
    </row>
    <row r="159" spans="1:6" ht="15.75" x14ac:dyDescent="0.25">
      <c r="A159" s="25"/>
      <c r="B159" s="25"/>
      <c r="C159" s="45" t="s">
        <v>12</v>
      </c>
      <c r="D159" s="49">
        <f>STDEV(D149:D157)</f>
        <v>4.9904022822970315</v>
      </c>
      <c r="E159" s="48"/>
      <c r="F159" s="48"/>
    </row>
    <row r="160" spans="1:6" ht="15.75" x14ac:dyDescent="0.25">
      <c r="A160" s="25"/>
      <c r="B160" s="43" t="s">
        <v>93</v>
      </c>
      <c r="C160" s="45" t="s">
        <v>6</v>
      </c>
      <c r="D160" s="46">
        <v>88.397519000000003</v>
      </c>
      <c r="E160" s="47">
        <f>(D169/76.25)*100</f>
        <v>111.87021167941711</v>
      </c>
      <c r="F160" s="47">
        <f>(D170/D169)*100</f>
        <v>2.5728883726753153</v>
      </c>
    </row>
    <row r="161" spans="1:6" ht="15.75" x14ac:dyDescent="0.25">
      <c r="A161" s="25"/>
      <c r="B161" s="25"/>
      <c r="C161" s="45" t="s">
        <v>9</v>
      </c>
      <c r="D161" s="46">
        <v>87.055546000000007</v>
      </c>
      <c r="E161" s="48"/>
      <c r="F161" s="48"/>
    </row>
    <row r="162" spans="1:6" ht="15.75" x14ac:dyDescent="0.25">
      <c r="A162" s="25"/>
      <c r="B162" s="25"/>
      <c r="C162" s="45" t="s">
        <v>10</v>
      </c>
      <c r="D162" s="46">
        <v>86.679618000000005</v>
      </c>
      <c r="E162" s="48"/>
      <c r="F162" s="48"/>
    </row>
    <row r="163" spans="1:6" ht="15.75" x14ac:dyDescent="0.25">
      <c r="A163" s="25"/>
      <c r="B163" s="25"/>
      <c r="C163" s="45" t="s">
        <v>30</v>
      </c>
      <c r="D163" s="46">
        <v>87.617583999999994</v>
      </c>
      <c r="E163" s="48"/>
      <c r="F163" s="48"/>
    </row>
    <row r="164" spans="1:6" ht="15.75" x14ac:dyDescent="0.25">
      <c r="A164" s="25"/>
      <c r="B164" s="25"/>
      <c r="C164" s="45" t="s">
        <v>31</v>
      </c>
      <c r="D164" s="46">
        <v>84.38561</v>
      </c>
      <c r="E164" s="48"/>
      <c r="F164" s="48"/>
    </row>
    <row r="165" spans="1:6" ht="15.75" x14ac:dyDescent="0.25">
      <c r="A165" s="25"/>
      <c r="B165" s="25"/>
      <c r="C165" s="45" t="s">
        <v>58</v>
      </c>
      <c r="D165" s="46">
        <v>84.220481000000007</v>
      </c>
      <c r="E165" s="48"/>
      <c r="F165" s="48"/>
    </row>
    <row r="166" spans="1:6" ht="15.75" x14ac:dyDescent="0.25">
      <c r="A166" s="25"/>
      <c r="B166" s="25"/>
      <c r="C166" s="45" t="s">
        <v>59</v>
      </c>
      <c r="D166" s="46">
        <v>84.187082000000004</v>
      </c>
      <c r="E166" s="48"/>
      <c r="F166" s="48"/>
    </row>
    <row r="167" spans="1:6" ht="15.75" x14ac:dyDescent="0.25">
      <c r="A167" s="25"/>
      <c r="B167" s="25"/>
      <c r="C167" s="45" t="s">
        <v>60</v>
      </c>
      <c r="D167" s="46">
        <v>83.120408999999995</v>
      </c>
      <c r="E167" s="48"/>
      <c r="F167" s="48"/>
    </row>
    <row r="168" spans="1:6" ht="15.75" x14ac:dyDescent="0.25">
      <c r="A168" s="25"/>
      <c r="B168" s="25"/>
      <c r="C168" s="45" t="s">
        <v>61</v>
      </c>
      <c r="D168" s="46">
        <v>82.045478650000007</v>
      </c>
      <c r="E168" s="48"/>
      <c r="F168" s="48"/>
    </row>
    <row r="169" spans="1:6" ht="15.75" x14ac:dyDescent="0.25">
      <c r="A169" s="25"/>
      <c r="B169" s="25"/>
      <c r="C169" s="45" t="s">
        <v>11</v>
      </c>
      <c r="D169" s="49">
        <f>AVERAGE(D160:D168)</f>
        <v>85.30103640555555</v>
      </c>
      <c r="E169" s="48"/>
      <c r="F169" s="48"/>
    </row>
    <row r="170" spans="1:6" ht="15.75" x14ac:dyDescent="0.25">
      <c r="A170" s="25"/>
      <c r="B170" s="25"/>
      <c r="C170" s="45" t="s">
        <v>12</v>
      </c>
      <c r="D170" s="49">
        <f>STDEV(D160:D168)</f>
        <v>2.1947004474500766</v>
      </c>
      <c r="E170" s="48"/>
      <c r="F170" s="48"/>
    </row>
    <row r="171" spans="1:6" ht="15.75" x14ac:dyDescent="0.25">
      <c r="A171" s="23" t="s">
        <v>19</v>
      </c>
      <c r="B171" s="43" t="s">
        <v>91</v>
      </c>
      <c r="C171" s="45" t="s">
        <v>6</v>
      </c>
      <c r="D171" s="46">
        <v>16.5063</v>
      </c>
      <c r="E171" s="47">
        <f>(D180/15)*100</f>
        <v>108.36117244444448</v>
      </c>
      <c r="F171" s="47">
        <f>(D181/D180)*100</f>
        <v>5.5991953703819526</v>
      </c>
    </row>
    <row r="172" spans="1:6" ht="15.75" x14ac:dyDescent="0.25">
      <c r="A172" s="25"/>
      <c r="B172" s="25"/>
      <c r="C172" s="45" t="s">
        <v>9</v>
      </c>
      <c r="D172" s="46">
        <v>16.244551000000001</v>
      </c>
      <c r="E172" s="48"/>
      <c r="F172" s="48"/>
    </row>
    <row r="173" spans="1:6" ht="15.75" x14ac:dyDescent="0.25">
      <c r="A173" s="25"/>
      <c r="B173" s="25"/>
      <c r="C173" s="45" t="s">
        <v>10</v>
      </c>
      <c r="D173" s="46">
        <v>15.772027</v>
      </c>
      <c r="E173" s="48"/>
      <c r="F173" s="48"/>
    </row>
    <row r="174" spans="1:6" ht="15.75" x14ac:dyDescent="0.25">
      <c r="A174" s="25"/>
      <c r="B174" s="25"/>
      <c r="C174" s="45" t="s">
        <v>30</v>
      </c>
      <c r="D174" s="46">
        <v>17.625785</v>
      </c>
      <c r="E174" s="48"/>
      <c r="F174" s="48"/>
    </row>
    <row r="175" spans="1:6" ht="15.75" x14ac:dyDescent="0.25">
      <c r="A175" s="25"/>
      <c r="B175" s="25"/>
      <c r="C175" s="45" t="s">
        <v>31</v>
      </c>
      <c r="D175" s="46">
        <v>17.097473999999998</v>
      </c>
      <c r="E175" s="48"/>
      <c r="F175" s="48"/>
    </row>
    <row r="176" spans="1:6" ht="15.75" x14ac:dyDescent="0.25">
      <c r="A176" s="25"/>
      <c r="B176" s="25"/>
      <c r="C176" s="45" t="s">
        <v>58</v>
      </c>
      <c r="D176" s="46">
        <v>16.738968</v>
      </c>
      <c r="E176" s="48"/>
      <c r="F176" s="48"/>
    </row>
    <row r="177" spans="1:6" ht="15.75" x14ac:dyDescent="0.25">
      <c r="A177" s="25"/>
      <c r="B177" s="25"/>
      <c r="C177" s="45" t="s">
        <v>59</v>
      </c>
      <c r="D177" s="46">
        <v>16.38381</v>
      </c>
      <c r="E177" s="48"/>
      <c r="F177" s="48"/>
    </row>
    <row r="178" spans="1:6" ht="15.75" x14ac:dyDescent="0.25">
      <c r="A178" s="25"/>
      <c r="B178" s="25"/>
      <c r="C178" s="45" t="s">
        <v>60</v>
      </c>
      <c r="D178" s="46">
        <v>15.216870999999999</v>
      </c>
      <c r="E178" s="48"/>
      <c r="F178" s="48"/>
    </row>
    <row r="179" spans="1:6" ht="15.75" x14ac:dyDescent="0.25">
      <c r="A179" s="25"/>
      <c r="B179" s="25"/>
      <c r="C179" s="45" t="s">
        <v>61</v>
      </c>
      <c r="D179" s="46">
        <v>14.7017968</v>
      </c>
      <c r="E179" s="48"/>
      <c r="F179" s="48"/>
    </row>
    <row r="180" spans="1:6" ht="15.75" x14ac:dyDescent="0.25">
      <c r="A180" s="25"/>
      <c r="B180" s="25"/>
      <c r="C180" s="45" t="s">
        <v>11</v>
      </c>
      <c r="D180" s="49">
        <f>AVERAGE(D171:D179)</f>
        <v>16.254175866666671</v>
      </c>
      <c r="E180" s="48"/>
      <c r="F180" s="48"/>
    </row>
    <row r="181" spans="1:6" ht="15.75" x14ac:dyDescent="0.25">
      <c r="A181" s="25"/>
      <c r="B181" s="25"/>
      <c r="C181" s="45" t="s">
        <v>12</v>
      </c>
      <c r="D181" s="49">
        <f>STDEV(D171:D179)</f>
        <v>0.91010306262014085</v>
      </c>
      <c r="E181" s="48"/>
      <c r="F181" s="48"/>
    </row>
    <row r="182" spans="1:6" ht="15.75" x14ac:dyDescent="0.25">
      <c r="A182" s="25"/>
      <c r="B182" s="43" t="s">
        <v>92</v>
      </c>
      <c r="C182" s="45" t="s">
        <v>6</v>
      </c>
      <c r="D182" s="46">
        <v>55.836092999999998</v>
      </c>
      <c r="E182" s="47">
        <f>(D191/52.5)*100</f>
        <v>103.28244957248675</v>
      </c>
      <c r="F182" s="47">
        <f>(D192/D191)*100</f>
        <v>6.8230764271399806</v>
      </c>
    </row>
    <row r="183" spans="1:6" ht="15.75" x14ac:dyDescent="0.25">
      <c r="A183" s="25"/>
      <c r="B183" s="25"/>
      <c r="C183" s="45" t="s">
        <v>9</v>
      </c>
      <c r="D183" s="46">
        <v>54.555840000000003</v>
      </c>
      <c r="E183" s="48"/>
      <c r="F183" s="48"/>
    </row>
    <row r="184" spans="1:6" ht="15.75" x14ac:dyDescent="0.25">
      <c r="A184" s="25"/>
      <c r="B184" s="25"/>
      <c r="C184" s="45" t="s">
        <v>10</v>
      </c>
      <c r="D184" s="46">
        <v>54.844861999999999</v>
      </c>
      <c r="E184" s="48"/>
      <c r="F184" s="48"/>
    </row>
    <row r="185" spans="1:6" ht="15.75" x14ac:dyDescent="0.25">
      <c r="A185" s="25"/>
      <c r="B185" s="25"/>
      <c r="C185" s="45" t="s">
        <v>30</v>
      </c>
      <c r="D185" s="46">
        <v>59.347254999999997</v>
      </c>
      <c r="E185" s="48"/>
      <c r="F185" s="48"/>
    </row>
    <row r="186" spans="1:6" ht="15.75" x14ac:dyDescent="0.25">
      <c r="A186" s="25"/>
      <c r="B186" s="25"/>
      <c r="C186" s="45" t="s">
        <v>31</v>
      </c>
      <c r="D186" s="46">
        <v>56.513860000000001</v>
      </c>
      <c r="E186" s="48"/>
      <c r="F186" s="48"/>
    </row>
    <row r="187" spans="1:6" ht="15.75" x14ac:dyDescent="0.25">
      <c r="A187" s="25"/>
      <c r="B187" s="25"/>
      <c r="C187" s="45" t="s">
        <v>58</v>
      </c>
      <c r="D187" s="46">
        <v>57.072377000000003</v>
      </c>
      <c r="E187" s="48"/>
      <c r="F187" s="48"/>
    </row>
    <row r="188" spans="1:6" ht="15.75" x14ac:dyDescent="0.25">
      <c r="A188" s="25"/>
      <c r="B188" s="25"/>
      <c r="C188" s="45" t="s">
        <v>59</v>
      </c>
      <c r="D188" s="46">
        <v>51.453614000000002</v>
      </c>
      <c r="E188" s="48"/>
      <c r="F188" s="48"/>
    </row>
    <row r="189" spans="1:6" ht="15.75" x14ac:dyDescent="0.25">
      <c r="A189" s="25"/>
      <c r="B189" s="25"/>
      <c r="C189" s="45" t="s">
        <v>60</v>
      </c>
      <c r="D189" s="46">
        <v>51.254739999999998</v>
      </c>
      <c r="E189" s="48"/>
      <c r="F189" s="48"/>
    </row>
    <row r="190" spans="1:6" ht="15.75" x14ac:dyDescent="0.25">
      <c r="A190" s="25"/>
      <c r="B190" s="25"/>
      <c r="C190" s="45" t="s">
        <v>61</v>
      </c>
      <c r="D190" s="46">
        <v>47.130933229999997</v>
      </c>
      <c r="E190" s="48"/>
      <c r="F190" s="48"/>
    </row>
    <row r="191" spans="1:6" ht="15.75" x14ac:dyDescent="0.25">
      <c r="A191" s="25"/>
      <c r="B191" s="25"/>
      <c r="C191" s="45" t="s">
        <v>11</v>
      </c>
      <c r="D191" s="49">
        <f>AVERAGE(D182:D190)</f>
        <v>54.223286025555552</v>
      </c>
      <c r="E191" s="48"/>
      <c r="F191" s="48"/>
    </row>
    <row r="192" spans="1:6" ht="15.75" x14ac:dyDescent="0.25">
      <c r="A192" s="25"/>
      <c r="B192" s="25"/>
      <c r="C192" s="45" t="s">
        <v>12</v>
      </c>
      <c r="D192" s="49">
        <f>STDEV(D182:D190)</f>
        <v>3.699696246830368</v>
      </c>
      <c r="E192" s="48"/>
      <c r="F192" s="48"/>
    </row>
    <row r="193" spans="1:6" ht="15.75" x14ac:dyDescent="0.25">
      <c r="A193" s="25"/>
      <c r="B193" s="43" t="s">
        <v>93</v>
      </c>
      <c r="C193" s="45" t="s">
        <v>6</v>
      </c>
      <c r="D193" s="46">
        <v>77.134223000000006</v>
      </c>
      <c r="E193" s="47">
        <f>(D202/76.25)*100</f>
        <v>96.108593576684896</v>
      </c>
      <c r="F193" s="47">
        <f>(D203/D202)*100</f>
        <v>7.4030514480198306</v>
      </c>
    </row>
    <row r="194" spans="1:6" ht="15.75" x14ac:dyDescent="0.25">
      <c r="A194" s="25"/>
      <c r="B194" s="25"/>
      <c r="C194" s="45" t="s">
        <v>9</v>
      </c>
      <c r="D194" s="46">
        <v>75.139664999999994</v>
      </c>
      <c r="E194" s="48"/>
      <c r="F194" s="48"/>
    </row>
    <row r="195" spans="1:6" ht="15.75" x14ac:dyDescent="0.25">
      <c r="A195" s="25"/>
      <c r="B195" s="25"/>
      <c r="C195" s="45" t="s">
        <v>10</v>
      </c>
      <c r="D195" s="46">
        <v>71.932625999999999</v>
      </c>
      <c r="E195" s="48"/>
      <c r="F195" s="48"/>
    </row>
    <row r="196" spans="1:6" ht="15.75" x14ac:dyDescent="0.25">
      <c r="A196" s="25"/>
      <c r="B196" s="25"/>
      <c r="C196" s="45" t="s">
        <v>30</v>
      </c>
      <c r="D196" s="46">
        <v>80.729667000000006</v>
      </c>
      <c r="E196" s="48"/>
      <c r="F196" s="48"/>
    </row>
    <row r="197" spans="1:6" ht="15.75" x14ac:dyDescent="0.25">
      <c r="A197" s="25"/>
      <c r="B197" s="25"/>
      <c r="C197" s="45" t="s">
        <v>31</v>
      </c>
      <c r="D197" s="46">
        <v>77.302645999999996</v>
      </c>
      <c r="E197" s="48"/>
      <c r="F197" s="48"/>
    </row>
    <row r="198" spans="1:6" ht="15.75" x14ac:dyDescent="0.25">
      <c r="A198" s="25"/>
      <c r="B198" s="25"/>
      <c r="C198" s="45" t="s">
        <v>58</v>
      </c>
      <c r="D198" s="46">
        <v>76.629447999999996</v>
      </c>
      <c r="E198" s="48"/>
      <c r="F198" s="48"/>
    </row>
    <row r="199" spans="1:6" ht="15.75" x14ac:dyDescent="0.25">
      <c r="A199" s="25"/>
      <c r="B199" s="25"/>
      <c r="C199" s="45" t="s">
        <v>59</v>
      </c>
      <c r="D199" s="46">
        <v>69.410977000000003</v>
      </c>
      <c r="E199" s="48"/>
      <c r="F199" s="48"/>
    </row>
    <row r="200" spans="1:6" ht="15.75" x14ac:dyDescent="0.25">
      <c r="A200" s="25"/>
      <c r="B200" s="25"/>
      <c r="C200" s="45" t="s">
        <v>60</v>
      </c>
      <c r="D200" s="46">
        <v>66.137687999999997</v>
      </c>
      <c r="E200" s="48"/>
      <c r="F200" s="48"/>
    </row>
    <row r="201" spans="1:6" ht="15.75" x14ac:dyDescent="0.25">
      <c r="A201" s="25"/>
      <c r="B201" s="25"/>
      <c r="C201" s="45" t="s">
        <v>61</v>
      </c>
      <c r="D201" s="46">
        <v>65.128283420000002</v>
      </c>
      <c r="E201" s="48"/>
      <c r="F201" s="48"/>
    </row>
    <row r="202" spans="1:6" ht="15.75" x14ac:dyDescent="0.25">
      <c r="A202" s="25"/>
      <c r="B202" s="25"/>
      <c r="C202" s="45" t="s">
        <v>11</v>
      </c>
      <c r="D202" s="49">
        <f>AVERAGE(D193:D201)</f>
        <v>73.282802602222233</v>
      </c>
      <c r="E202" s="48"/>
      <c r="F202" s="48"/>
    </row>
    <row r="203" spans="1:6" ht="15.75" x14ac:dyDescent="0.25">
      <c r="A203" s="25"/>
      <c r="B203" s="25"/>
      <c r="C203" s="45" t="s">
        <v>12</v>
      </c>
      <c r="D203" s="49">
        <f>STDEV(D193:D201)</f>
        <v>5.4251635791933266</v>
      </c>
      <c r="E203" s="48"/>
      <c r="F203" s="48"/>
    </row>
    <row r="204" spans="1:6" ht="15.75" x14ac:dyDescent="0.25">
      <c r="A204" s="23" t="s">
        <v>20</v>
      </c>
      <c r="B204" s="43" t="s">
        <v>91</v>
      </c>
      <c r="C204" s="45" t="s">
        <v>6</v>
      </c>
      <c r="D204" s="46">
        <v>18.357931000000001</v>
      </c>
      <c r="E204" s="47">
        <f>(D213/15)*100</f>
        <v>122.66537552592594</v>
      </c>
      <c r="F204" s="47">
        <f>(D214/D213)*100</f>
        <v>8.4897459726504785</v>
      </c>
    </row>
    <row r="205" spans="1:6" ht="15.75" x14ac:dyDescent="0.25">
      <c r="A205" s="25"/>
      <c r="B205" s="25"/>
      <c r="C205" s="45" t="s">
        <v>9</v>
      </c>
      <c r="D205" s="46">
        <v>18.345927</v>
      </c>
      <c r="E205" s="48"/>
      <c r="F205" s="48"/>
    </row>
    <row r="206" spans="1:6" ht="15.75" x14ac:dyDescent="0.25">
      <c r="A206" s="25"/>
      <c r="B206" s="25"/>
      <c r="C206" s="45" t="s">
        <v>10</v>
      </c>
      <c r="D206" s="46">
        <v>17.434329000000002</v>
      </c>
      <c r="E206" s="48"/>
      <c r="F206" s="48"/>
    </row>
    <row r="207" spans="1:6" ht="15.75" x14ac:dyDescent="0.25">
      <c r="A207" s="25"/>
      <c r="B207" s="25"/>
      <c r="C207" s="45" t="s">
        <v>30</v>
      </c>
      <c r="D207" s="46">
        <v>20.863206000000002</v>
      </c>
      <c r="E207" s="48"/>
      <c r="F207" s="48"/>
    </row>
    <row r="208" spans="1:6" ht="15.75" x14ac:dyDescent="0.25">
      <c r="A208" s="25"/>
      <c r="B208" s="25"/>
      <c r="C208" s="45" t="s">
        <v>31</v>
      </c>
      <c r="D208" s="46">
        <v>19.940253999999999</v>
      </c>
      <c r="E208" s="48"/>
      <c r="F208" s="48"/>
    </row>
    <row r="209" spans="1:6" ht="15.75" x14ac:dyDescent="0.25">
      <c r="A209" s="25"/>
      <c r="B209" s="25"/>
      <c r="C209" s="45" t="s">
        <v>58</v>
      </c>
      <c r="D209" s="46">
        <v>19.924918000000002</v>
      </c>
      <c r="E209" s="48"/>
      <c r="F209" s="48"/>
    </row>
    <row r="210" spans="1:6" ht="15.75" x14ac:dyDescent="0.25">
      <c r="A210" s="25"/>
      <c r="B210" s="25"/>
      <c r="C210" s="45" t="s">
        <v>59</v>
      </c>
      <c r="D210" s="46">
        <v>17.667804</v>
      </c>
      <c r="E210" s="48"/>
      <c r="F210" s="48"/>
    </row>
    <row r="211" spans="1:6" ht="15.75" x14ac:dyDescent="0.25">
      <c r="A211" s="25"/>
      <c r="B211" s="25"/>
      <c r="C211" s="45" t="s">
        <v>60</v>
      </c>
      <c r="D211" s="46">
        <v>16.921455999999999</v>
      </c>
      <c r="E211" s="48"/>
      <c r="F211" s="48"/>
    </row>
    <row r="212" spans="1:6" ht="15.75" x14ac:dyDescent="0.25">
      <c r="A212" s="25"/>
      <c r="B212" s="25"/>
      <c r="C212" s="45" t="s">
        <v>61</v>
      </c>
      <c r="D212" s="46">
        <v>16.14243196</v>
      </c>
      <c r="E212" s="48"/>
      <c r="F212" s="48"/>
    </row>
    <row r="213" spans="1:6" ht="15.75" x14ac:dyDescent="0.25">
      <c r="A213" s="25"/>
      <c r="B213" s="25"/>
      <c r="C213" s="45" t="s">
        <v>11</v>
      </c>
      <c r="D213" s="49">
        <f>AVERAGE(D204:D212)</f>
        <v>18.399806328888889</v>
      </c>
      <c r="E213" s="48"/>
      <c r="F213" s="48"/>
    </row>
    <row r="214" spans="1:6" ht="15.75" x14ac:dyDescent="0.25">
      <c r="A214" s="25"/>
      <c r="B214" s="25"/>
      <c r="C214" s="45" t="s">
        <v>12</v>
      </c>
      <c r="D214" s="49">
        <f>STDEV(D204:D212)</f>
        <v>1.5620968167823324</v>
      </c>
      <c r="E214" s="48"/>
      <c r="F214" s="48"/>
    </row>
    <row r="215" spans="1:6" ht="15.75" x14ac:dyDescent="0.25">
      <c r="A215" s="25"/>
      <c r="B215" s="43" t="s">
        <v>92</v>
      </c>
      <c r="C215" s="45" t="s">
        <v>6</v>
      </c>
      <c r="D215" s="46">
        <v>61.750098000000001</v>
      </c>
      <c r="E215" s="47">
        <f>(D224/52.5)*100</f>
        <v>109.40365301375662</v>
      </c>
      <c r="F215" s="47">
        <f>(D225/D224)*100</f>
        <v>12.705061648377439</v>
      </c>
    </row>
    <row r="216" spans="1:6" ht="15.75" x14ac:dyDescent="0.25">
      <c r="A216" s="25"/>
      <c r="B216" s="25"/>
      <c r="C216" s="45" t="s">
        <v>9</v>
      </c>
      <c r="D216" s="46">
        <v>61.176839999999999</v>
      </c>
      <c r="E216" s="48"/>
      <c r="F216" s="48"/>
    </row>
    <row r="217" spans="1:6" ht="15.75" x14ac:dyDescent="0.25">
      <c r="A217" s="25"/>
      <c r="B217" s="25"/>
      <c r="C217" s="45" t="s">
        <v>10</v>
      </c>
      <c r="D217" s="46">
        <v>61.758062000000002</v>
      </c>
      <c r="E217" s="48"/>
      <c r="F217" s="48"/>
    </row>
    <row r="218" spans="1:6" ht="15.75" x14ac:dyDescent="0.25">
      <c r="A218" s="25"/>
      <c r="B218" s="25"/>
      <c r="C218" s="45" t="s">
        <v>30</v>
      </c>
      <c r="D218" s="46">
        <v>64.851488000000003</v>
      </c>
      <c r="E218" s="48"/>
      <c r="F218" s="48"/>
    </row>
    <row r="219" spans="1:6" ht="15.75" x14ac:dyDescent="0.25">
      <c r="A219" s="25"/>
      <c r="B219" s="25"/>
      <c r="C219" s="45" t="s">
        <v>31</v>
      </c>
      <c r="D219" s="46">
        <v>61.756636999999998</v>
      </c>
      <c r="E219" s="48"/>
      <c r="F219" s="48"/>
    </row>
    <row r="220" spans="1:6" ht="15.75" x14ac:dyDescent="0.25">
      <c r="A220" s="25"/>
      <c r="B220" s="25"/>
      <c r="C220" s="45" t="s">
        <v>58</v>
      </c>
      <c r="D220" s="46">
        <v>61.773954000000003</v>
      </c>
      <c r="E220" s="48"/>
      <c r="F220" s="48"/>
    </row>
    <row r="221" spans="1:6" ht="15.75" x14ac:dyDescent="0.25">
      <c r="A221" s="25"/>
      <c r="B221" s="25"/>
      <c r="C221" s="45" t="s">
        <v>59</v>
      </c>
      <c r="D221" s="46">
        <v>50.589941000000003</v>
      </c>
      <c r="E221" s="48"/>
      <c r="F221" s="48"/>
    </row>
    <row r="222" spans="1:6" ht="15.75" x14ac:dyDescent="0.25">
      <c r="A222" s="25"/>
      <c r="B222" s="25"/>
      <c r="C222" s="45" t="s">
        <v>60</v>
      </c>
      <c r="D222" s="46">
        <v>47.680836999999997</v>
      </c>
      <c r="E222" s="48"/>
      <c r="F222" s="48"/>
    </row>
    <row r="223" spans="1:6" ht="15.75" x14ac:dyDescent="0.25">
      <c r="A223" s="25"/>
      <c r="B223" s="25"/>
      <c r="C223" s="45" t="s">
        <v>61</v>
      </c>
      <c r="D223" s="46">
        <v>45.594403489999998</v>
      </c>
      <c r="E223" s="48"/>
      <c r="F223" s="48"/>
    </row>
    <row r="224" spans="1:6" ht="15.75" x14ac:dyDescent="0.25">
      <c r="A224" s="25"/>
      <c r="B224" s="25"/>
      <c r="C224" s="45" t="s">
        <v>11</v>
      </c>
      <c r="D224" s="49">
        <f>AVERAGE(D215:D223)</f>
        <v>57.436917832222235</v>
      </c>
      <c r="E224" s="48"/>
      <c r="F224" s="48"/>
    </row>
    <row r="225" spans="1:6" ht="15.75" x14ac:dyDescent="0.25">
      <c r="A225" s="25"/>
      <c r="B225" s="25"/>
      <c r="C225" s="45" t="s">
        <v>12</v>
      </c>
      <c r="D225" s="49">
        <f>STDEV(D215:D223)</f>
        <v>7.2973958195117294</v>
      </c>
      <c r="E225" s="48"/>
      <c r="F225" s="48"/>
    </row>
    <row r="226" spans="1:6" ht="15.75" x14ac:dyDescent="0.25">
      <c r="A226" s="25"/>
      <c r="B226" s="43" t="s">
        <v>93</v>
      </c>
      <c r="C226" s="45" t="s">
        <v>6</v>
      </c>
      <c r="D226" s="46">
        <v>86.484800000000007</v>
      </c>
      <c r="E226" s="47">
        <f>(D235/76.25)*100</f>
        <v>108.43028146302369</v>
      </c>
      <c r="F226" s="47">
        <f>(D236/D235)*100</f>
        <v>8.7827603577511635</v>
      </c>
    </row>
    <row r="227" spans="1:6" ht="15.75" x14ac:dyDescent="0.25">
      <c r="A227" s="25"/>
      <c r="B227" s="25"/>
      <c r="C227" s="45" t="s">
        <v>9</v>
      </c>
      <c r="D227" s="46">
        <v>85.942532999999997</v>
      </c>
      <c r="E227" s="48"/>
      <c r="F227" s="48"/>
    </row>
    <row r="228" spans="1:6" ht="15.75" x14ac:dyDescent="0.25">
      <c r="A228" s="25"/>
      <c r="B228" s="25"/>
      <c r="C228" s="45" t="s">
        <v>10</v>
      </c>
      <c r="D228" s="46">
        <v>85.664242000000002</v>
      </c>
      <c r="E228" s="48"/>
      <c r="F228" s="48"/>
    </row>
    <row r="229" spans="1:6" ht="15.75" x14ac:dyDescent="0.25">
      <c r="A229" s="25"/>
      <c r="B229" s="25"/>
      <c r="C229" s="45" t="s">
        <v>30</v>
      </c>
      <c r="D229" s="46">
        <v>90.995926999999995</v>
      </c>
      <c r="E229" s="48"/>
      <c r="F229" s="48"/>
    </row>
    <row r="230" spans="1:6" ht="15.75" x14ac:dyDescent="0.25">
      <c r="A230" s="25"/>
      <c r="B230" s="25"/>
      <c r="C230" s="45" t="s">
        <v>31</v>
      </c>
      <c r="D230" s="46">
        <v>87.757001000000002</v>
      </c>
      <c r="E230" s="48"/>
      <c r="F230" s="48"/>
    </row>
    <row r="231" spans="1:6" ht="15.75" x14ac:dyDescent="0.25">
      <c r="A231" s="25"/>
      <c r="B231" s="25"/>
      <c r="C231" s="45" t="s">
        <v>58</v>
      </c>
      <c r="D231" s="46">
        <v>86.941395999999997</v>
      </c>
      <c r="E231" s="48"/>
      <c r="F231" s="48"/>
    </row>
    <row r="232" spans="1:6" ht="15.75" x14ac:dyDescent="0.25">
      <c r="A232" s="25"/>
      <c r="B232" s="25"/>
      <c r="C232" s="45" t="s">
        <v>59</v>
      </c>
      <c r="D232" s="46">
        <v>76.873607000000007</v>
      </c>
      <c r="E232" s="48"/>
      <c r="F232" s="48"/>
    </row>
    <row r="233" spans="1:6" ht="15.75" x14ac:dyDescent="0.25">
      <c r="A233" s="25"/>
      <c r="B233" s="25"/>
      <c r="C233" s="45" t="s">
        <v>60</v>
      </c>
      <c r="D233" s="46">
        <v>72.363585</v>
      </c>
      <c r="E233" s="48"/>
      <c r="F233" s="48"/>
    </row>
    <row r="234" spans="1:6" ht="15.75" x14ac:dyDescent="0.25">
      <c r="A234" s="25"/>
      <c r="B234" s="25"/>
      <c r="C234" s="45" t="s">
        <v>61</v>
      </c>
      <c r="D234" s="46">
        <v>71.079715539999995</v>
      </c>
      <c r="E234" s="48"/>
      <c r="F234" s="48"/>
    </row>
    <row r="235" spans="1:6" ht="15.75" x14ac:dyDescent="0.25">
      <c r="A235" s="25"/>
      <c r="B235" s="25"/>
      <c r="C235" s="45" t="s">
        <v>11</v>
      </c>
      <c r="D235" s="49">
        <f>AVERAGE(D226:D234)</f>
        <v>82.678089615555564</v>
      </c>
      <c r="E235" s="48"/>
      <c r="F235" s="48"/>
    </row>
    <row r="236" spans="1:6" ht="15.75" x14ac:dyDescent="0.25">
      <c r="A236" s="25"/>
      <c r="B236" s="25"/>
      <c r="C236" s="45" t="s">
        <v>12</v>
      </c>
      <c r="D236" s="49">
        <f>STDEV(D226:D234)</f>
        <v>7.2614184793009962</v>
      </c>
      <c r="E236" s="48"/>
      <c r="F236" s="48"/>
    </row>
    <row r="237" spans="1:6" ht="15.75" x14ac:dyDescent="0.25">
      <c r="A237" s="23" t="s">
        <v>21</v>
      </c>
      <c r="B237" s="43" t="s">
        <v>94</v>
      </c>
      <c r="C237" s="45" t="s">
        <v>6</v>
      </c>
      <c r="D237" s="46">
        <v>31.309539000000001</v>
      </c>
      <c r="E237" s="47">
        <f>(D246/30)*100</f>
        <v>107.63160904444446</v>
      </c>
      <c r="F237" s="47">
        <f>(D247/D246)*100</f>
        <v>5.4593435322732091</v>
      </c>
    </row>
    <row r="238" spans="1:6" ht="15.75" x14ac:dyDescent="0.25">
      <c r="A238" s="25"/>
      <c r="B238" s="25"/>
      <c r="C238" s="45" t="s">
        <v>9</v>
      </c>
      <c r="D238" s="46">
        <v>31.075422</v>
      </c>
      <c r="E238" s="48"/>
      <c r="F238" s="48"/>
    </row>
    <row r="239" spans="1:6" ht="15.75" x14ac:dyDescent="0.25">
      <c r="A239" s="25"/>
      <c r="B239" s="25"/>
      <c r="C239" s="45" t="s">
        <v>10</v>
      </c>
      <c r="D239" s="46">
        <v>30.136637</v>
      </c>
      <c r="E239" s="48"/>
      <c r="F239" s="48"/>
    </row>
    <row r="240" spans="1:6" ht="15.75" x14ac:dyDescent="0.25">
      <c r="A240" s="25"/>
      <c r="B240" s="25"/>
      <c r="C240" s="45" t="s">
        <v>30</v>
      </c>
      <c r="D240" s="46">
        <v>34.843922999999997</v>
      </c>
      <c r="E240" s="48"/>
      <c r="F240" s="48"/>
    </row>
    <row r="241" spans="1:6" ht="15.75" x14ac:dyDescent="0.25">
      <c r="A241" s="25"/>
      <c r="B241" s="25"/>
      <c r="C241" s="45" t="s">
        <v>31</v>
      </c>
      <c r="D241" s="46">
        <v>33.729844</v>
      </c>
      <c r="E241" s="48"/>
      <c r="F241" s="48"/>
    </row>
    <row r="242" spans="1:6" ht="15.75" x14ac:dyDescent="0.25">
      <c r="A242" s="25"/>
      <c r="B242" s="25"/>
      <c r="C242" s="45" t="s">
        <v>58</v>
      </c>
      <c r="D242" s="46">
        <v>33.452751999999997</v>
      </c>
      <c r="E242" s="48"/>
      <c r="F242" s="48"/>
    </row>
    <row r="243" spans="1:6" ht="15.75" x14ac:dyDescent="0.25">
      <c r="A243" s="25"/>
      <c r="B243" s="25"/>
      <c r="C243" s="45" t="s">
        <v>59</v>
      </c>
      <c r="D243" s="46">
        <v>34.075091</v>
      </c>
      <c r="E243" s="48"/>
      <c r="F243" s="48"/>
    </row>
    <row r="244" spans="1:6" ht="15.75" x14ac:dyDescent="0.25">
      <c r="A244" s="25"/>
      <c r="B244" s="25"/>
      <c r="C244" s="45" t="s">
        <v>60</v>
      </c>
      <c r="D244" s="46">
        <v>31.790254999999998</v>
      </c>
      <c r="E244" s="48"/>
      <c r="F244" s="48"/>
    </row>
    <row r="245" spans="1:6" ht="15.75" x14ac:dyDescent="0.25">
      <c r="A245" s="25"/>
      <c r="B245" s="25"/>
      <c r="C245" s="45" t="s">
        <v>61</v>
      </c>
      <c r="D245" s="46">
        <v>30.191881420000001</v>
      </c>
      <c r="E245" s="48"/>
      <c r="F245" s="48"/>
    </row>
    <row r="246" spans="1:6" ht="15.75" x14ac:dyDescent="0.25">
      <c r="A246" s="25"/>
      <c r="B246" s="25"/>
      <c r="C246" s="45" t="s">
        <v>11</v>
      </c>
      <c r="D246" s="49">
        <f>AVERAGE(D237:D245)</f>
        <v>32.289482713333342</v>
      </c>
      <c r="E246" s="48"/>
      <c r="F246" s="48"/>
    </row>
    <row r="247" spans="1:6" ht="15.75" x14ac:dyDescent="0.25">
      <c r="A247" s="25"/>
      <c r="B247" s="25"/>
      <c r="C247" s="45" t="s">
        <v>12</v>
      </c>
      <c r="D247" s="49">
        <f>STDEV(D237:D245)</f>
        <v>1.7627937861148397</v>
      </c>
      <c r="E247" s="48"/>
      <c r="F247" s="48"/>
    </row>
    <row r="248" spans="1:6" ht="15.75" x14ac:dyDescent="0.25">
      <c r="A248" s="25"/>
      <c r="B248" s="43" t="s">
        <v>95</v>
      </c>
      <c r="C248" s="45" t="s">
        <v>6</v>
      </c>
      <c r="D248" s="46">
        <v>54.816025000000003</v>
      </c>
      <c r="E248" s="47">
        <f>(D257/55)*100</f>
        <v>100.72447458383837</v>
      </c>
      <c r="F248" s="47">
        <f>(D258/D257)*100</f>
        <v>3.4652093262966588</v>
      </c>
    </row>
    <row r="249" spans="1:6" ht="15.75" x14ac:dyDescent="0.25">
      <c r="A249" s="25"/>
      <c r="B249" s="25"/>
      <c r="C249" s="45" t="s">
        <v>9</v>
      </c>
      <c r="D249" s="46">
        <v>53.551369999999999</v>
      </c>
      <c r="E249" s="48"/>
      <c r="F249" s="48"/>
    </row>
    <row r="250" spans="1:6" ht="15.75" x14ac:dyDescent="0.25">
      <c r="A250" s="25"/>
      <c r="B250" s="25"/>
      <c r="C250" s="45" t="s">
        <v>10</v>
      </c>
      <c r="D250" s="46">
        <v>55.176833000000002</v>
      </c>
      <c r="E250" s="48"/>
      <c r="F250" s="48"/>
    </row>
    <row r="251" spans="1:6" ht="15.75" x14ac:dyDescent="0.25">
      <c r="A251" s="25"/>
      <c r="B251" s="25"/>
      <c r="C251" s="45" t="s">
        <v>30</v>
      </c>
      <c r="D251" s="46">
        <v>58.171846000000002</v>
      </c>
      <c r="E251" s="48"/>
      <c r="F251" s="48"/>
    </row>
    <row r="252" spans="1:6" ht="15.75" x14ac:dyDescent="0.25">
      <c r="A252" s="25"/>
      <c r="B252" s="25"/>
      <c r="C252" s="45" t="s">
        <v>31</v>
      </c>
      <c r="D252" s="46">
        <v>55.114435</v>
      </c>
      <c r="E252" s="48"/>
      <c r="F252" s="48"/>
    </row>
    <row r="253" spans="1:6" ht="15.75" x14ac:dyDescent="0.25">
      <c r="A253" s="25"/>
      <c r="B253" s="25"/>
      <c r="C253" s="45" t="s">
        <v>58</v>
      </c>
      <c r="D253" s="46">
        <v>55.867254000000003</v>
      </c>
      <c r="E253" s="48"/>
      <c r="F253" s="48"/>
    </row>
    <row r="254" spans="1:6" ht="15.75" x14ac:dyDescent="0.25">
      <c r="A254" s="25"/>
      <c r="B254" s="25"/>
      <c r="C254" s="45" t="s">
        <v>59</v>
      </c>
      <c r="D254" s="46">
        <v>58.149599000000002</v>
      </c>
      <c r="E254" s="48"/>
      <c r="F254" s="48"/>
    </row>
    <row r="255" spans="1:6" ht="15.75" x14ac:dyDescent="0.25">
      <c r="A255" s="25"/>
      <c r="B255" s="25"/>
      <c r="C255" s="45" t="s">
        <v>60</v>
      </c>
      <c r="D255" s="46">
        <v>55.519255999999999</v>
      </c>
      <c r="E255" s="48"/>
      <c r="F255" s="48"/>
    </row>
    <row r="256" spans="1:6" ht="15.75" x14ac:dyDescent="0.25">
      <c r="A256" s="25"/>
      <c r="B256" s="25"/>
      <c r="C256" s="45" t="s">
        <v>61</v>
      </c>
      <c r="D256" s="46">
        <v>52.219531189999998</v>
      </c>
      <c r="E256" s="48"/>
      <c r="F256" s="48"/>
    </row>
    <row r="257" spans="1:6" ht="15.75" x14ac:dyDescent="0.25">
      <c r="A257" s="25"/>
      <c r="B257" s="25"/>
      <c r="C257" s="45" t="s">
        <v>11</v>
      </c>
      <c r="D257" s="49">
        <f>AVERAGE(D248:D256)</f>
        <v>55.39846102111111</v>
      </c>
      <c r="E257" s="48"/>
      <c r="F257" s="48"/>
    </row>
    <row r="258" spans="1:6" ht="15.75" x14ac:dyDescent="0.25">
      <c r="A258" s="25"/>
      <c r="B258" s="25"/>
      <c r="C258" s="45" t="s">
        <v>12</v>
      </c>
      <c r="D258" s="49">
        <f>STDEV(D248:D256)</f>
        <v>1.9196726379283615</v>
      </c>
      <c r="E258" s="48"/>
      <c r="F258" s="48"/>
    </row>
    <row r="259" spans="1:6" ht="15.75" x14ac:dyDescent="0.25">
      <c r="A259" s="25"/>
      <c r="B259" s="43" t="s">
        <v>96</v>
      </c>
      <c r="C259" s="45" t="s">
        <v>6</v>
      </c>
      <c r="D259" s="46">
        <v>69.887619999999998</v>
      </c>
      <c r="E259" s="47">
        <f>(D268/77.5)*100</f>
        <v>96.158467971326189</v>
      </c>
      <c r="F259" s="47">
        <f>(D269/D268)*100</f>
        <v>7.0206158875673204</v>
      </c>
    </row>
    <row r="260" spans="1:6" ht="15.75" x14ac:dyDescent="0.25">
      <c r="A260" s="25"/>
      <c r="B260" s="25"/>
      <c r="C260" s="45" t="s">
        <v>9</v>
      </c>
      <c r="D260" s="46">
        <v>69.948582000000002</v>
      </c>
      <c r="E260" s="48"/>
      <c r="F260" s="48"/>
    </row>
    <row r="261" spans="1:6" ht="15.75" x14ac:dyDescent="0.25">
      <c r="A261" s="25"/>
      <c r="B261" s="25"/>
      <c r="C261" s="45" t="s">
        <v>10</v>
      </c>
      <c r="D261" s="46">
        <v>69.562528999999998</v>
      </c>
      <c r="E261" s="48"/>
      <c r="F261" s="48"/>
    </row>
    <row r="262" spans="1:6" ht="15.75" x14ac:dyDescent="0.25">
      <c r="A262" s="25"/>
      <c r="B262" s="25"/>
      <c r="C262" s="45" t="s">
        <v>30</v>
      </c>
      <c r="D262" s="46">
        <v>75.323186000000007</v>
      </c>
      <c r="E262" s="48"/>
      <c r="F262" s="48"/>
    </row>
    <row r="263" spans="1:6" ht="15.75" x14ac:dyDescent="0.25">
      <c r="A263" s="25"/>
      <c r="B263" s="25"/>
      <c r="C263" s="45" t="s">
        <v>31</v>
      </c>
      <c r="D263" s="46">
        <v>73.306931000000006</v>
      </c>
      <c r="E263" s="48"/>
      <c r="F263" s="48"/>
    </row>
    <row r="264" spans="1:6" ht="15.75" x14ac:dyDescent="0.25">
      <c r="A264" s="25"/>
      <c r="B264" s="25"/>
      <c r="C264" s="45" t="s">
        <v>58</v>
      </c>
      <c r="D264" s="46">
        <v>71.335839000000007</v>
      </c>
      <c r="E264" s="48"/>
      <c r="F264" s="48"/>
    </row>
    <row r="265" spans="1:6" ht="15.75" x14ac:dyDescent="0.25">
      <c r="A265" s="25"/>
      <c r="B265" s="25"/>
      <c r="C265" s="45" t="s">
        <v>59</v>
      </c>
      <c r="D265" s="46">
        <v>85.231960999999998</v>
      </c>
      <c r="E265" s="48"/>
      <c r="F265" s="48"/>
    </row>
    <row r="266" spans="1:6" ht="15.75" x14ac:dyDescent="0.25">
      <c r="A266" s="25"/>
      <c r="B266" s="25"/>
      <c r="C266" s="45" t="s">
        <v>60</v>
      </c>
      <c r="D266" s="46">
        <v>78.240572999999998</v>
      </c>
      <c r="E266" s="48"/>
      <c r="F266" s="48"/>
    </row>
    <row r="267" spans="1:6" ht="15.75" x14ac:dyDescent="0.25">
      <c r="A267" s="25"/>
      <c r="B267" s="25"/>
      <c r="C267" s="45" t="s">
        <v>61</v>
      </c>
      <c r="D267" s="46">
        <v>77.868093099999996</v>
      </c>
      <c r="E267" s="48"/>
      <c r="F267" s="48"/>
    </row>
    <row r="268" spans="1:6" ht="15.75" x14ac:dyDescent="0.25">
      <c r="A268" s="25"/>
      <c r="B268" s="25"/>
      <c r="C268" s="45" t="s">
        <v>11</v>
      </c>
      <c r="D268" s="49">
        <f>AVERAGE(D259:D267)</f>
        <v>74.522812677777793</v>
      </c>
      <c r="E268" s="48"/>
      <c r="F268" s="48"/>
    </row>
    <row r="269" spans="1:6" ht="15.75" x14ac:dyDescent="0.25">
      <c r="A269" s="26"/>
      <c r="B269" s="26"/>
      <c r="C269" s="50" t="s">
        <v>12</v>
      </c>
      <c r="D269" s="51">
        <f>STDEV(D259:D267)</f>
        <v>5.2319604267181008</v>
      </c>
      <c r="E269" s="52"/>
      <c r="F269" s="52"/>
    </row>
    <row r="270" spans="1:6" ht="15" customHeight="1" x14ac:dyDescent="0.25">
      <c r="A270" s="70" t="s">
        <v>55</v>
      </c>
    </row>
  </sheetData>
  <mergeCells count="84">
    <mergeCell ref="B72:B82"/>
    <mergeCell ref="B83:B93"/>
    <mergeCell ref="B6:B16"/>
    <mergeCell ref="B17:B27"/>
    <mergeCell ref="A39:A71"/>
    <mergeCell ref="B39:B49"/>
    <mergeCell ref="B50:B60"/>
    <mergeCell ref="B61:B71"/>
    <mergeCell ref="A72:A104"/>
    <mergeCell ref="B94:B104"/>
    <mergeCell ref="A171:A203"/>
    <mergeCell ref="A204:A236"/>
    <mergeCell ref="A237:A269"/>
    <mergeCell ref="B204:B214"/>
    <mergeCell ref="B215:B225"/>
    <mergeCell ref="B226:B236"/>
    <mergeCell ref="B237:B247"/>
    <mergeCell ref="B248:B258"/>
    <mergeCell ref="B259:B269"/>
    <mergeCell ref="A138:A170"/>
    <mergeCell ref="B138:B148"/>
    <mergeCell ref="B149:B159"/>
    <mergeCell ref="B160:B170"/>
    <mergeCell ref="B171:B181"/>
    <mergeCell ref="B182:B192"/>
    <mergeCell ref="B193:B203"/>
    <mergeCell ref="F149:F159"/>
    <mergeCell ref="F160:F170"/>
    <mergeCell ref="F72:F82"/>
    <mergeCell ref="F83:F93"/>
    <mergeCell ref="F94:F104"/>
    <mergeCell ref="F105:F115"/>
    <mergeCell ref="F116:F126"/>
    <mergeCell ref="F127:F137"/>
    <mergeCell ref="F138:F148"/>
    <mergeCell ref="E193:E203"/>
    <mergeCell ref="F193:F203"/>
    <mergeCell ref="E138:E148"/>
    <mergeCell ref="E149:E159"/>
    <mergeCell ref="E160:E170"/>
    <mergeCell ref="E171:E181"/>
    <mergeCell ref="E237:E247"/>
    <mergeCell ref="E248:E258"/>
    <mergeCell ref="E259:E269"/>
    <mergeCell ref="F237:F247"/>
    <mergeCell ref="F248:F258"/>
    <mergeCell ref="F259:F269"/>
    <mergeCell ref="E204:E214"/>
    <mergeCell ref="F204:F214"/>
    <mergeCell ref="E215:E225"/>
    <mergeCell ref="F215:F225"/>
    <mergeCell ref="F226:F236"/>
    <mergeCell ref="E226:E236"/>
    <mergeCell ref="E17:E27"/>
    <mergeCell ref="F17:F27"/>
    <mergeCell ref="A2:B2"/>
    <mergeCell ref="A4:A5"/>
    <mergeCell ref="B4:B5"/>
    <mergeCell ref="C4:F4"/>
    <mergeCell ref="A6:A38"/>
    <mergeCell ref="F6:F16"/>
    <mergeCell ref="B28:B38"/>
    <mergeCell ref="F28:F38"/>
    <mergeCell ref="E6:E16"/>
    <mergeCell ref="E28:E38"/>
    <mergeCell ref="E39:E49"/>
    <mergeCell ref="F39:F49"/>
    <mergeCell ref="E50:E60"/>
    <mergeCell ref="F50:F60"/>
    <mergeCell ref="F61:F71"/>
    <mergeCell ref="E61:E71"/>
    <mergeCell ref="E72:E82"/>
    <mergeCell ref="E83:E93"/>
    <mergeCell ref="E94:E104"/>
    <mergeCell ref="E105:E115"/>
    <mergeCell ref="F171:F181"/>
    <mergeCell ref="E182:E192"/>
    <mergeCell ref="F182:F192"/>
    <mergeCell ref="A105:A137"/>
    <mergeCell ref="B105:B115"/>
    <mergeCell ref="B116:B126"/>
    <mergeCell ref="B127:B137"/>
    <mergeCell ref="E116:E126"/>
    <mergeCell ref="E127:E13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1"/>
  <sheetViews>
    <sheetView topLeftCell="A42" workbookViewId="0">
      <selection activeCell="F72" sqref="F72"/>
    </sheetView>
  </sheetViews>
  <sheetFormatPr defaultColWidth="11.25" defaultRowHeight="15" customHeight="1" x14ac:dyDescent="0.25"/>
  <cols>
    <col min="1" max="1" width="25.375" style="27" customWidth="1"/>
    <col min="2" max="11" width="11" style="27" customWidth="1"/>
    <col min="12" max="25" width="11" customWidth="1"/>
    <col min="26" max="26" width="10.625" customWidth="1"/>
  </cols>
  <sheetData>
    <row r="1" spans="1:26" ht="15.75" customHeight="1" x14ac:dyDescent="0.25">
      <c r="A1" s="24"/>
      <c r="B1" s="56"/>
      <c r="C1" s="56"/>
      <c r="D1" s="56"/>
      <c r="E1" s="56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25">
      <c r="A2" s="57" t="s">
        <v>62</v>
      </c>
      <c r="B2" s="56"/>
      <c r="C2" s="56"/>
      <c r="D2" s="56"/>
      <c r="E2" s="56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25">
      <c r="A3" s="58"/>
      <c r="B3" s="56"/>
      <c r="C3" s="56"/>
      <c r="D3" s="56"/>
      <c r="E3" s="56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25">
      <c r="A4" s="59" t="s">
        <v>24</v>
      </c>
      <c r="B4" s="60"/>
      <c r="C4" s="61" t="s">
        <v>63</v>
      </c>
      <c r="D4" s="69"/>
      <c r="E4" s="69"/>
      <c r="F4" s="61" t="s">
        <v>64</v>
      </c>
      <c r="G4" s="69"/>
      <c r="H4" s="69"/>
      <c r="I4" s="61" t="s">
        <v>65</v>
      </c>
      <c r="J4" s="69"/>
      <c r="K4" s="69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thickBot="1" x14ac:dyDescent="0.3">
      <c r="A5" s="62"/>
      <c r="B5" s="63"/>
      <c r="C5" s="64" t="s">
        <v>66</v>
      </c>
      <c r="D5" s="64" t="s">
        <v>67</v>
      </c>
      <c r="E5" s="64" t="s">
        <v>67</v>
      </c>
      <c r="F5" s="64" t="s">
        <v>66</v>
      </c>
      <c r="G5" s="64" t="s">
        <v>67</v>
      </c>
      <c r="H5" s="64" t="s">
        <v>68</v>
      </c>
      <c r="I5" s="64" t="s">
        <v>66</v>
      </c>
      <c r="J5" s="64" t="s">
        <v>67</v>
      </c>
      <c r="K5" s="64" t="s">
        <v>68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customHeight="1" thickTop="1" x14ac:dyDescent="0.25">
      <c r="A6" s="65" t="s">
        <v>5</v>
      </c>
      <c r="B6" s="66" t="s">
        <v>6</v>
      </c>
      <c r="C6" s="99">
        <v>55.191969999999998</v>
      </c>
      <c r="D6" s="99">
        <v>57.237029999999997</v>
      </c>
      <c r="E6" s="99">
        <v>53.629069999999999</v>
      </c>
      <c r="F6" s="99">
        <v>73.651200000000003</v>
      </c>
      <c r="G6" s="99">
        <v>73.086550000000003</v>
      </c>
      <c r="H6" s="99">
        <v>73.147720000000007</v>
      </c>
      <c r="I6" s="99">
        <v>57.118400000000001</v>
      </c>
      <c r="J6" s="99">
        <v>55.551609999999997</v>
      </c>
      <c r="K6" s="99">
        <v>58.052849999999999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25">
      <c r="A7" s="25"/>
      <c r="B7" s="67" t="s">
        <v>9</v>
      </c>
      <c r="C7" s="100">
        <v>59.367289999999997</v>
      </c>
      <c r="D7" s="100">
        <v>60.234340000000003</v>
      </c>
      <c r="E7" s="100">
        <v>55.264150000000001</v>
      </c>
      <c r="F7" s="100">
        <v>75.776970000000006</v>
      </c>
      <c r="G7" s="100">
        <v>74.502279999999999</v>
      </c>
      <c r="H7" s="100">
        <v>72.589240000000004</v>
      </c>
      <c r="I7" s="100">
        <v>58.801160000000003</v>
      </c>
      <c r="J7" s="100">
        <v>52.353070000000002</v>
      </c>
      <c r="K7" s="100">
        <v>56.008000000000003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25">
      <c r="A8" s="25"/>
      <c r="B8" s="67" t="s">
        <v>10</v>
      </c>
      <c r="C8" s="100">
        <v>62.831040000000002</v>
      </c>
      <c r="D8" s="100">
        <v>60.91442</v>
      </c>
      <c r="E8" s="100">
        <v>53.987549999999999</v>
      </c>
      <c r="F8" s="100">
        <v>76.946920000000006</v>
      </c>
      <c r="G8" s="100">
        <v>74.568659999999994</v>
      </c>
      <c r="H8" s="100">
        <v>72.664850000000001</v>
      </c>
      <c r="I8" s="100">
        <v>60.714269999999999</v>
      </c>
      <c r="J8" s="100">
        <v>56.783099999999997</v>
      </c>
      <c r="K8" s="100">
        <v>55.208860000000001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25">
      <c r="A9" s="25"/>
      <c r="B9" s="67" t="s">
        <v>11</v>
      </c>
      <c r="C9" s="101">
        <f>AVERAGE(C6:E8)</f>
        <v>57.628540000000008</v>
      </c>
      <c r="D9" s="48"/>
      <c r="E9" s="48"/>
      <c r="F9" s="101">
        <f>AVERAGE(F6:H8)</f>
        <v>74.103821111111117</v>
      </c>
      <c r="G9" s="48"/>
      <c r="H9" s="48"/>
      <c r="I9" s="101">
        <f>AVERAGE(I6:K8)</f>
        <v>56.732368888888885</v>
      </c>
      <c r="J9" s="48"/>
      <c r="K9" s="48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25">
      <c r="A10" s="25"/>
      <c r="B10" s="67" t="s">
        <v>12</v>
      </c>
      <c r="C10" s="101">
        <f>STDEV(C6:E8)</f>
        <v>3.3280910595452471</v>
      </c>
      <c r="D10" s="48"/>
      <c r="E10" s="48"/>
      <c r="F10" s="101">
        <f>STDEV(F6:H8)</f>
        <v>1.4906337869463822</v>
      </c>
      <c r="G10" s="48"/>
      <c r="H10" s="48"/>
      <c r="I10" s="101">
        <f>STDEV(I6:K8)</f>
        <v>2.383509415832274</v>
      </c>
      <c r="J10" s="48"/>
      <c r="K10" s="48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25">
      <c r="A11" s="25"/>
      <c r="B11" s="67" t="s">
        <v>69</v>
      </c>
      <c r="C11" s="101">
        <f>(C10/C9)*100</f>
        <v>5.7750743981111556</v>
      </c>
      <c r="D11" s="48"/>
      <c r="E11" s="48"/>
      <c r="F11" s="101">
        <f>(F10/F9)*100</f>
        <v>2.0115478049523641</v>
      </c>
      <c r="G11" s="48"/>
      <c r="H11" s="48"/>
      <c r="I11" s="101">
        <f>(I10/I9)*100</f>
        <v>4.2013218600133007</v>
      </c>
      <c r="J11" s="48"/>
      <c r="K11" s="48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25">
      <c r="A12" s="23" t="s">
        <v>13</v>
      </c>
      <c r="B12" s="67" t="s">
        <v>6</v>
      </c>
      <c r="C12" s="100">
        <v>72.867869999999996</v>
      </c>
      <c r="D12" s="100">
        <v>69.626679999999993</v>
      </c>
      <c r="E12" s="100">
        <v>72.597530000000006</v>
      </c>
      <c r="F12" s="100">
        <v>83.547179999999997</v>
      </c>
      <c r="G12" s="100">
        <v>86.82132</v>
      </c>
      <c r="H12" s="100">
        <v>87.8613</v>
      </c>
      <c r="I12" s="100">
        <v>80.01191</v>
      </c>
      <c r="J12" s="100">
        <v>82.870410000000007</v>
      </c>
      <c r="K12" s="100">
        <v>90.170199999999994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25">
      <c r="A13" s="25"/>
      <c r="B13" s="67" t="s">
        <v>9</v>
      </c>
      <c r="C13" s="100">
        <v>78.483540000000005</v>
      </c>
      <c r="D13" s="100">
        <v>73.294920000000005</v>
      </c>
      <c r="E13" s="100">
        <v>76.511170000000007</v>
      </c>
      <c r="F13" s="100">
        <v>86.004360000000005</v>
      </c>
      <c r="G13" s="100">
        <v>88.362889999999993</v>
      </c>
      <c r="H13" s="100">
        <v>88.194199999999995</v>
      </c>
      <c r="I13" s="100">
        <v>82.457139999999995</v>
      </c>
      <c r="J13" s="100">
        <v>78.825050000000005</v>
      </c>
      <c r="K13" s="100">
        <v>87.515249999999995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25">
      <c r="A14" s="25"/>
      <c r="B14" s="67" t="s">
        <v>10</v>
      </c>
      <c r="C14" s="100">
        <v>83.100430000000003</v>
      </c>
      <c r="D14" s="100">
        <v>74.895330000000001</v>
      </c>
      <c r="E14" s="100">
        <v>74.451849999999993</v>
      </c>
      <c r="F14" s="100">
        <v>88.797550000000001</v>
      </c>
      <c r="G14" s="100">
        <v>90.098489999999998</v>
      </c>
      <c r="H14" s="100">
        <v>88.482770000000002</v>
      </c>
      <c r="I14" s="100">
        <v>86.460390000000004</v>
      </c>
      <c r="J14" s="100">
        <v>84.589529999999996</v>
      </c>
      <c r="K14" s="100">
        <v>86.754499999999993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25">
      <c r="A15" s="25"/>
      <c r="B15" s="67" t="s">
        <v>11</v>
      </c>
      <c r="C15" s="101">
        <f>AVERAGE(C12:E14)</f>
        <v>75.092146666666665</v>
      </c>
      <c r="D15" s="48"/>
      <c r="E15" s="48"/>
      <c r="F15" s="101">
        <f>AVERAGE(F12:H14)</f>
        <v>87.574451111111102</v>
      </c>
      <c r="G15" s="48"/>
      <c r="H15" s="48"/>
      <c r="I15" s="101">
        <f>AVERAGE(I12:K14)</f>
        <v>84.406042222222212</v>
      </c>
      <c r="J15" s="48"/>
      <c r="K15" s="48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25">
      <c r="A16" s="25"/>
      <c r="B16" s="67" t="s">
        <v>12</v>
      </c>
      <c r="C16" s="101">
        <f>STDEV(C12:E14)</f>
        <v>3.9110159023871303</v>
      </c>
      <c r="D16" s="48"/>
      <c r="E16" s="48"/>
      <c r="F16" s="101">
        <f>STDEV(F12:H14)</f>
        <v>1.9049638589251789</v>
      </c>
      <c r="G16" s="48"/>
      <c r="H16" s="48"/>
      <c r="I16" s="101">
        <f>STDEV(I12:K14)</f>
        <v>3.6958458562918213</v>
      </c>
      <c r="J16" s="48"/>
      <c r="K16" s="48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5">
      <c r="A17" s="25"/>
      <c r="B17" s="67" t="s">
        <v>69</v>
      </c>
      <c r="C17" s="101">
        <f>(C16/C15)*100</f>
        <v>5.2082888504281186</v>
      </c>
      <c r="D17" s="48"/>
      <c r="E17" s="48"/>
      <c r="F17" s="101">
        <f>(F16/F15)*100</f>
        <v>2.1752506978413533</v>
      </c>
      <c r="G17" s="48"/>
      <c r="H17" s="48"/>
      <c r="I17" s="101">
        <f>(I16/I15)*100</f>
        <v>4.378650815733649</v>
      </c>
      <c r="J17" s="48"/>
      <c r="K17" s="48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23" t="s">
        <v>14</v>
      </c>
      <c r="B18" s="67" t="s">
        <v>6</v>
      </c>
      <c r="C18" s="100">
        <v>67.367890000000003</v>
      </c>
      <c r="D18" s="100">
        <v>64.79907</v>
      </c>
      <c r="E18" s="100">
        <v>62.655050000000003</v>
      </c>
      <c r="F18" s="100">
        <v>79.040700000000001</v>
      </c>
      <c r="G18" s="100">
        <v>77.762349999999998</v>
      </c>
      <c r="H18" s="100">
        <v>80.617090000000005</v>
      </c>
      <c r="I18" s="100">
        <v>76.611149999999995</v>
      </c>
      <c r="J18" s="100">
        <v>73.669409999999999</v>
      </c>
      <c r="K18" s="100">
        <v>83.686729999999997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25"/>
      <c r="B19" s="67" t="s">
        <v>9</v>
      </c>
      <c r="C19" s="100">
        <v>71.908360000000002</v>
      </c>
      <c r="D19" s="100">
        <v>66.899320000000003</v>
      </c>
      <c r="E19" s="100">
        <v>64.788659999999993</v>
      </c>
      <c r="F19" s="100">
        <v>83.167379999999994</v>
      </c>
      <c r="G19" s="100">
        <v>77.696820000000002</v>
      </c>
      <c r="H19" s="100">
        <v>81.931280000000001</v>
      </c>
      <c r="I19" s="100">
        <v>79.221540000000005</v>
      </c>
      <c r="J19" s="100">
        <v>68.835970000000003</v>
      </c>
      <c r="K19" s="100">
        <v>80.41686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25"/>
      <c r="B20" s="67" t="s">
        <v>10</v>
      </c>
      <c r="C20" s="100">
        <v>78.385350000000003</v>
      </c>
      <c r="D20" s="100">
        <v>68.407319999999999</v>
      </c>
      <c r="E20" s="100">
        <v>66.03913</v>
      </c>
      <c r="F20" s="100">
        <v>85.941789999999997</v>
      </c>
      <c r="G20" s="100">
        <v>77.883899999999997</v>
      </c>
      <c r="H20" s="100">
        <v>82.531350000000003</v>
      </c>
      <c r="I20" s="100">
        <v>82.989720000000005</v>
      </c>
      <c r="J20" s="100">
        <v>75.553529999999995</v>
      </c>
      <c r="K20" s="100">
        <v>79.159170000000003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25"/>
      <c r="B21" s="67" t="s">
        <v>11</v>
      </c>
      <c r="C21" s="101">
        <f>AVERAGE(C18:E20)</f>
        <v>67.916683333333339</v>
      </c>
      <c r="D21" s="48"/>
      <c r="E21" s="48"/>
      <c r="F21" s="101">
        <f>AVERAGE(F18:H20)</f>
        <v>80.730295555555557</v>
      </c>
      <c r="G21" s="48"/>
      <c r="H21" s="48"/>
      <c r="I21" s="101">
        <f>AVERAGE(I18:K20)</f>
        <v>77.793786666666676</v>
      </c>
      <c r="J21" s="48"/>
      <c r="K21" s="48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25"/>
      <c r="B22" s="67" t="s">
        <v>12</v>
      </c>
      <c r="C22" s="101">
        <f>STDEV(C18:E20)</f>
        <v>4.7145708411052656</v>
      </c>
      <c r="D22" s="48"/>
      <c r="E22" s="48"/>
      <c r="F22" s="101">
        <f>STDEV(F18:H20)</f>
        <v>2.8888883403963148</v>
      </c>
      <c r="G22" s="48"/>
      <c r="H22" s="48"/>
      <c r="I22" s="101">
        <f>STDEV(I18:K20)</f>
        <v>4.6927884969147087</v>
      </c>
      <c r="J22" s="48"/>
      <c r="K22" s="48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25"/>
      <c r="B23" s="67" t="s">
        <v>69</v>
      </c>
      <c r="C23" s="101">
        <f>(C22/C21)*100</f>
        <v>6.9416976944623068</v>
      </c>
      <c r="D23" s="48"/>
      <c r="E23" s="48"/>
      <c r="F23" s="101">
        <f>(F22/F21)*100</f>
        <v>3.5784439045045864</v>
      </c>
      <c r="G23" s="48"/>
      <c r="H23" s="48"/>
      <c r="I23" s="101">
        <f>(I22/I21)*100</f>
        <v>6.0323435816571322</v>
      </c>
      <c r="J23" s="48"/>
      <c r="K23" s="48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23" t="s">
        <v>16</v>
      </c>
      <c r="B24" s="67" t="s">
        <v>6</v>
      </c>
      <c r="C24" s="100">
        <v>67.734859999999998</v>
      </c>
      <c r="D24" s="100">
        <v>70.1267</v>
      </c>
      <c r="E24" s="100">
        <v>83.210920000000002</v>
      </c>
      <c r="F24" s="100">
        <v>81.502520000000004</v>
      </c>
      <c r="G24" s="100">
        <v>94.558490000000006</v>
      </c>
      <c r="H24" s="100">
        <v>107.3685</v>
      </c>
      <c r="I24" s="100">
        <v>83.030910000000006</v>
      </c>
      <c r="J24" s="100">
        <v>90.401939999999996</v>
      </c>
      <c r="K24" s="100">
        <v>110.97199999999999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25"/>
      <c r="B25" s="67" t="s">
        <v>9</v>
      </c>
      <c r="C25" s="100">
        <v>73.924109999999999</v>
      </c>
      <c r="D25" s="100">
        <v>74.400120000000001</v>
      </c>
      <c r="E25" s="100">
        <v>83.499099999999999</v>
      </c>
      <c r="F25" s="100">
        <v>86.324690000000004</v>
      </c>
      <c r="G25" s="100">
        <v>94.631649999999993</v>
      </c>
      <c r="H25" s="100">
        <v>107.5378</v>
      </c>
      <c r="I25" s="100">
        <v>87.321700000000007</v>
      </c>
      <c r="J25" s="100">
        <v>85.954890000000006</v>
      </c>
      <c r="K25" s="100">
        <v>105.9182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25"/>
      <c r="B26" s="67" t="s">
        <v>10</v>
      </c>
      <c r="C26" s="100">
        <v>82.389790000000005</v>
      </c>
      <c r="D26" s="100">
        <v>77.677250000000001</v>
      </c>
      <c r="E26" s="100">
        <v>84.973789999999994</v>
      </c>
      <c r="F26" s="100">
        <v>88.241919999999993</v>
      </c>
      <c r="G26" s="100">
        <v>96.919489999999996</v>
      </c>
      <c r="H26" s="100">
        <v>105.3967</v>
      </c>
      <c r="I26" s="100">
        <v>91.451430000000002</v>
      </c>
      <c r="J26" s="100">
        <v>93.411000000000001</v>
      </c>
      <c r="K26" s="100">
        <v>103.989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25"/>
      <c r="B27" s="67" t="s">
        <v>11</v>
      </c>
      <c r="C27" s="101">
        <f>AVERAGE(C24:E26)</f>
        <v>77.548515555555539</v>
      </c>
      <c r="D27" s="48"/>
      <c r="E27" s="48"/>
      <c r="F27" s="101">
        <f>AVERAGE(F24:H26)</f>
        <v>95.831306666666649</v>
      </c>
      <c r="G27" s="48"/>
      <c r="H27" s="48"/>
      <c r="I27" s="101">
        <f>AVERAGE(I24:K26)</f>
        <v>94.71678555555556</v>
      </c>
      <c r="J27" s="48"/>
      <c r="K27" s="48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25"/>
      <c r="B28" s="67" t="s">
        <v>12</v>
      </c>
      <c r="C28" s="101">
        <f>STDEV(C24:E26)</f>
        <v>6.3295081010594956</v>
      </c>
      <c r="D28" s="48"/>
      <c r="E28" s="48"/>
      <c r="F28" s="101">
        <f>STDEV(F24:H26)</f>
        <v>9.481413560943853</v>
      </c>
      <c r="G28" s="48"/>
      <c r="H28" s="48"/>
      <c r="I28" s="101">
        <f>STDEV(I24:K26)</f>
        <v>9.8404836611623274</v>
      </c>
      <c r="J28" s="48"/>
      <c r="K28" s="48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25"/>
      <c r="B29" s="67" t="s">
        <v>69</v>
      </c>
      <c r="C29" s="101">
        <f>(C28/C27)*100</f>
        <v>8.1619977580680487</v>
      </c>
      <c r="D29" s="48"/>
      <c r="E29" s="48"/>
      <c r="F29" s="101">
        <f>(F28/F27)*100</f>
        <v>9.8938581667506451</v>
      </c>
      <c r="G29" s="48"/>
      <c r="H29" s="48"/>
      <c r="I29" s="101">
        <f>(I28/I27)*100</f>
        <v>10.389376712315105</v>
      </c>
      <c r="J29" s="48"/>
      <c r="K29" s="48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23" t="s">
        <v>18</v>
      </c>
      <c r="B30" s="67" t="s">
        <v>6</v>
      </c>
      <c r="C30" s="100">
        <v>71.362020000000001</v>
      </c>
      <c r="D30" s="100">
        <v>64.574219999999997</v>
      </c>
      <c r="E30" s="100">
        <v>68.483159999999998</v>
      </c>
      <c r="F30" s="100">
        <v>80.148139999999998</v>
      </c>
      <c r="G30" s="100">
        <v>77.222840000000005</v>
      </c>
      <c r="H30" s="100">
        <v>79.947659999999999</v>
      </c>
      <c r="I30" s="100">
        <v>79.263400000000004</v>
      </c>
      <c r="J30" s="100">
        <v>73.92998</v>
      </c>
      <c r="K30" s="100">
        <v>81.323319999999995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25"/>
      <c r="B31" s="67" t="s">
        <v>9</v>
      </c>
      <c r="C31" s="100">
        <v>77.438519999999997</v>
      </c>
      <c r="D31" s="100">
        <v>68.390550000000005</v>
      </c>
      <c r="E31" s="100">
        <v>69.866249999999994</v>
      </c>
      <c r="F31" s="100">
        <v>83.008899999999997</v>
      </c>
      <c r="G31" s="100">
        <v>78.390690000000006</v>
      </c>
      <c r="H31" s="100">
        <v>80.170320000000004</v>
      </c>
      <c r="I31" s="100">
        <v>82.977999999999994</v>
      </c>
      <c r="J31" s="100">
        <v>70.281660000000002</v>
      </c>
      <c r="K31" s="100">
        <v>79.923389999999998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25"/>
      <c r="B32" s="67" t="s">
        <v>10</v>
      </c>
      <c r="C32" s="100">
        <v>80.470290000000006</v>
      </c>
      <c r="D32" s="100">
        <v>68.301029999999997</v>
      </c>
      <c r="E32" s="100">
        <v>68.693449999999999</v>
      </c>
      <c r="F32" s="100">
        <v>85.75309</v>
      </c>
      <c r="G32" s="100">
        <v>77.157250000000005</v>
      </c>
      <c r="H32" s="100">
        <v>79.941969999999998</v>
      </c>
      <c r="I32" s="100">
        <v>85.655799999999999</v>
      </c>
      <c r="J32" s="100">
        <v>76.500330000000005</v>
      </c>
      <c r="K32" s="100">
        <v>77.989879999999999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25"/>
      <c r="B33" s="67" t="s">
        <v>11</v>
      </c>
      <c r="C33" s="101">
        <f>AVERAGE(C30:E32)</f>
        <v>70.842165555555553</v>
      </c>
      <c r="D33" s="48"/>
      <c r="E33" s="48"/>
      <c r="F33" s="101">
        <f>AVERAGE(F30:H32)</f>
        <v>80.193428888888889</v>
      </c>
      <c r="G33" s="48"/>
      <c r="H33" s="48"/>
      <c r="I33" s="101">
        <f>AVERAGE(I30:K32)</f>
        <v>78.649528888888881</v>
      </c>
      <c r="J33" s="48"/>
      <c r="K33" s="48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25"/>
      <c r="B34" s="67" t="s">
        <v>12</v>
      </c>
      <c r="C34" s="101">
        <f>STDEV(C30:E32)</f>
        <v>4.9921456818514214</v>
      </c>
      <c r="D34" s="48"/>
      <c r="E34" s="48"/>
      <c r="F34" s="101">
        <f>STDEV(F30:H32)</f>
        <v>2.7444392953135437</v>
      </c>
      <c r="G34" s="48"/>
      <c r="H34" s="48"/>
      <c r="I34" s="101">
        <f>STDEV(I30:K32)</f>
        <v>4.6679998366041202</v>
      </c>
      <c r="J34" s="48"/>
      <c r="K34" s="48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25"/>
      <c r="B35" s="67" t="s">
        <v>69</v>
      </c>
      <c r="C35" s="101">
        <f>(C34/C33)*100</f>
        <v>7.0468564063537853</v>
      </c>
      <c r="D35" s="48"/>
      <c r="E35" s="48"/>
      <c r="F35" s="101">
        <f>(F34/F33)*100</f>
        <v>3.4222745346330941</v>
      </c>
      <c r="G35" s="48"/>
      <c r="H35" s="48"/>
      <c r="I35" s="101">
        <f>(I34/I33)*100</f>
        <v>5.9351910972013293</v>
      </c>
      <c r="J35" s="48"/>
      <c r="K35" s="48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23" t="s">
        <v>19</v>
      </c>
      <c r="B36" s="67" t="s">
        <v>6</v>
      </c>
      <c r="C36" s="100">
        <v>61.630870000000002</v>
      </c>
      <c r="D36" s="100">
        <v>51.313800000000001</v>
      </c>
      <c r="E36" s="100">
        <v>66.419910000000002</v>
      </c>
      <c r="F36" s="100">
        <v>66.401889999999995</v>
      </c>
      <c r="G36" s="100">
        <v>61.14658</v>
      </c>
      <c r="H36" s="100">
        <v>79.3583</v>
      </c>
      <c r="I36" s="100">
        <v>65.162440000000004</v>
      </c>
      <c r="J36" s="100">
        <v>55.073030000000003</v>
      </c>
      <c r="K36" s="100">
        <v>78.102450000000005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25"/>
      <c r="B37" s="67" t="s">
        <v>9</v>
      </c>
      <c r="C37" s="100">
        <v>67.721299999999999</v>
      </c>
      <c r="D37" s="100">
        <v>52.527560000000001</v>
      </c>
      <c r="E37" s="100">
        <v>63.63984</v>
      </c>
      <c r="F37" s="100">
        <v>69.263750000000002</v>
      </c>
      <c r="G37" s="100">
        <v>63.78313</v>
      </c>
      <c r="H37" s="100">
        <v>79.602249999999998</v>
      </c>
      <c r="I37" s="100">
        <v>70.390879999999996</v>
      </c>
      <c r="J37" s="100">
        <v>51.364539999999998</v>
      </c>
      <c r="K37" s="100">
        <v>75.527389999999997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25"/>
      <c r="B38" s="67" t="s">
        <v>10</v>
      </c>
      <c r="C38" s="100">
        <v>72.524820000000005</v>
      </c>
      <c r="D38" s="100">
        <v>58.023060000000001</v>
      </c>
      <c r="E38" s="100">
        <v>62.991579999999999</v>
      </c>
      <c r="F38" s="100">
        <v>71.402259999999998</v>
      </c>
      <c r="G38" s="100">
        <v>62.835369999999998</v>
      </c>
      <c r="H38" s="100">
        <v>77.635440000000003</v>
      </c>
      <c r="I38" s="100">
        <v>73.57884</v>
      </c>
      <c r="J38" s="100">
        <v>57.063670000000002</v>
      </c>
      <c r="K38" s="100">
        <v>73.644120000000001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25"/>
      <c r="B39" s="67" t="s">
        <v>11</v>
      </c>
      <c r="C39" s="101">
        <f>AVERAGE(C36:E38)</f>
        <v>61.865859999999998</v>
      </c>
      <c r="D39" s="48"/>
      <c r="E39" s="48"/>
      <c r="F39" s="101">
        <f>AVERAGE(F36:H38)</f>
        <v>70.158774444444447</v>
      </c>
      <c r="G39" s="48"/>
      <c r="H39" s="48"/>
      <c r="I39" s="101">
        <f>AVERAGE(I36:K38)</f>
        <v>66.656373333333335</v>
      </c>
      <c r="J39" s="48"/>
      <c r="K39" s="48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25"/>
      <c r="B40" s="67" t="s">
        <v>12</v>
      </c>
      <c r="C40" s="101">
        <f>STDEV(C36:E38)</f>
        <v>6.9500483551393479</v>
      </c>
      <c r="D40" s="48"/>
      <c r="E40" s="48"/>
      <c r="F40" s="101">
        <f>STDEV(F36:H38)</f>
        <v>7.2601074208704226</v>
      </c>
      <c r="G40" s="48"/>
      <c r="H40" s="48"/>
      <c r="I40" s="101">
        <f>STDEV(I36:K38)</f>
        <v>9.8910887895974042</v>
      </c>
      <c r="J40" s="48"/>
      <c r="K40" s="48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25"/>
      <c r="B41" s="67" t="s">
        <v>69</v>
      </c>
      <c r="C41" s="101">
        <f>(C40/C39)*100</f>
        <v>11.234060845738423</v>
      </c>
      <c r="D41" s="48"/>
      <c r="E41" s="48"/>
      <c r="F41" s="101">
        <f>(F40/F39)*100</f>
        <v>10.348110380148348</v>
      </c>
      <c r="G41" s="48"/>
      <c r="H41" s="48"/>
      <c r="I41" s="101">
        <f>(I40/I39)*100</f>
        <v>14.838924314310237</v>
      </c>
      <c r="J41" s="48"/>
      <c r="K41" s="48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23" t="s">
        <v>20</v>
      </c>
      <c r="B42" s="67" t="s">
        <v>6</v>
      </c>
      <c r="C42" s="100">
        <v>78.652900000000002</v>
      </c>
      <c r="D42" s="100">
        <v>73.400289999999998</v>
      </c>
      <c r="E42" s="100">
        <v>73.442949999999996</v>
      </c>
      <c r="F42" s="100">
        <v>88.710520000000002</v>
      </c>
      <c r="G42" s="100">
        <v>82.990790000000004</v>
      </c>
      <c r="H42" s="100">
        <v>90.764009999999999</v>
      </c>
      <c r="I42" s="100">
        <v>85.433179999999993</v>
      </c>
      <c r="J42" s="100">
        <v>81.549700000000001</v>
      </c>
      <c r="K42" s="100">
        <v>89.606979999999993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25"/>
      <c r="B43" s="67" t="s">
        <v>9</v>
      </c>
      <c r="C43" s="100">
        <v>85.605220000000003</v>
      </c>
      <c r="D43" s="100">
        <v>76.791690000000003</v>
      </c>
      <c r="E43" s="100">
        <v>76.528149999999997</v>
      </c>
      <c r="F43" s="100">
        <v>92.55538</v>
      </c>
      <c r="G43" s="100">
        <v>82.04119</v>
      </c>
      <c r="H43" s="100">
        <v>88.362889999999993</v>
      </c>
      <c r="I43" s="100">
        <v>89.103049999999996</v>
      </c>
      <c r="J43" s="100">
        <v>75.703950000000006</v>
      </c>
      <c r="K43" s="100">
        <v>84.884730000000005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25"/>
      <c r="B44" s="67" t="s">
        <v>10</v>
      </c>
      <c r="C44" s="100">
        <v>91.825040000000001</v>
      </c>
      <c r="D44" s="100">
        <v>76.615570000000005</v>
      </c>
      <c r="E44" s="100">
        <v>78.189400000000006</v>
      </c>
      <c r="F44" s="100">
        <v>94.303129999999996</v>
      </c>
      <c r="G44" s="100">
        <v>82.781840000000003</v>
      </c>
      <c r="H44" s="100">
        <v>89.915480000000002</v>
      </c>
      <c r="I44" s="100">
        <v>91.181070000000005</v>
      </c>
      <c r="J44" s="100">
        <v>80.91283</v>
      </c>
      <c r="K44" s="100">
        <v>84.568529999999996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25"/>
      <c r="B45" s="67" t="s">
        <v>11</v>
      </c>
      <c r="C45" s="101">
        <f>AVERAGE(C42:E44)</f>
        <v>79.005690000000001</v>
      </c>
      <c r="D45" s="48"/>
      <c r="E45" s="48"/>
      <c r="F45" s="101">
        <f>AVERAGE(F42:H44)</f>
        <v>88.047247777777784</v>
      </c>
      <c r="G45" s="48"/>
      <c r="H45" s="48"/>
      <c r="I45" s="101">
        <f>AVERAGE(I42:K44)</f>
        <v>84.771557777777787</v>
      </c>
      <c r="J45" s="48"/>
      <c r="K45" s="48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25"/>
      <c r="B46" s="67" t="s">
        <v>12</v>
      </c>
      <c r="C46" s="101">
        <f>STDEV(C42:E44)</f>
        <v>5.9978910910961032</v>
      </c>
      <c r="D46" s="48"/>
      <c r="E46" s="48"/>
      <c r="F46" s="101">
        <f>STDEV(F42:H44)</f>
        <v>4.4754187168291235</v>
      </c>
      <c r="G46" s="48"/>
      <c r="H46" s="48"/>
      <c r="I46" s="101">
        <f>STDEV(I42:K44)</f>
        <v>4.888870146508232</v>
      </c>
      <c r="J46" s="48"/>
      <c r="K46" s="48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25"/>
      <c r="B47" s="67" t="s">
        <v>69</v>
      </c>
      <c r="C47" s="101">
        <f>(C46/C45)*100</f>
        <v>7.5917204078542992</v>
      </c>
      <c r="D47" s="48"/>
      <c r="E47" s="48"/>
      <c r="F47" s="101">
        <f>(F46/F45)*100</f>
        <v>5.0829740051893735</v>
      </c>
      <c r="G47" s="48"/>
      <c r="H47" s="48"/>
      <c r="I47" s="101">
        <f>(I46/I45)*100</f>
        <v>5.767111369268493</v>
      </c>
      <c r="J47" s="48"/>
      <c r="K47" s="48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23" t="s">
        <v>21</v>
      </c>
      <c r="B48" s="67" t="s">
        <v>6</v>
      </c>
      <c r="C48" s="100">
        <v>79.390199999999993</v>
      </c>
      <c r="D48" s="100">
        <v>77.975710000000007</v>
      </c>
      <c r="E48" s="100">
        <v>75.163970000000006</v>
      </c>
      <c r="F48" s="100">
        <v>88.212090000000003</v>
      </c>
      <c r="G48" s="100">
        <v>86.897069999999999</v>
      </c>
      <c r="H48" s="100">
        <v>88.528419999999997</v>
      </c>
      <c r="I48" s="100">
        <v>84.673050000000003</v>
      </c>
      <c r="J48" s="100">
        <v>80.542450000000002</v>
      </c>
      <c r="K48" s="100">
        <v>88.256739999999994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25"/>
      <c r="B49" s="67" t="s">
        <v>9</v>
      </c>
      <c r="C49" s="100">
        <v>87.487740000000002</v>
      </c>
      <c r="D49" s="100">
        <v>79.231470000000002</v>
      </c>
      <c r="E49" s="100">
        <v>76.202060000000003</v>
      </c>
      <c r="F49" s="100">
        <v>91.959890000000001</v>
      </c>
      <c r="G49" s="100">
        <v>85.16892</v>
      </c>
      <c r="H49" s="100">
        <v>87.481380000000001</v>
      </c>
      <c r="I49" s="100">
        <v>90.422470000000004</v>
      </c>
      <c r="J49" s="100">
        <v>78.089929999999995</v>
      </c>
      <c r="K49" s="100">
        <v>87.138080000000002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25"/>
      <c r="B50" s="67" t="s">
        <v>10</v>
      </c>
      <c r="C50" s="100">
        <v>93.367949999999993</v>
      </c>
      <c r="D50" s="100">
        <v>84.589370000000002</v>
      </c>
      <c r="E50" s="100">
        <v>77.570409999999995</v>
      </c>
      <c r="F50" s="100">
        <v>94.013769999999994</v>
      </c>
      <c r="G50" s="100">
        <v>86.591239999999999</v>
      </c>
      <c r="H50" s="100">
        <v>88.740219999999994</v>
      </c>
      <c r="I50" s="100">
        <v>95.578999999999994</v>
      </c>
      <c r="J50" s="100">
        <v>81.722359999999995</v>
      </c>
      <c r="K50" s="100">
        <v>85.209559999999996</v>
      </c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25"/>
      <c r="B51" s="67" t="s">
        <v>11</v>
      </c>
      <c r="C51" s="101">
        <f>AVERAGE(C48:E50)</f>
        <v>81.219875555555561</v>
      </c>
      <c r="D51" s="48"/>
      <c r="E51" s="48"/>
      <c r="F51" s="101">
        <f>AVERAGE(F48:H50)</f>
        <v>88.62144444444445</v>
      </c>
      <c r="G51" s="48"/>
      <c r="H51" s="48"/>
      <c r="I51" s="101">
        <f>AVERAGE(I48:K50)</f>
        <v>85.737071111111106</v>
      </c>
      <c r="J51" s="48"/>
      <c r="K51" s="48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25"/>
      <c r="B52" s="67" t="s">
        <v>12</v>
      </c>
      <c r="C52" s="101">
        <f>STDEV(C48:E50)</f>
        <v>6.0333704670899122</v>
      </c>
      <c r="D52" s="48"/>
      <c r="E52" s="48"/>
      <c r="F52" s="101">
        <f>STDEV(F48:H50)</f>
        <v>2.7551677615306427</v>
      </c>
      <c r="G52" s="48"/>
      <c r="H52" s="48"/>
      <c r="I52" s="101">
        <f>STDEV(I48:K50)</f>
        <v>5.3632925298095664</v>
      </c>
      <c r="J52" s="48"/>
      <c r="K52" s="48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25"/>
      <c r="B53" s="67" t="s">
        <v>69</v>
      </c>
      <c r="C53" s="101">
        <f>(C52/C51)*100</f>
        <v>7.4284409152572524</v>
      </c>
      <c r="D53" s="48"/>
      <c r="E53" s="48"/>
      <c r="F53" s="101">
        <f>(F52/F51)*100</f>
        <v>3.1089176878151865</v>
      </c>
      <c r="G53" s="48"/>
      <c r="H53" s="48"/>
      <c r="I53" s="101">
        <f>(I52/I51)*100</f>
        <v>6.2555117177480888</v>
      </c>
      <c r="J53" s="48"/>
      <c r="K53" s="48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23" t="s">
        <v>70</v>
      </c>
      <c r="B54" s="67" t="s">
        <v>6</v>
      </c>
      <c r="C54" s="100">
        <v>99.975809999999996</v>
      </c>
      <c r="D54" s="100">
        <v>90.55838</v>
      </c>
      <c r="E54" s="100">
        <v>92.736080000000001</v>
      </c>
      <c r="F54" s="100">
        <v>100.6486</v>
      </c>
      <c r="G54" s="100">
        <v>92.425349999999995</v>
      </c>
      <c r="H54" s="100">
        <v>94.422190000000001</v>
      </c>
      <c r="I54" s="100">
        <v>103.12130000000001</v>
      </c>
      <c r="J54" s="100">
        <v>97.864639999999994</v>
      </c>
      <c r="K54" s="100">
        <v>96.296030000000002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25"/>
      <c r="B55" s="67" t="s">
        <v>9</v>
      </c>
      <c r="C55" s="100">
        <v>105.5933</v>
      </c>
      <c r="D55" s="100">
        <v>93.769229999999993</v>
      </c>
      <c r="E55" s="100">
        <v>93.743610000000004</v>
      </c>
      <c r="F55" s="100">
        <v>104.8288</v>
      </c>
      <c r="G55" s="100">
        <v>94.096289999999996</v>
      </c>
      <c r="H55" s="100">
        <v>95.562340000000006</v>
      </c>
      <c r="I55" s="100">
        <v>101.8511</v>
      </c>
      <c r="J55" s="100">
        <v>91.358879999999999</v>
      </c>
      <c r="K55" s="100">
        <v>98.466409999999996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25"/>
      <c r="B56" s="67" t="s">
        <v>10</v>
      </c>
      <c r="C56" s="100">
        <v>113.47190000000001</v>
      </c>
      <c r="D56" s="100">
        <v>93.604029999999995</v>
      </c>
      <c r="E56" s="100">
        <v>94.566249999999997</v>
      </c>
      <c r="F56" s="100">
        <v>104.3104</v>
      </c>
      <c r="G56" s="100">
        <v>94.077539999999999</v>
      </c>
      <c r="H56" s="100">
        <v>97.461709999999997</v>
      </c>
      <c r="I56" s="100">
        <v>110.78149999999999</v>
      </c>
      <c r="J56" s="100">
        <v>99.081999999999994</v>
      </c>
      <c r="K56" s="100">
        <v>95.132409999999993</v>
      </c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25"/>
      <c r="B57" s="67" t="s">
        <v>11</v>
      </c>
      <c r="C57" s="101">
        <f>AVERAGE(C54:E56)</f>
        <v>97.557621111111104</v>
      </c>
      <c r="D57" s="48"/>
      <c r="E57" s="48"/>
      <c r="F57" s="101">
        <f>AVERAGE(F54:H56)</f>
        <v>97.537024444444441</v>
      </c>
      <c r="G57" s="48"/>
      <c r="H57" s="48"/>
      <c r="I57" s="101">
        <f>AVERAGE(I54:K56)</f>
        <v>99.328252222222218</v>
      </c>
      <c r="J57" s="48"/>
      <c r="K57" s="48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25"/>
      <c r="B58" s="67" t="s">
        <v>12</v>
      </c>
      <c r="C58" s="101">
        <f>STDEV(C54:E56)</f>
        <v>7.4949854222947714</v>
      </c>
      <c r="D58" s="48"/>
      <c r="E58" s="48"/>
      <c r="F58" s="101">
        <f>STDEV(F54:H56)</f>
        <v>4.6404964161798246</v>
      </c>
      <c r="G58" s="48"/>
      <c r="H58" s="48"/>
      <c r="I58" s="101">
        <f>STDEV(I54:K56)</f>
        <v>5.5360724694786505</v>
      </c>
      <c r="J58" s="48"/>
      <c r="K58" s="48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thickBot="1" x14ac:dyDescent="0.3">
      <c r="A59" s="26"/>
      <c r="B59" s="68" t="s">
        <v>69</v>
      </c>
      <c r="C59" s="102">
        <f>(C58/C57)*100</f>
        <v>7.6826242142154362</v>
      </c>
      <c r="D59" s="52"/>
      <c r="E59" s="52"/>
      <c r="F59" s="102">
        <f>(F58/F57)*100</f>
        <v>4.7576768336038162</v>
      </c>
      <c r="G59" s="52"/>
      <c r="H59" s="52"/>
      <c r="I59" s="102">
        <f>(I58/I57)*100</f>
        <v>5.5735124152724111</v>
      </c>
      <c r="J59" s="52"/>
      <c r="K59" s="52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thickTop="1" x14ac:dyDescent="0.25">
      <c r="A60" s="70" t="s">
        <v>97</v>
      </c>
      <c r="B60" s="56"/>
      <c r="C60" s="56"/>
      <c r="D60" s="56"/>
      <c r="E60" s="56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24"/>
      <c r="B61" s="56"/>
      <c r="C61" s="56"/>
      <c r="D61" s="56"/>
      <c r="E61" s="56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24"/>
      <c r="B62" s="56"/>
      <c r="C62" s="56"/>
      <c r="D62" s="56"/>
      <c r="E62" s="56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24"/>
      <c r="B63" s="56"/>
      <c r="C63" s="56"/>
      <c r="D63" s="56"/>
      <c r="E63" s="56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24"/>
      <c r="B64" s="56"/>
      <c r="C64" s="56"/>
      <c r="D64" s="56"/>
      <c r="E64" s="56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24"/>
      <c r="B65" s="56"/>
      <c r="C65" s="56"/>
      <c r="D65" s="56"/>
      <c r="E65" s="56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24"/>
      <c r="B66" s="56"/>
      <c r="C66" s="56"/>
      <c r="D66" s="56"/>
      <c r="E66" s="56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24"/>
      <c r="B67" s="56"/>
      <c r="C67" s="56"/>
      <c r="D67" s="56"/>
      <c r="E67" s="56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24"/>
      <c r="B68" s="56"/>
      <c r="C68" s="56"/>
      <c r="D68" s="56"/>
      <c r="E68" s="56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24"/>
      <c r="B69" s="56"/>
      <c r="C69" s="56"/>
      <c r="D69" s="56"/>
      <c r="E69" s="56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24"/>
      <c r="B70" s="56"/>
      <c r="C70" s="56"/>
      <c r="D70" s="56"/>
      <c r="E70" s="56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24"/>
      <c r="B71" s="56"/>
      <c r="C71" s="56"/>
      <c r="D71" s="56"/>
      <c r="E71" s="56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24"/>
      <c r="B72" s="56"/>
      <c r="C72" s="56"/>
      <c r="D72" s="56"/>
      <c r="E72" s="56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24"/>
      <c r="B73" s="56"/>
      <c r="C73" s="56"/>
      <c r="D73" s="56"/>
      <c r="E73" s="56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24"/>
      <c r="B74" s="56"/>
      <c r="C74" s="56"/>
      <c r="D74" s="56"/>
      <c r="E74" s="56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24"/>
      <c r="B75" s="56"/>
      <c r="C75" s="56"/>
      <c r="D75" s="56"/>
      <c r="E75" s="56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24"/>
      <c r="B76" s="56"/>
      <c r="C76" s="56"/>
      <c r="D76" s="56"/>
      <c r="E76" s="56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24"/>
      <c r="B77" s="56"/>
      <c r="C77" s="56"/>
      <c r="D77" s="56"/>
      <c r="E77" s="56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24"/>
      <c r="B78" s="56"/>
      <c r="C78" s="56"/>
      <c r="D78" s="56"/>
      <c r="E78" s="56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24"/>
      <c r="B79" s="56"/>
      <c r="C79" s="56"/>
      <c r="D79" s="56"/>
      <c r="E79" s="56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24"/>
      <c r="B80" s="56"/>
      <c r="C80" s="56"/>
      <c r="D80" s="56"/>
      <c r="E80" s="56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24"/>
      <c r="B81" s="56"/>
      <c r="C81" s="56"/>
      <c r="D81" s="56"/>
      <c r="E81" s="56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24"/>
      <c r="B82" s="56"/>
      <c r="C82" s="56"/>
      <c r="D82" s="56"/>
      <c r="E82" s="56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24"/>
      <c r="B83" s="56"/>
      <c r="C83" s="56"/>
      <c r="D83" s="56"/>
      <c r="E83" s="56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24"/>
      <c r="B84" s="56"/>
      <c r="C84" s="56"/>
      <c r="D84" s="56"/>
      <c r="E84" s="56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24"/>
      <c r="B85" s="56"/>
      <c r="C85" s="56"/>
      <c r="D85" s="56"/>
      <c r="E85" s="56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24"/>
      <c r="B86" s="56"/>
      <c r="C86" s="56"/>
      <c r="D86" s="56"/>
      <c r="E86" s="56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24"/>
      <c r="B87" s="56"/>
      <c r="C87" s="56"/>
      <c r="D87" s="56"/>
      <c r="E87" s="56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24"/>
      <c r="B88" s="56"/>
      <c r="C88" s="56"/>
      <c r="D88" s="56"/>
      <c r="E88" s="56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24"/>
      <c r="B89" s="56"/>
      <c r="C89" s="56"/>
      <c r="D89" s="56"/>
      <c r="E89" s="56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24"/>
      <c r="B90" s="56"/>
      <c r="C90" s="56"/>
      <c r="D90" s="56"/>
      <c r="E90" s="56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24"/>
      <c r="B91" s="56"/>
      <c r="C91" s="56"/>
      <c r="D91" s="56"/>
      <c r="E91" s="56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24"/>
      <c r="B92" s="56"/>
      <c r="C92" s="56"/>
      <c r="D92" s="56"/>
      <c r="E92" s="56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24"/>
      <c r="B93" s="56"/>
      <c r="C93" s="56"/>
      <c r="D93" s="56"/>
      <c r="E93" s="56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24"/>
      <c r="B94" s="56"/>
      <c r="C94" s="56"/>
      <c r="D94" s="56"/>
      <c r="E94" s="56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24"/>
      <c r="B95" s="56"/>
      <c r="C95" s="56"/>
      <c r="D95" s="56"/>
      <c r="E95" s="56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24"/>
      <c r="B96" s="56"/>
      <c r="C96" s="56"/>
      <c r="D96" s="56"/>
      <c r="E96" s="56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24"/>
      <c r="B97" s="56"/>
      <c r="C97" s="56"/>
      <c r="D97" s="56"/>
      <c r="E97" s="56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24"/>
      <c r="B98" s="56"/>
      <c r="C98" s="56"/>
      <c r="D98" s="56"/>
      <c r="E98" s="56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24"/>
      <c r="B99" s="56"/>
      <c r="C99" s="56"/>
      <c r="D99" s="56"/>
      <c r="E99" s="56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24"/>
      <c r="B100" s="56"/>
      <c r="C100" s="56"/>
      <c r="D100" s="56"/>
      <c r="E100" s="56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24"/>
      <c r="B101" s="56"/>
      <c r="C101" s="56"/>
      <c r="D101" s="56"/>
      <c r="E101" s="56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24"/>
      <c r="B102" s="56"/>
      <c r="C102" s="56"/>
      <c r="D102" s="56"/>
      <c r="E102" s="56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24"/>
      <c r="B103" s="56"/>
      <c r="C103" s="56"/>
      <c r="D103" s="56"/>
      <c r="E103" s="56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24"/>
      <c r="B104" s="56"/>
      <c r="C104" s="56"/>
      <c r="D104" s="56"/>
      <c r="E104" s="56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24"/>
      <c r="B105" s="56"/>
      <c r="C105" s="56"/>
      <c r="D105" s="56"/>
      <c r="E105" s="56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24"/>
      <c r="B106" s="56"/>
      <c r="C106" s="56"/>
      <c r="D106" s="56"/>
      <c r="E106" s="56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24"/>
      <c r="B107" s="56"/>
      <c r="C107" s="56"/>
      <c r="D107" s="56"/>
      <c r="E107" s="56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24"/>
      <c r="B108" s="56"/>
      <c r="C108" s="56"/>
      <c r="D108" s="56"/>
      <c r="E108" s="56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24"/>
      <c r="B109" s="56"/>
      <c r="C109" s="56"/>
      <c r="D109" s="56"/>
      <c r="E109" s="56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24"/>
      <c r="B110" s="56"/>
      <c r="C110" s="56"/>
      <c r="D110" s="56"/>
      <c r="E110" s="56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24"/>
      <c r="B111" s="56"/>
      <c r="C111" s="56"/>
      <c r="D111" s="56"/>
      <c r="E111" s="56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24"/>
      <c r="B112" s="56"/>
      <c r="C112" s="56"/>
      <c r="D112" s="56"/>
      <c r="E112" s="56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24"/>
      <c r="B113" s="56"/>
      <c r="C113" s="56"/>
      <c r="D113" s="56"/>
      <c r="E113" s="56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24"/>
      <c r="B114" s="56"/>
      <c r="C114" s="56"/>
      <c r="D114" s="56"/>
      <c r="E114" s="56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24"/>
      <c r="B115" s="56"/>
      <c r="C115" s="56"/>
      <c r="D115" s="56"/>
      <c r="E115" s="56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24"/>
      <c r="B116" s="56"/>
      <c r="C116" s="56"/>
      <c r="D116" s="56"/>
      <c r="E116" s="56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24"/>
      <c r="B117" s="56"/>
      <c r="C117" s="56"/>
      <c r="D117" s="56"/>
      <c r="E117" s="56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24"/>
      <c r="B118" s="56"/>
      <c r="C118" s="56"/>
      <c r="D118" s="56"/>
      <c r="E118" s="56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24"/>
      <c r="B119" s="56"/>
      <c r="C119" s="56"/>
      <c r="D119" s="56"/>
      <c r="E119" s="56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24"/>
      <c r="B120" s="56"/>
      <c r="C120" s="56"/>
      <c r="D120" s="56"/>
      <c r="E120" s="56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24"/>
      <c r="B121" s="56"/>
      <c r="C121" s="56"/>
      <c r="D121" s="56"/>
      <c r="E121" s="56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24"/>
      <c r="B122" s="56"/>
      <c r="C122" s="56"/>
      <c r="D122" s="56"/>
      <c r="E122" s="56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24"/>
      <c r="B123" s="56"/>
      <c r="C123" s="56"/>
      <c r="D123" s="56"/>
      <c r="E123" s="56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24"/>
      <c r="B124" s="56"/>
      <c r="C124" s="56"/>
      <c r="D124" s="56"/>
      <c r="E124" s="56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24"/>
      <c r="B125" s="56"/>
      <c r="C125" s="56"/>
      <c r="D125" s="56"/>
      <c r="E125" s="56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24"/>
      <c r="B126" s="56"/>
      <c r="C126" s="56"/>
      <c r="D126" s="56"/>
      <c r="E126" s="56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24"/>
      <c r="B127" s="56"/>
      <c r="C127" s="56"/>
      <c r="D127" s="56"/>
      <c r="E127" s="56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24"/>
      <c r="B128" s="56"/>
      <c r="C128" s="56"/>
      <c r="D128" s="56"/>
      <c r="E128" s="56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24"/>
      <c r="B129" s="56"/>
      <c r="C129" s="56"/>
      <c r="D129" s="56"/>
      <c r="E129" s="56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24"/>
      <c r="B130" s="56"/>
      <c r="C130" s="56"/>
      <c r="D130" s="56"/>
      <c r="E130" s="56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24"/>
      <c r="B131" s="56"/>
      <c r="C131" s="56"/>
      <c r="D131" s="56"/>
      <c r="E131" s="56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24"/>
      <c r="B132" s="56"/>
      <c r="C132" s="56"/>
      <c r="D132" s="56"/>
      <c r="E132" s="56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24"/>
      <c r="B133" s="56"/>
      <c r="C133" s="56"/>
      <c r="D133" s="56"/>
      <c r="E133" s="56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24"/>
      <c r="B134" s="56"/>
      <c r="C134" s="56"/>
      <c r="D134" s="56"/>
      <c r="E134" s="56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24"/>
      <c r="B135" s="56"/>
      <c r="C135" s="56"/>
      <c r="D135" s="56"/>
      <c r="E135" s="56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24"/>
      <c r="B136" s="56"/>
      <c r="C136" s="56"/>
      <c r="D136" s="56"/>
      <c r="E136" s="56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24"/>
      <c r="B137" s="56"/>
      <c r="C137" s="56"/>
      <c r="D137" s="56"/>
      <c r="E137" s="56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24"/>
      <c r="B138" s="56"/>
      <c r="C138" s="56"/>
      <c r="D138" s="56"/>
      <c r="E138" s="56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24"/>
      <c r="B139" s="56"/>
      <c r="C139" s="56"/>
      <c r="D139" s="56"/>
      <c r="E139" s="56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24"/>
      <c r="B140" s="56"/>
      <c r="C140" s="56"/>
      <c r="D140" s="56"/>
      <c r="E140" s="56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24"/>
      <c r="B141" s="56"/>
      <c r="C141" s="56"/>
      <c r="D141" s="56"/>
      <c r="E141" s="56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24"/>
      <c r="B142" s="56"/>
      <c r="C142" s="56"/>
      <c r="D142" s="56"/>
      <c r="E142" s="56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24"/>
      <c r="B143" s="56"/>
      <c r="C143" s="56"/>
      <c r="D143" s="56"/>
      <c r="E143" s="56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24"/>
      <c r="B144" s="56"/>
      <c r="C144" s="56"/>
      <c r="D144" s="56"/>
      <c r="E144" s="56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24"/>
      <c r="B145" s="56"/>
      <c r="C145" s="56"/>
      <c r="D145" s="56"/>
      <c r="E145" s="56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24"/>
      <c r="B146" s="56"/>
      <c r="C146" s="56"/>
      <c r="D146" s="56"/>
      <c r="E146" s="56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24"/>
      <c r="B147" s="56"/>
      <c r="C147" s="56"/>
      <c r="D147" s="56"/>
      <c r="E147" s="56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24"/>
      <c r="B148" s="56"/>
      <c r="C148" s="56"/>
      <c r="D148" s="56"/>
      <c r="E148" s="56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24"/>
      <c r="B149" s="56"/>
      <c r="C149" s="56"/>
      <c r="D149" s="56"/>
      <c r="E149" s="56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24"/>
      <c r="B150" s="56"/>
      <c r="C150" s="56"/>
      <c r="D150" s="56"/>
      <c r="E150" s="56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24"/>
      <c r="B151" s="56"/>
      <c r="C151" s="56"/>
      <c r="D151" s="56"/>
      <c r="E151" s="56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24"/>
      <c r="B152" s="56"/>
      <c r="C152" s="56"/>
      <c r="D152" s="56"/>
      <c r="E152" s="56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24"/>
      <c r="B153" s="56"/>
      <c r="C153" s="56"/>
      <c r="D153" s="56"/>
      <c r="E153" s="56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24"/>
      <c r="B154" s="56"/>
      <c r="C154" s="56"/>
      <c r="D154" s="56"/>
      <c r="E154" s="56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24"/>
      <c r="B155" s="56"/>
      <c r="C155" s="56"/>
      <c r="D155" s="56"/>
      <c r="E155" s="56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24"/>
      <c r="B156" s="56"/>
      <c r="C156" s="56"/>
      <c r="D156" s="56"/>
      <c r="E156" s="56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24"/>
      <c r="B157" s="56"/>
      <c r="C157" s="56"/>
      <c r="D157" s="56"/>
      <c r="E157" s="56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24"/>
      <c r="B158" s="56"/>
      <c r="C158" s="56"/>
      <c r="D158" s="56"/>
      <c r="E158" s="56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24"/>
      <c r="B159" s="56"/>
      <c r="C159" s="56"/>
      <c r="D159" s="56"/>
      <c r="E159" s="56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24"/>
      <c r="B160" s="56"/>
      <c r="C160" s="56"/>
      <c r="D160" s="56"/>
      <c r="E160" s="56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24"/>
      <c r="B161" s="56"/>
      <c r="C161" s="56"/>
      <c r="D161" s="56"/>
      <c r="E161" s="56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24"/>
      <c r="B162" s="56"/>
      <c r="C162" s="56"/>
      <c r="D162" s="56"/>
      <c r="E162" s="56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24"/>
      <c r="B163" s="56"/>
      <c r="C163" s="56"/>
      <c r="D163" s="56"/>
      <c r="E163" s="56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24"/>
      <c r="B164" s="56"/>
      <c r="C164" s="56"/>
      <c r="D164" s="56"/>
      <c r="E164" s="56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24"/>
      <c r="B165" s="56"/>
      <c r="C165" s="56"/>
      <c r="D165" s="56"/>
      <c r="E165" s="56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24"/>
      <c r="B166" s="56"/>
      <c r="C166" s="56"/>
      <c r="D166" s="56"/>
      <c r="E166" s="56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24"/>
      <c r="B167" s="56"/>
      <c r="C167" s="56"/>
      <c r="D167" s="56"/>
      <c r="E167" s="56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24"/>
      <c r="B168" s="56"/>
      <c r="C168" s="56"/>
      <c r="D168" s="56"/>
      <c r="E168" s="56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24"/>
      <c r="B169" s="56"/>
      <c r="C169" s="56"/>
      <c r="D169" s="56"/>
      <c r="E169" s="56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24"/>
      <c r="B170" s="56"/>
      <c r="C170" s="56"/>
      <c r="D170" s="56"/>
      <c r="E170" s="56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24"/>
      <c r="B171" s="56"/>
      <c r="C171" s="56"/>
      <c r="D171" s="56"/>
      <c r="E171" s="56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24"/>
      <c r="B172" s="56"/>
      <c r="C172" s="56"/>
      <c r="D172" s="56"/>
      <c r="E172" s="56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24"/>
      <c r="B173" s="56"/>
      <c r="C173" s="56"/>
      <c r="D173" s="56"/>
      <c r="E173" s="56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24"/>
      <c r="B174" s="56"/>
      <c r="C174" s="56"/>
      <c r="D174" s="56"/>
      <c r="E174" s="56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24"/>
      <c r="B175" s="56"/>
      <c r="C175" s="56"/>
      <c r="D175" s="56"/>
      <c r="E175" s="56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24"/>
      <c r="B176" s="56"/>
      <c r="C176" s="56"/>
      <c r="D176" s="56"/>
      <c r="E176" s="56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24"/>
      <c r="B177" s="56"/>
      <c r="C177" s="56"/>
      <c r="D177" s="56"/>
      <c r="E177" s="56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24"/>
      <c r="B178" s="56"/>
      <c r="C178" s="56"/>
      <c r="D178" s="56"/>
      <c r="E178" s="56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24"/>
      <c r="B179" s="56"/>
      <c r="C179" s="56"/>
      <c r="D179" s="56"/>
      <c r="E179" s="56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24"/>
      <c r="B180" s="56"/>
      <c r="C180" s="56"/>
      <c r="D180" s="56"/>
      <c r="E180" s="56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24"/>
      <c r="B181" s="56"/>
      <c r="C181" s="56"/>
      <c r="D181" s="56"/>
      <c r="E181" s="56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24"/>
      <c r="B182" s="56"/>
      <c r="C182" s="56"/>
      <c r="D182" s="56"/>
      <c r="E182" s="56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24"/>
      <c r="B183" s="56"/>
      <c r="C183" s="56"/>
      <c r="D183" s="56"/>
      <c r="E183" s="56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24"/>
      <c r="B184" s="56"/>
      <c r="C184" s="56"/>
      <c r="D184" s="56"/>
      <c r="E184" s="56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24"/>
      <c r="B185" s="56"/>
      <c r="C185" s="56"/>
      <c r="D185" s="56"/>
      <c r="E185" s="56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24"/>
      <c r="B186" s="56"/>
      <c r="C186" s="56"/>
      <c r="D186" s="56"/>
      <c r="E186" s="56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24"/>
      <c r="B187" s="56"/>
      <c r="C187" s="56"/>
      <c r="D187" s="56"/>
      <c r="E187" s="56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24"/>
      <c r="B188" s="56"/>
      <c r="C188" s="56"/>
      <c r="D188" s="56"/>
      <c r="E188" s="56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24"/>
      <c r="B189" s="56"/>
      <c r="C189" s="56"/>
      <c r="D189" s="56"/>
      <c r="E189" s="56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24"/>
      <c r="B190" s="56"/>
      <c r="C190" s="56"/>
      <c r="D190" s="56"/>
      <c r="E190" s="56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24"/>
      <c r="B191" s="56"/>
      <c r="C191" s="56"/>
      <c r="D191" s="56"/>
      <c r="E191" s="56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24"/>
      <c r="B192" s="56"/>
      <c r="C192" s="56"/>
      <c r="D192" s="56"/>
      <c r="E192" s="56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24"/>
      <c r="B193" s="56"/>
      <c r="C193" s="56"/>
      <c r="D193" s="56"/>
      <c r="E193" s="56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24"/>
      <c r="B194" s="56"/>
      <c r="C194" s="56"/>
      <c r="D194" s="56"/>
      <c r="E194" s="56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24"/>
      <c r="B195" s="56"/>
      <c r="C195" s="56"/>
      <c r="D195" s="56"/>
      <c r="E195" s="56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24"/>
      <c r="B196" s="56"/>
      <c r="C196" s="56"/>
      <c r="D196" s="56"/>
      <c r="E196" s="56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24"/>
      <c r="B197" s="56"/>
      <c r="C197" s="56"/>
      <c r="D197" s="56"/>
      <c r="E197" s="56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24"/>
      <c r="B198" s="56"/>
      <c r="C198" s="56"/>
      <c r="D198" s="56"/>
      <c r="E198" s="56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24"/>
      <c r="B199" s="56"/>
      <c r="C199" s="56"/>
      <c r="D199" s="56"/>
      <c r="E199" s="56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24"/>
      <c r="B200" s="56"/>
      <c r="C200" s="56"/>
      <c r="D200" s="56"/>
      <c r="E200" s="56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24"/>
      <c r="B201" s="56"/>
      <c r="C201" s="56"/>
      <c r="D201" s="56"/>
      <c r="E201" s="56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24"/>
      <c r="B202" s="56"/>
      <c r="C202" s="56"/>
      <c r="D202" s="56"/>
      <c r="E202" s="56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24"/>
      <c r="B203" s="56"/>
      <c r="C203" s="56"/>
      <c r="D203" s="56"/>
      <c r="E203" s="56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24"/>
      <c r="B204" s="56"/>
      <c r="C204" s="56"/>
      <c r="D204" s="56"/>
      <c r="E204" s="56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24"/>
      <c r="B205" s="56"/>
      <c r="C205" s="56"/>
      <c r="D205" s="56"/>
      <c r="E205" s="56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24"/>
      <c r="B206" s="56"/>
      <c r="C206" s="56"/>
      <c r="D206" s="56"/>
      <c r="E206" s="56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24"/>
      <c r="B207" s="56"/>
      <c r="C207" s="56"/>
      <c r="D207" s="56"/>
      <c r="E207" s="56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24"/>
      <c r="B208" s="56"/>
      <c r="C208" s="56"/>
      <c r="D208" s="56"/>
      <c r="E208" s="56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24"/>
      <c r="B209" s="56"/>
      <c r="C209" s="56"/>
      <c r="D209" s="56"/>
      <c r="E209" s="56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24"/>
      <c r="B210" s="56"/>
      <c r="C210" s="56"/>
      <c r="D210" s="56"/>
      <c r="E210" s="56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24"/>
      <c r="B211" s="56"/>
      <c r="C211" s="56"/>
      <c r="D211" s="56"/>
      <c r="E211" s="56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24"/>
      <c r="B212" s="56"/>
      <c r="C212" s="56"/>
      <c r="D212" s="56"/>
      <c r="E212" s="56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24"/>
      <c r="B213" s="56"/>
      <c r="C213" s="56"/>
      <c r="D213" s="56"/>
      <c r="E213" s="56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24"/>
      <c r="B214" s="56"/>
      <c r="C214" s="56"/>
      <c r="D214" s="56"/>
      <c r="E214" s="56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24"/>
      <c r="B215" s="56"/>
      <c r="C215" s="56"/>
      <c r="D215" s="56"/>
      <c r="E215" s="56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24"/>
      <c r="B216" s="56"/>
      <c r="C216" s="56"/>
      <c r="D216" s="56"/>
      <c r="E216" s="56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24"/>
      <c r="B217" s="56"/>
      <c r="C217" s="56"/>
      <c r="D217" s="56"/>
      <c r="E217" s="56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24"/>
      <c r="B218" s="56"/>
      <c r="C218" s="56"/>
      <c r="D218" s="56"/>
      <c r="E218" s="56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24"/>
      <c r="B219" s="56"/>
      <c r="C219" s="56"/>
      <c r="D219" s="56"/>
      <c r="E219" s="56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24"/>
      <c r="B220" s="56"/>
      <c r="C220" s="56"/>
      <c r="D220" s="56"/>
      <c r="E220" s="56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24"/>
      <c r="B221" s="56"/>
      <c r="C221" s="56"/>
      <c r="D221" s="56"/>
      <c r="E221" s="56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24"/>
      <c r="B222" s="56"/>
      <c r="C222" s="56"/>
      <c r="D222" s="56"/>
      <c r="E222" s="56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24"/>
      <c r="B223" s="56"/>
      <c r="C223" s="56"/>
      <c r="D223" s="56"/>
      <c r="E223" s="56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24"/>
      <c r="B224" s="56"/>
      <c r="C224" s="56"/>
      <c r="D224" s="56"/>
      <c r="E224" s="56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24"/>
      <c r="B225" s="56"/>
      <c r="C225" s="56"/>
      <c r="D225" s="56"/>
      <c r="E225" s="56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24"/>
      <c r="B226" s="56"/>
      <c r="C226" s="56"/>
      <c r="D226" s="56"/>
      <c r="E226" s="56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24"/>
      <c r="B227" s="56"/>
      <c r="C227" s="56"/>
      <c r="D227" s="56"/>
      <c r="E227" s="56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24"/>
      <c r="B228" s="56"/>
      <c r="C228" s="56"/>
      <c r="D228" s="56"/>
      <c r="E228" s="56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24"/>
      <c r="B229" s="56"/>
      <c r="C229" s="56"/>
      <c r="D229" s="56"/>
      <c r="E229" s="56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24"/>
      <c r="B230" s="56"/>
      <c r="C230" s="56"/>
      <c r="D230" s="56"/>
      <c r="E230" s="56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24"/>
      <c r="B231" s="56"/>
      <c r="C231" s="56"/>
      <c r="D231" s="56"/>
      <c r="E231" s="56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24"/>
      <c r="B232" s="56"/>
      <c r="C232" s="56"/>
      <c r="D232" s="56"/>
      <c r="E232" s="56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24"/>
      <c r="B233" s="56"/>
      <c r="C233" s="56"/>
      <c r="D233" s="56"/>
      <c r="E233" s="56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24"/>
      <c r="B234" s="56"/>
      <c r="C234" s="56"/>
      <c r="D234" s="56"/>
      <c r="E234" s="56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24"/>
      <c r="B235" s="56"/>
      <c r="C235" s="56"/>
      <c r="D235" s="56"/>
      <c r="E235" s="56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24"/>
      <c r="B236" s="56"/>
      <c r="C236" s="56"/>
      <c r="D236" s="56"/>
      <c r="E236" s="56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24"/>
      <c r="B237" s="56"/>
      <c r="C237" s="56"/>
      <c r="D237" s="56"/>
      <c r="E237" s="56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24"/>
      <c r="B238" s="56"/>
      <c r="C238" s="56"/>
      <c r="D238" s="56"/>
      <c r="E238" s="56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24"/>
      <c r="B239" s="56"/>
      <c r="C239" s="56"/>
      <c r="D239" s="56"/>
      <c r="E239" s="56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24"/>
      <c r="B240" s="56"/>
      <c r="C240" s="56"/>
      <c r="D240" s="56"/>
      <c r="E240" s="56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24"/>
      <c r="B241" s="56"/>
      <c r="C241" s="56"/>
      <c r="D241" s="56"/>
      <c r="E241" s="56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24"/>
      <c r="B242" s="56"/>
      <c r="C242" s="56"/>
      <c r="D242" s="56"/>
      <c r="E242" s="56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24"/>
      <c r="B243" s="56"/>
      <c r="C243" s="56"/>
      <c r="D243" s="56"/>
      <c r="E243" s="56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24"/>
      <c r="B244" s="56"/>
      <c r="C244" s="56"/>
      <c r="D244" s="56"/>
      <c r="E244" s="56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24"/>
      <c r="B245" s="56"/>
      <c r="C245" s="56"/>
      <c r="D245" s="56"/>
      <c r="E245" s="56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24"/>
      <c r="B246" s="56"/>
      <c r="C246" s="56"/>
      <c r="D246" s="56"/>
      <c r="E246" s="56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24"/>
      <c r="B247" s="56"/>
      <c r="C247" s="56"/>
      <c r="D247" s="56"/>
      <c r="E247" s="56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24"/>
      <c r="B248" s="56"/>
      <c r="C248" s="56"/>
      <c r="D248" s="56"/>
      <c r="E248" s="56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24"/>
      <c r="B249" s="56"/>
      <c r="C249" s="56"/>
      <c r="D249" s="56"/>
      <c r="E249" s="56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24"/>
      <c r="B250" s="56"/>
      <c r="C250" s="56"/>
      <c r="D250" s="56"/>
      <c r="E250" s="56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24"/>
      <c r="B251" s="56"/>
      <c r="C251" s="56"/>
      <c r="D251" s="56"/>
      <c r="E251" s="56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24"/>
      <c r="B252" s="56"/>
      <c r="C252" s="56"/>
      <c r="D252" s="56"/>
      <c r="E252" s="56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24"/>
      <c r="B253" s="56"/>
      <c r="C253" s="56"/>
      <c r="D253" s="56"/>
      <c r="E253" s="56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24"/>
      <c r="B254" s="56"/>
      <c r="C254" s="56"/>
      <c r="D254" s="56"/>
      <c r="E254" s="56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24"/>
      <c r="B255" s="56"/>
      <c r="C255" s="56"/>
      <c r="D255" s="56"/>
      <c r="E255" s="56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24"/>
      <c r="B256" s="56"/>
      <c r="C256" s="56"/>
      <c r="D256" s="56"/>
      <c r="E256" s="56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24"/>
      <c r="B257" s="56"/>
      <c r="C257" s="56"/>
      <c r="D257" s="56"/>
      <c r="E257" s="56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24"/>
      <c r="B258" s="56"/>
      <c r="C258" s="56"/>
      <c r="D258" s="56"/>
      <c r="E258" s="56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24"/>
      <c r="B259" s="56"/>
      <c r="C259" s="56"/>
      <c r="D259" s="56"/>
      <c r="E259" s="56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24"/>
      <c r="B260" s="56"/>
      <c r="C260" s="56"/>
      <c r="D260" s="56"/>
      <c r="E260" s="56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24"/>
      <c r="B261" s="56"/>
      <c r="C261" s="56"/>
      <c r="D261" s="56"/>
      <c r="E261" s="56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24"/>
      <c r="B262" s="56"/>
      <c r="C262" s="56"/>
      <c r="D262" s="56"/>
      <c r="E262" s="56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24"/>
      <c r="B263" s="56"/>
      <c r="C263" s="56"/>
      <c r="D263" s="56"/>
      <c r="E263" s="56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24"/>
      <c r="B264" s="56"/>
      <c r="C264" s="56"/>
      <c r="D264" s="56"/>
      <c r="E264" s="56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24"/>
      <c r="B265" s="56"/>
      <c r="C265" s="56"/>
      <c r="D265" s="56"/>
      <c r="E265" s="56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24"/>
      <c r="B266" s="56"/>
      <c r="C266" s="56"/>
      <c r="D266" s="56"/>
      <c r="E266" s="56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24"/>
      <c r="B267" s="56"/>
      <c r="C267" s="56"/>
      <c r="D267" s="56"/>
      <c r="E267" s="56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24"/>
      <c r="B268" s="56"/>
      <c r="C268" s="56"/>
      <c r="D268" s="56"/>
      <c r="E268" s="56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24"/>
      <c r="B269" s="56"/>
      <c r="C269" s="56"/>
      <c r="D269" s="56"/>
      <c r="E269" s="56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24"/>
      <c r="B270" s="56"/>
      <c r="C270" s="56"/>
      <c r="D270" s="56"/>
      <c r="E270" s="56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24"/>
      <c r="B271" s="56"/>
      <c r="C271" s="56"/>
      <c r="D271" s="56"/>
      <c r="E271" s="56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24"/>
      <c r="B272" s="56"/>
      <c r="C272" s="56"/>
      <c r="D272" s="56"/>
      <c r="E272" s="56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24"/>
      <c r="B273" s="56"/>
      <c r="C273" s="56"/>
      <c r="D273" s="56"/>
      <c r="E273" s="56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24"/>
      <c r="B274" s="56"/>
      <c r="C274" s="56"/>
      <c r="D274" s="56"/>
      <c r="E274" s="56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24"/>
      <c r="B275" s="56"/>
      <c r="C275" s="56"/>
      <c r="D275" s="56"/>
      <c r="E275" s="56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24"/>
      <c r="B276" s="56"/>
      <c r="C276" s="56"/>
      <c r="D276" s="56"/>
      <c r="E276" s="56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24"/>
      <c r="B277" s="56"/>
      <c r="C277" s="56"/>
      <c r="D277" s="56"/>
      <c r="E277" s="56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24"/>
      <c r="B278" s="56"/>
      <c r="C278" s="56"/>
      <c r="D278" s="56"/>
      <c r="E278" s="56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24"/>
      <c r="B279" s="56"/>
      <c r="C279" s="56"/>
      <c r="D279" s="56"/>
      <c r="E279" s="56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24"/>
      <c r="B280" s="56"/>
      <c r="C280" s="56"/>
      <c r="D280" s="56"/>
      <c r="E280" s="56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24"/>
      <c r="B281" s="56"/>
      <c r="C281" s="56"/>
      <c r="D281" s="56"/>
      <c r="E281" s="56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24"/>
      <c r="B282" s="56"/>
      <c r="C282" s="56"/>
      <c r="D282" s="56"/>
      <c r="E282" s="56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24"/>
      <c r="B283" s="56"/>
      <c r="C283" s="56"/>
      <c r="D283" s="56"/>
      <c r="E283" s="56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24"/>
      <c r="B284" s="56"/>
      <c r="C284" s="56"/>
      <c r="D284" s="56"/>
      <c r="E284" s="56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24"/>
      <c r="B285" s="56"/>
      <c r="C285" s="56"/>
      <c r="D285" s="56"/>
      <c r="E285" s="56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24"/>
      <c r="B286" s="56"/>
      <c r="C286" s="56"/>
      <c r="D286" s="56"/>
      <c r="E286" s="56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24"/>
      <c r="B287" s="56"/>
      <c r="C287" s="56"/>
      <c r="D287" s="56"/>
      <c r="E287" s="56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24"/>
      <c r="B288" s="56"/>
      <c r="C288" s="56"/>
      <c r="D288" s="56"/>
      <c r="E288" s="56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24"/>
      <c r="B289" s="56"/>
      <c r="C289" s="56"/>
      <c r="D289" s="56"/>
      <c r="E289" s="56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24"/>
      <c r="B290" s="56"/>
      <c r="C290" s="56"/>
      <c r="D290" s="56"/>
      <c r="E290" s="56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24"/>
      <c r="B291" s="56"/>
      <c r="C291" s="56"/>
      <c r="D291" s="56"/>
      <c r="E291" s="56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24"/>
      <c r="B292" s="56"/>
      <c r="C292" s="56"/>
      <c r="D292" s="56"/>
      <c r="E292" s="56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24"/>
      <c r="B293" s="56"/>
      <c r="C293" s="56"/>
      <c r="D293" s="56"/>
      <c r="E293" s="56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24"/>
      <c r="B294" s="56"/>
      <c r="C294" s="56"/>
      <c r="D294" s="56"/>
      <c r="E294" s="56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24"/>
      <c r="B295" s="56"/>
      <c r="C295" s="56"/>
      <c r="D295" s="56"/>
      <c r="E295" s="56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24"/>
      <c r="B296" s="56"/>
      <c r="C296" s="56"/>
      <c r="D296" s="56"/>
      <c r="E296" s="56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24"/>
      <c r="B297" s="56"/>
      <c r="C297" s="56"/>
      <c r="D297" s="56"/>
      <c r="E297" s="56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24"/>
      <c r="B298" s="56"/>
      <c r="C298" s="56"/>
      <c r="D298" s="56"/>
      <c r="E298" s="56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24"/>
      <c r="B299" s="56"/>
      <c r="C299" s="56"/>
      <c r="D299" s="56"/>
      <c r="E299" s="56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24"/>
      <c r="B300" s="56"/>
      <c r="C300" s="56"/>
      <c r="D300" s="56"/>
      <c r="E300" s="56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24"/>
      <c r="B301" s="56"/>
      <c r="C301" s="56"/>
      <c r="D301" s="56"/>
      <c r="E301" s="56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24"/>
      <c r="B302" s="56"/>
      <c r="C302" s="56"/>
      <c r="D302" s="56"/>
      <c r="E302" s="56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24"/>
      <c r="B303" s="56"/>
      <c r="C303" s="56"/>
      <c r="D303" s="56"/>
      <c r="E303" s="56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24"/>
      <c r="B304" s="56"/>
      <c r="C304" s="56"/>
      <c r="D304" s="56"/>
      <c r="E304" s="56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24"/>
      <c r="B305" s="56"/>
      <c r="C305" s="56"/>
      <c r="D305" s="56"/>
      <c r="E305" s="56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24"/>
      <c r="B306" s="56"/>
      <c r="C306" s="56"/>
      <c r="D306" s="56"/>
      <c r="E306" s="56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24"/>
      <c r="B307" s="56"/>
      <c r="C307" s="56"/>
      <c r="D307" s="56"/>
      <c r="E307" s="56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24"/>
      <c r="B308" s="56"/>
      <c r="C308" s="56"/>
      <c r="D308" s="56"/>
      <c r="E308" s="56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24"/>
      <c r="B309" s="56"/>
      <c r="C309" s="56"/>
      <c r="D309" s="56"/>
      <c r="E309" s="56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24"/>
      <c r="B310" s="56"/>
      <c r="C310" s="56"/>
      <c r="D310" s="56"/>
      <c r="E310" s="56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24"/>
      <c r="B311" s="56"/>
      <c r="C311" s="56"/>
      <c r="D311" s="56"/>
      <c r="E311" s="56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24"/>
      <c r="B312" s="56"/>
      <c r="C312" s="56"/>
      <c r="D312" s="56"/>
      <c r="E312" s="56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24"/>
      <c r="B313" s="56"/>
      <c r="C313" s="56"/>
      <c r="D313" s="56"/>
      <c r="E313" s="56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24"/>
      <c r="B314" s="56"/>
      <c r="C314" s="56"/>
      <c r="D314" s="56"/>
      <c r="E314" s="56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24"/>
      <c r="B315" s="56"/>
      <c r="C315" s="56"/>
      <c r="D315" s="56"/>
      <c r="E315" s="56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24"/>
      <c r="B316" s="56"/>
      <c r="C316" s="56"/>
      <c r="D316" s="56"/>
      <c r="E316" s="56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24"/>
      <c r="B317" s="56"/>
      <c r="C317" s="56"/>
      <c r="D317" s="56"/>
      <c r="E317" s="56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24"/>
      <c r="B318" s="56"/>
      <c r="C318" s="56"/>
      <c r="D318" s="56"/>
      <c r="E318" s="56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24"/>
      <c r="B319" s="56"/>
      <c r="C319" s="56"/>
      <c r="D319" s="56"/>
      <c r="E319" s="56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24"/>
      <c r="B320" s="56"/>
      <c r="C320" s="56"/>
      <c r="D320" s="56"/>
      <c r="E320" s="56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24"/>
      <c r="B321" s="56"/>
      <c r="C321" s="56"/>
      <c r="D321" s="56"/>
      <c r="E321" s="56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24"/>
      <c r="B322" s="56"/>
      <c r="C322" s="56"/>
      <c r="D322" s="56"/>
      <c r="E322" s="56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24"/>
      <c r="B323" s="56"/>
      <c r="C323" s="56"/>
      <c r="D323" s="56"/>
      <c r="E323" s="56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24"/>
      <c r="B324" s="56"/>
      <c r="C324" s="56"/>
      <c r="D324" s="56"/>
      <c r="E324" s="56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24"/>
      <c r="B325" s="56"/>
      <c r="C325" s="56"/>
      <c r="D325" s="56"/>
      <c r="E325" s="56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24"/>
      <c r="B326" s="56"/>
      <c r="C326" s="56"/>
      <c r="D326" s="56"/>
      <c r="E326" s="56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24"/>
      <c r="B327" s="56"/>
      <c r="C327" s="56"/>
      <c r="D327" s="56"/>
      <c r="E327" s="56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24"/>
      <c r="B328" s="56"/>
      <c r="C328" s="56"/>
      <c r="D328" s="56"/>
      <c r="E328" s="56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24"/>
      <c r="B329" s="56"/>
      <c r="C329" s="56"/>
      <c r="D329" s="56"/>
      <c r="E329" s="56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24"/>
      <c r="B330" s="56"/>
      <c r="C330" s="56"/>
      <c r="D330" s="56"/>
      <c r="E330" s="56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24"/>
      <c r="B331" s="56"/>
      <c r="C331" s="56"/>
      <c r="D331" s="56"/>
      <c r="E331" s="56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24"/>
      <c r="B332" s="56"/>
      <c r="C332" s="56"/>
      <c r="D332" s="56"/>
      <c r="E332" s="56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24"/>
      <c r="B333" s="56"/>
      <c r="C333" s="56"/>
      <c r="D333" s="56"/>
      <c r="E333" s="56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24"/>
      <c r="B334" s="56"/>
      <c r="C334" s="56"/>
      <c r="D334" s="56"/>
      <c r="E334" s="56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24"/>
      <c r="B335" s="56"/>
      <c r="C335" s="56"/>
      <c r="D335" s="56"/>
      <c r="E335" s="56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24"/>
      <c r="B336" s="56"/>
      <c r="C336" s="56"/>
      <c r="D336" s="56"/>
      <c r="E336" s="56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24"/>
      <c r="B337" s="56"/>
      <c r="C337" s="56"/>
      <c r="D337" s="56"/>
      <c r="E337" s="56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24"/>
      <c r="B338" s="56"/>
      <c r="C338" s="56"/>
      <c r="D338" s="56"/>
      <c r="E338" s="56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24"/>
      <c r="B339" s="56"/>
      <c r="C339" s="56"/>
      <c r="D339" s="56"/>
      <c r="E339" s="56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24"/>
      <c r="B340" s="56"/>
      <c r="C340" s="56"/>
      <c r="D340" s="56"/>
      <c r="E340" s="56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24"/>
      <c r="B341" s="56"/>
      <c r="C341" s="56"/>
      <c r="D341" s="56"/>
      <c r="E341" s="56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24"/>
      <c r="B342" s="56"/>
      <c r="C342" s="56"/>
      <c r="D342" s="56"/>
      <c r="E342" s="56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24"/>
      <c r="B343" s="56"/>
      <c r="C343" s="56"/>
      <c r="D343" s="56"/>
      <c r="E343" s="56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24"/>
      <c r="B344" s="56"/>
      <c r="C344" s="56"/>
      <c r="D344" s="56"/>
      <c r="E344" s="56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24"/>
      <c r="B345" s="56"/>
      <c r="C345" s="56"/>
      <c r="D345" s="56"/>
      <c r="E345" s="56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24"/>
      <c r="B346" s="56"/>
      <c r="C346" s="56"/>
      <c r="D346" s="56"/>
      <c r="E346" s="56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24"/>
      <c r="B347" s="56"/>
      <c r="C347" s="56"/>
      <c r="D347" s="56"/>
      <c r="E347" s="56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24"/>
      <c r="B348" s="56"/>
      <c r="C348" s="56"/>
      <c r="D348" s="56"/>
      <c r="E348" s="56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24"/>
      <c r="B349" s="56"/>
      <c r="C349" s="56"/>
      <c r="D349" s="56"/>
      <c r="E349" s="56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24"/>
      <c r="B350" s="56"/>
      <c r="C350" s="56"/>
      <c r="D350" s="56"/>
      <c r="E350" s="56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24"/>
      <c r="B351" s="56"/>
      <c r="C351" s="56"/>
      <c r="D351" s="56"/>
      <c r="E351" s="56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24"/>
      <c r="B352" s="56"/>
      <c r="C352" s="56"/>
      <c r="D352" s="56"/>
      <c r="E352" s="56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24"/>
      <c r="B353" s="56"/>
      <c r="C353" s="56"/>
      <c r="D353" s="56"/>
      <c r="E353" s="56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24"/>
      <c r="B354" s="56"/>
      <c r="C354" s="56"/>
      <c r="D354" s="56"/>
      <c r="E354" s="56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24"/>
      <c r="B355" s="56"/>
      <c r="C355" s="56"/>
      <c r="D355" s="56"/>
      <c r="E355" s="56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24"/>
      <c r="B356" s="56"/>
      <c r="C356" s="56"/>
      <c r="D356" s="56"/>
      <c r="E356" s="56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24"/>
      <c r="B357" s="56"/>
      <c r="C357" s="56"/>
      <c r="D357" s="56"/>
      <c r="E357" s="56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24"/>
      <c r="B358" s="56"/>
      <c r="C358" s="56"/>
      <c r="D358" s="56"/>
      <c r="E358" s="56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24"/>
      <c r="B359" s="56"/>
      <c r="C359" s="56"/>
      <c r="D359" s="56"/>
      <c r="E359" s="56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24"/>
      <c r="B360" s="56"/>
      <c r="C360" s="56"/>
      <c r="D360" s="56"/>
      <c r="E360" s="56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24"/>
      <c r="B361" s="56"/>
      <c r="C361" s="56"/>
      <c r="D361" s="56"/>
      <c r="E361" s="56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24"/>
      <c r="B362" s="56"/>
      <c r="C362" s="56"/>
      <c r="D362" s="56"/>
      <c r="E362" s="56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24"/>
      <c r="B363" s="56"/>
      <c r="C363" s="56"/>
      <c r="D363" s="56"/>
      <c r="E363" s="56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24"/>
      <c r="B364" s="56"/>
      <c r="C364" s="56"/>
      <c r="D364" s="56"/>
      <c r="E364" s="56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24"/>
      <c r="B365" s="56"/>
      <c r="C365" s="56"/>
      <c r="D365" s="56"/>
      <c r="E365" s="56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24"/>
      <c r="B366" s="56"/>
      <c r="C366" s="56"/>
      <c r="D366" s="56"/>
      <c r="E366" s="56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24"/>
      <c r="B367" s="56"/>
      <c r="C367" s="56"/>
      <c r="D367" s="56"/>
      <c r="E367" s="56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24"/>
      <c r="B368" s="56"/>
      <c r="C368" s="56"/>
      <c r="D368" s="56"/>
      <c r="E368" s="56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24"/>
      <c r="B369" s="56"/>
      <c r="C369" s="56"/>
      <c r="D369" s="56"/>
      <c r="E369" s="56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24"/>
      <c r="B370" s="56"/>
      <c r="C370" s="56"/>
      <c r="D370" s="56"/>
      <c r="E370" s="56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24"/>
      <c r="B371" s="56"/>
      <c r="C371" s="56"/>
      <c r="D371" s="56"/>
      <c r="E371" s="56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24"/>
      <c r="B372" s="56"/>
      <c r="C372" s="56"/>
      <c r="D372" s="56"/>
      <c r="E372" s="56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24"/>
      <c r="B373" s="56"/>
      <c r="C373" s="56"/>
      <c r="D373" s="56"/>
      <c r="E373" s="56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24"/>
      <c r="B374" s="56"/>
      <c r="C374" s="56"/>
      <c r="D374" s="56"/>
      <c r="E374" s="56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24"/>
      <c r="B375" s="56"/>
      <c r="C375" s="56"/>
      <c r="D375" s="56"/>
      <c r="E375" s="56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24"/>
      <c r="B376" s="56"/>
      <c r="C376" s="56"/>
      <c r="D376" s="56"/>
      <c r="E376" s="56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24"/>
      <c r="B377" s="56"/>
      <c r="C377" s="56"/>
      <c r="D377" s="56"/>
      <c r="E377" s="56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24"/>
      <c r="B378" s="56"/>
      <c r="C378" s="56"/>
      <c r="D378" s="56"/>
      <c r="E378" s="56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24"/>
      <c r="B379" s="56"/>
      <c r="C379" s="56"/>
      <c r="D379" s="56"/>
      <c r="E379" s="56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24"/>
      <c r="B380" s="56"/>
      <c r="C380" s="56"/>
      <c r="D380" s="56"/>
      <c r="E380" s="56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24"/>
      <c r="B381" s="56"/>
      <c r="C381" s="56"/>
      <c r="D381" s="56"/>
      <c r="E381" s="56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24"/>
      <c r="B382" s="56"/>
      <c r="C382" s="56"/>
      <c r="D382" s="56"/>
      <c r="E382" s="56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24"/>
      <c r="B383" s="56"/>
      <c r="C383" s="56"/>
      <c r="D383" s="56"/>
      <c r="E383" s="56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24"/>
      <c r="B384" s="56"/>
      <c r="C384" s="56"/>
      <c r="D384" s="56"/>
      <c r="E384" s="56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24"/>
      <c r="B385" s="56"/>
      <c r="C385" s="56"/>
      <c r="D385" s="56"/>
      <c r="E385" s="56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24"/>
      <c r="B386" s="56"/>
      <c r="C386" s="56"/>
      <c r="D386" s="56"/>
      <c r="E386" s="56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24"/>
      <c r="B387" s="56"/>
      <c r="C387" s="56"/>
      <c r="D387" s="56"/>
      <c r="E387" s="56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24"/>
      <c r="B388" s="56"/>
      <c r="C388" s="56"/>
      <c r="D388" s="56"/>
      <c r="E388" s="56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24"/>
      <c r="B389" s="56"/>
      <c r="C389" s="56"/>
      <c r="D389" s="56"/>
      <c r="E389" s="56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24"/>
      <c r="B390" s="56"/>
      <c r="C390" s="56"/>
      <c r="D390" s="56"/>
      <c r="E390" s="56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24"/>
      <c r="B391" s="56"/>
      <c r="C391" s="56"/>
      <c r="D391" s="56"/>
      <c r="E391" s="56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24"/>
      <c r="B392" s="56"/>
      <c r="C392" s="56"/>
      <c r="D392" s="56"/>
      <c r="E392" s="56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24"/>
      <c r="B393" s="56"/>
      <c r="C393" s="56"/>
      <c r="D393" s="56"/>
      <c r="E393" s="56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24"/>
      <c r="B394" s="56"/>
      <c r="C394" s="56"/>
      <c r="D394" s="56"/>
      <c r="E394" s="56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24"/>
      <c r="B395" s="56"/>
      <c r="C395" s="56"/>
      <c r="D395" s="56"/>
      <c r="E395" s="56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24"/>
      <c r="B396" s="56"/>
      <c r="C396" s="56"/>
      <c r="D396" s="56"/>
      <c r="E396" s="56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24"/>
      <c r="B397" s="56"/>
      <c r="C397" s="56"/>
      <c r="D397" s="56"/>
      <c r="E397" s="56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24"/>
      <c r="B398" s="56"/>
      <c r="C398" s="56"/>
      <c r="D398" s="56"/>
      <c r="E398" s="56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24"/>
      <c r="B399" s="56"/>
      <c r="C399" s="56"/>
      <c r="D399" s="56"/>
      <c r="E399" s="56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24"/>
      <c r="B400" s="56"/>
      <c r="C400" s="56"/>
      <c r="D400" s="56"/>
      <c r="E400" s="56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24"/>
      <c r="B401" s="56"/>
      <c r="C401" s="56"/>
      <c r="D401" s="56"/>
      <c r="E401" s="56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24"/>
      <c r="B402" s="56"/>
      <c r="C402" s="56"/>
      <c r="D402" s="56"/>
      <c r="E402" s="56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24"/>
      <c r="B403" s="56"/>
      <c r="C403" s="56"/>
      <c r="D403" s="56"/>
      <c r="E403" s="56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24"/>
      <c r="B404" s="56"/>
      <c r="C404" s="56"/>
      <c r="D404" s="56"/>
      <c r="E404" s="56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24"/>
      <c r="B405" s="56"/>
      <c r="C405" s="56"/>
      <c r="D405" s="56"/>
      <c r="E405" s="56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24"/>
      <c r="B406" s="56"/>
      <c r="C406" s="56"/>
      <c r="D406" s="56"/>
      <c r="E406" s="56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24"/>
      <c r="B407" s="56"/>
      <c r="C407" s="56"/>
      <c r="D407" s="56"/>
      <c r="E407" s="56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24"/>
      <c r="B408" s="56"/>
      <c r="C408" s="56"/>
      <c r="D408" s="56"/>
      <c r="E408" s="56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24"/>
      <c r="B409" s="56"/>
      <c r="C409" s="56"/>
      <c r="D409" s="56"/>
      <c r="E409" s="56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24"/>
      <c r="B410" s="56"/>
      <c r="C410" s="56"/>
      <c r="D410" s="56"/>
      <c r="E410" s="56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24"/>
      <c r="B411" s="56"/>
      <c r="C411" s="56"/>
      <c r="D411" s="56"/>
      <c r="E411" s="56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24"/>
      <c r="B412" s="56"/>
      <c r="C412" s="56"/>
      <c r="D412" s="56"/>
      <c r="E412" s="56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24"/>
      <c r="B413" s="56"/>
      <c r="C413" s="56"/>
      <c r="D413" s="56"/>
      <c r="E413" s="56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24"/>
      <c r="B414" s="56"/>
      <c r="C414" s="56"/>
      <c r="D414" s="56"/>
      <c r="E414" s="56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24"/>
      <c r="B415" s="56"/>
      <c r="C415" s="56"/>
      <c r="D415" s="56"/>
      <c r="E415" s="56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24"/>
      <c r="B416" s="56"/>
      <c r="C416" s="56"/>
      <c r="D416" s="56"/>
      <c r="E416" s="56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24"/>
      <c r="B417" s="56"/>
      <c r="C417" s="56"/>
      <c r="D417" s="56"/>
      <c r="E417" s="56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24"/>
      <c r="B418" s="56"/>
      <c r="C418" s="56"/>
      <c r="D418" s="56"/>
      <c r="E418" s="56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24"/>
      <c r="B419" s="56"/>
      <c r="C419" s="56"/>
      <c r="D419" s="56"/>
      <c r="E419" s="56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24"/>
      <c r="B420" s="56"/>
      <c r="C420" s="56"/>
      <c r="D420" s="56"/>
      <c r="E420" s="56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24"/>
      <c r="B421" s="56"/>
      <c r="C421" s="56"/>
      <c r="D421" s="56"/>
      <c r="E421" s="56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24"/>
      <c r="B422" s="56"/>
      <c r="C422" s="56"/>
      <c r="D422" s="56"/>
      <c r="E422" s="56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24"/>
      <c r="B423" s="56"/>
      <c r="C423" s="56"/>
      <c r="D423" s="56"/>
      <c r="E423" s="56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24"/>
      <c r="B424" s="56"/>
      <c r="C424" s="56"/>
      <c r="D424" s="56"/>
      <c r="E424" s="56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24"/>
      <c r="B425" s="56"/>
      <c r="C425" s="56"/>
      <c r="D425" s="56"/>
      <c r="E425" s="56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24"/>
      <c r="B426" s="56"/>
      <c r="C426" s="56"/>
      <c r="D426" s="56"/>
      <c r="E426" s="56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24"/>
      <c r="B427" s="56"/>
      <c r="C427" s="56"/>
      <c r="D427" s="56"/>
      <c r="E427" s="56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24"/>
      <c r="B428" s="56"/>
      <c r="C428" s="56"/>
      <c r="D428" s="56"/>
      <c r="E428" s="56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24"/>
      <c r="B429" s="56"/>
      <c r="C429" s="56"/>
      <c r="D429" s="56"/>
      <c r="E429" s="56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24"/>
      <c r="B430" s="56"/>
      <c r="C430" s="56"/>
      <c r="D430" s="56"/>
      <c r="E430" s="56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24"/>
      <c r="B431" s="56"/>
      <c r="C431" s="56"/>
      <c r="D431" s="56"/>
      <c r="E431" s="56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24"/>
      <c r="B432" s="56"/>
      <c r="C432" s="56"/>
      <c r="D432" s="56"/>
      <c r="E432" s="56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24"/>
      <c r="B433" s="56"/>
      <c r="C433" s="56"/>
      <c r="D433" s="56"/>
      <c r="E433" s="56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24"/>
      <c r="B434" s="56"/>
      <c r="C434" s="56"/>
      <c r="D434" s="56"/>
      <c r="E434" s="56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24"/>
      <c r="B435" s="56"/>
      <c r="C435" s="56"/>
      <c r="D435" s="56"/>
      <c r="E435" s="56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24"/>
      <c r="B436" s="56"/>
      <c r="C436" s="56"/>
      <c r="D436" s="56"/>
      <c r="E436" s="56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24"/>
      <c r="B437" s="56"/>
      <c r="C437" s="56"/>
      <c r="D437" s="56"/>
      <c r="E437" s="56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24"/>
      <c r="B438" s="56"/>
      <c r="C438" s="56"/>
      <c r="D438" s="56"/>
      <c r="E438" s="56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24"/>
      <c r="B439" s="56"/>
      <c r="C439" s="56"/>
      <c r="D439" s="56"/>
      <c r="E439" s="56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24"/>
      <c r="B440" s="56"/>
      <c r="C440" s="56"/>
      <c r="D440" s="56"/>
      <c r="E440" s="56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24"/>
      <c r="B441" s="56"/>
      <c r="C441" s="56"/>
      <c r="D441" s="56"/>
      <c r="E441" s="56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24"/>
      <c r="B442" s="56"/>
      <c r="C442" s="56"/>
      <c r="D442" s="56"/>
      <c r="E442" s="56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24"/>
      <c r="B443" s="56"/>
      <c r="C443" s="56"/>
      <c r="D443" s="56"/>
      <c r="E443" s="56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24"/>
      <c r="B444" s="56"/>
      <c r="C444" s="56"/>
      <c r="D444" s="56"/>
      <c r="E444" s="56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24"/>
      <c r="B445" s="56"/>
      <c r="C445" s="56"/>
      <c r="D445" s="56"/>
      <c r="E445" s="56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24"/>
      <c r="B446" s="56"/>
      <c r="C446" s="56"/>
      <c r="D446" s="56"/>
      <c r="E446" s="56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24"/>
      <c r="B447" s="56"/>
      <c r="C447" s="56"/>
      <c r="D447" s="56"/>
      <c r="E447" s="56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24"/>
      <c r="B448" s="56"/>
      <c r="C448" s="56"/>
      <c r="D448" s="56"/>
      <c r="E448" s="56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24"/>
      <c r="B449" s="56"/>
      <c r="C449" s="56"/>
      <c r="D449" s="56"/>
      <c r="E449" s="56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24"/>
      <c r="B450" s="56"/>
      <c r="C450" s="56"/>
      <c r="D450" s="56"/>
      <c r="E450" s="56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24"/>
      <c r="B451" s="56"/>
      <c r="C451" s="56"/>
      <c r="D451" s="56"/>
      <c r="E451" s="56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24"/>
      <c r="B452" s="56"/>
      <c r="C452" s="56"/>
      <c r="D452" s="56"/>
      <c r="E452" s="56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24"/>
      <c r="B453" s="56"/>
      <c r="C453" s="56"/>
      <c r="D453" s="56"/>
      <c r="E453" s="56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24"/>
      <c r="B454" s="56"/>
      <c r="C454" s="56"/>
      <c r="D454" s="56"/>
      <c r="E454" s="56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24"/>
      <c r="B455" s="56"/>
      <c r="C455" s="56"/>
      <c r="D455" s="56"/>
      <c r="E455" s="56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24"/>
      <c r="B456" s="56"/>
      <c r="C456" s="56"/>
      <c r="D456" s="56"/>
      <c r="E456" s="56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24"/>
      <c r="B457" s="56"/>
      <c r="C457" s="56"/>
      <c r="D457" s="56"/>
      <c r="E457" s="56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24"/>
      <c r="B458" s="56"/>
      <c r="C458" s="56"/>
      <c r="D458" s="56"/>
      <c r="E458" s="56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24"/>
      <c r="B459" s="56"/>
      <c r="C459" s="56"/>
      <c r="D459" s="56"/>
      <c r="E459" s="56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24"/>
      <c r="B460" s="56"/>
      <c r="C460" s="56"/>
      <c r="D460" s="56"/>
      <c r="E460" s="56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24"/>
      <c r="B461" s="56"/>
      <c r="C461" s="56"/>
      <c r="D461" s="56"/>
      <c r="E461" s="56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24"/>
      <c r="B462" s="56"/>
      <c r="C462" s="56"/>
      <c r="D462" s="56"/>
      <c r="E462" s="56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24"/>
      <c r="B463" s="56"/>
      <c r="C463" s="56"/>
      <c r="D463" s="56"/>
      <c r="E463" s="56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24"/>
      <c r="B464" s="56"/>
      <c r="C464" s="56"/>
      <c r="D464" s="56"/>
      <c r="E464" s="56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24"/>
      <c r="B465" s="56"/>
      <c r="C465" s="56"/>
      <c r="D465" s="56"/>
      <c r="E465" s="56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24"/>
      <c r="B466" s="56"/>
      <c r="C466" s="56"/>
      <c r="D466" s="56"/>
      <c r="E466" s="56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24"/>
      <c r="B467" s="56"/>
      <c r="C467" s="56"/>
      <c r="D467" s="56"/>
      <c r="E467" s="56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24"/>
      <c r="B468" s="56"/>
      <c r="C468" s="56"/>
      <c r="D468" s="56"/>
      <c r="E468" s="56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24"/>
      <c r="B469" s="56"/>
      <c r="C469" s="56"/>
      <c r="D469" s="56"/>
      <c r="E469" s="56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24"/>
      <c r="B470" s="56"/>
      <c r="C470" s="56"/>
      <c r="D470" s="56"/>
      <c r="E470" s="56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24"/>
      <c r="B471" s="56"/>
      <c r="C471" s="56"/>
      <c r="D471" s="56"/>
      <c r="E471" s="56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24"/>
      <c r="B472" s="56"/>
      <c r="C472" s="56"/>
      <c r="D472" s="56"/>
      <c r="E472" s="56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24"/>
      <c r="B473" s="56"/>
      <c r="C473" s="56"/>
      <c r="D473" s="56"/>
      <c r="E473" s="56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24"/>
      <c r="B474" s="56"/>
      <c r="C474" s="56"/>
      <c r="D474" s="56"/>
      <c r="E474" s="56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24"/>
      <c r="B475" s="56"/>
      <c r="C475" s="56"/>
      <c r="D475" s="56"/>
      <c r="E475" s="56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24"/>
      <c r="B476" s="56"/>
      <c r="C476" s="56"/>
      <c r="D476" s="56"/>
      <c r="E476" s="56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24"/>
      <c r="B477" s="56"/>
      <c r="C477" s="56"/>
      <c r="D477" s="56"/>
      <c r="E477" s="56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24"/>
      <c r="B478" s="56"/>
      <c r="C478" s="56"/>
      <c r="D478" s="56"/>
      <c r="E478" s="56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24"/>
      <c r="B479" s="56"/>
      <c r="C479" s="56"/>
      <c r="D479" s="56"/>
      <c r="E479" s="56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24"/>
      <c r="B480" s="56"/>
      <c r="C480" s="56"/>
      <c r="D480" s="56"/>
      <c r="E480" s="56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24"/>
      <c r="B481" s="56"/>
      <c r="C481" s="56"/>
      <c r="D481" s="56"/>
      <c r="E481" s="56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24"/>
      <c r="B482" s="56"/>
      <c r="C482" s="56"/>
      <c r="D482" s="56"/>
      <c r="E482" s="56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24"/>
      <c r="B483" s="56"/>
      <c r="C483" s="56"/>
      <c r="D483" s="56"/>
      <c r="E483" s="56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24"/>
      <c r="B484" s="56"/>
      <c r="C484" s="56"/>
      <c r="D484" s="56"/>
      <c r="E484" s="56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24"/>
      <c r="B485" s="56"/>
      <c r="C485" s="56"/>
      <c r="D485" s="56"/>
      <c r="E485" s="56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24"/>
      <c r="B486" s="56"/>
      <c r="C486" s="56"/>
      <c r="D486" s="56"/>
      <c r="E486" s="56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24"/>
      <c r="B487" s="56"/>
      <c r="C487" s="56"/>
      <c r="D487" s="56"/>
      <c r="E487" s="56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24"/>
      <c r="B488" s="56"/>
      <c r="C488" s="56"/>
      <c r="D488" s="56"/>
      <c r="E488" s="56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24"/>
      <c r="B489" s="56"/>
      <c r="C489" s="56"/>
      <c r="D489" s="56"/>
      <c r="E489" s="56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24"/>
      <c r="B490" s="56"/>
      <c r="C490" s="56"/>
      <c r="D490" s="56"/>
      <c r="E490" s="56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24"/>
      <c r="B491" s="56"/>
      <c r="C491" s="56"/>
      <c r="D491" s="56"/>
      <c r="E491" s="56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24"/>
      <c r="B492" s="56"/>
      <c r="C492" s="56"/>
      <c r="D492" s="56"/>
      <c r="E492" s="56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24"/>
      <c r="B493" s="56"/>
      <c r="C493" s="56"/>
      <c r="D493" s="56"/>
      <c r="E493" s="56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24"/>
      <c r="B494" s="56"/>
      <c r="C494" s="56"/>
      <c r="D494" s="56"/>
      <c r="E494" s="56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24"/>
      <c r="B495" s="56"/>
      <c r="C495" s="56"/>
      <c r="D495" s="56"/>
      <c r="E495" s="56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24"/>
      <c r="B496" s="56"/>
      <c r="C496" s="56"/>
      <c r="D496" s="56"/>
      <c r="E496" s="56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24"/>
      <c r="B497" s="56"/>
      <c r="C497" s="56"/>
      <c r="D497" s="56"/>
      <c r="E497" s="56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24"/>
      <c r="B498" s="56"/>
      <c r="C498" s="56"/>
      <c r="D498" s="56"/>
      <c r="E498" s="56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24"/>
      <c r="B499" s="56"/>
      <c r="C499" s="56"/>
      <c r="D499" s="56"/>
      <c r="E499" s="56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24"/>
      <c r="B500" s="56"/>
      <c r="C500" s="56"/>
      <c r="D500" s="56"/>
      <c r="E500" s="56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24"/>
      <c r="B501" s="56"/>
      <c r="C501" s="56"/>
      <c r="D501" s="56"/>
      <c r="E501" s="56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24"/>
      <c r="B502" s="56"/>
      <c r="C502" s="56"/>
      <c r="D502" s="56"/>
      <c r="E502" s="56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24"/>
      <c r="B503" s="56"/>
      <c r="C503" s="56"/>
      <c r="D503" s="56"/>
      <c r="E503" s="56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24"/>
      <c r="B504" s="56"/>
      <c r="C504" s="56"/>
      <c r="D504" s="56"/>
      <c r="E504" s="56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24"/>
      <c r="B505" s="56"/>
      <c r="C505" s="56"/>
      <c r="D505" s="56"/>
      <c r="E505" s="56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24"/>
      <c r="B506" s="56"/>
      <c r="C506" s="56"/>
      <c r="D506" s="56"/>
      <c r="E506" s="56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24"/>
      <c r="B507" s="56"/>
      <c r="C507" s="56"/>
      <c r="D507" s="56"/>
      <c r="E507" s="56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24"/>
      <c r="B508" s="56"/>
      <c r="C508" s="56"/>
      <c r="D508" s="56"/>
      <c r="E508" s="56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24"/>
      <c r="B509" s="56"/>
      <c r="C509" s="56"/>
      <c r="D509" s="56"/>
      <c r="E509" s="56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24"/>
      <c r="B510" s="56"/>
      <c r="C510" s="56"/>
      <c r="D510" s="56"/>
      <c r="E510" s="56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24"/>
      <c r="B511" s="56"/>
      <c r="C511" s="56"/>
      <c r="D511" s="56"/>
      <c r="E511" s="56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24"/>
      <c r="B512" s="56"/>
      <c r="C512" s="56"/>
      <c r="D512" s="56"/>
      <c r="E512" s="56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24"/>
      <c r="B513" s="56"/>
      <c r="C513" s="56"/>
      <c r="D513" s="56"/>
      <c r="E513" s="56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24"/>
      <c r="B514" s="56"/>
      <c r="C514" s="56"/>
      <c r="D514" s="56"/>
      <c r="E514" s="56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24"/>
      <c r="B515" s="56"/>
      <c r="C515" s="56"/>
      <c r="D515" s="56"/>
      <c r="E515" s="56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24"/>
      <c r="B516" s="56"/>
      <c r="C516" s="56"/>
      <c r="D516" s="56"/>
      <c r="E516" s="56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24"/>
      <c r="B517" s="56"/>
      <c r="C517" s="56"/>
      <c r="D517" s="56"/>
      <c r="E517" s="56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24"/>
      <c r="B518" s="56"/>
      <c r="C518" s="56"/>
      <c r="D518" s="56"/>
      <c r="E518" s="56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24"/>
      <c r="B519" s="56"/>
      <c r="C519" s="56"/>
      <c r="D519" s="56"/>
      <c r="E519" s="56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24"/>
      <c r="B520" s="56"/>
      <c r="C520" s="56"/>
      <c r="D520" s="56"/>
      <c r="E520" s="56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24"/>
      <c r="B521" s="56"/>
      <c r="C521" s="56"/>
      <c r="D521" s="56"/>
      <c r="E521" s="56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24"/>
      <c r="B522" s="56"/>
      <c r="C522" s="56"/>
      <c r="D522" s="56"/>
      <c r="E522" s="56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24"/>
      <c r="B523" s="56"/>
      <c r="C523" s="56"/>
      <c r="D523" s="56"/>
      <c r="E523" s="56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24"/>
      <c r="B524" s="56"/>
      <c r="C524" s="56"/>
      <c r="D524" s="56"/>
      <c r="E524" s="56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24"/>
      <c r="B525" s="56"/>
      <c r="C525" s="56"/>
      <c r="D525" s="56"/>
      <c r="E525" s="56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24"/>
      <c r="B526" s="56"/>
      <c r="C526" s="56"/>
      <c r="D526" s="56"/>
      <c r="E526" s="56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24"/>
      <c r="B527" s="56"/>
      <c r="C527" s="56"/>
      <c r="D527" s="56"/>
      <c r="E527" s="56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24"/>
      <c r="B528" s="56"/>
      <c r="C528" s="56"/>
      <c r="D528" s="56"/>
      <c r="E528" s="56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24"/>
      <c r="B529" s="56"/>
      <c r="C529" s="56"/>
      <c r="D529" s="56"/>
      <c r="E529" s="56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24"/>
      <c r="B530" s="56"/>
      <c r="C530" s="56"/>
      <c r="D530" s="56"/>
      <c r="E530" s="56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24"/>
      <c r="B531" s="56"/>
      <c r="C531" s="56"/>
      <c r="D531" s="56"/>
      <c r="E531" s="56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24"/>
      <c r="B532" s="56"/>
      <c r="C532" s="56"/>
      <c r="D532" s="56"/>
      <c r="E532" s="56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24"/>
      <c r="B533" s="56"/>
      <c r="C533" s="56"/>
      <c r="D533" s="56"/>
      <c r="E533" s="56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24"/>
      <c r="B534" s="56"/>
      <c r="C534" s="56"/>
      <c r="D534" s="56"/>
      <c r="E534" s="56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24"/>
      <c r="B535" s="56"/>
      <c r="C535" s="56"/>
      <c r="D535" s="56"/>
      <c r="E535" s="56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24"/>
      <c r="B536" s="56"/>
      <c r="C536" s="56"/>
      <c r="D536" s="56"/>
      <c r="E536" s="56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24"/>
      <c r="B537" s="56"/>
      <c r="C537" s="56"/>
      <c r="D537" s="56"/>
      <c r="E537" s="56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24"/>
      <c r="B538" s="56"/>
      <c r="C538" s="56"/>
      <c r="D538" s="56"/>
      <c r="E538" s="56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24"/>
      <c r="B539" s="56"/>
      <c r="C539" s="56"/>
      <c r="D539" s="56"/>
      <c r="E539" s="56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24"/>
      <c r="B540" s="56"/>
      <c r="C540" s="56"/>
      <c r="D540" s="56"/>
      <c r="E540" s="56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24"/>
      <c r="B541" s="56"/>
      <c r="C541" s="56"/>
      <c r="D541" s="56"/>
      <c r="E541" s="56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24"/>
      <c r="B542" s="56"/>
      <c r="C542" s="56"/>
      <c r="D542" s="56"/>
      <c r="E542" s="56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24"/>
      <c r="B543" s="56"/>
      <c r="C543" s="56"/>
      <c r="D543" s="56"/>
      <c r="E543" s="56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24"/>
      <c r="B544" s="56"/>
      <c r="C544" s="56"/>
      <c r="D544" s="56"/>
      <c r="E544" s="56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24"/>
      <c r="B545" s="56"/>
      <c r="C545" s="56"/>
      <c r="D545" s="56"/>
      <c r="E545" s="56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24"/>
      <c r="B546" s="56"/>
      <c r="C546" s="56"/>
      <c r="D546" s="56"/>
      <c r="E546" s="56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24"/>
      <c r="B547" s="56"/>
      <c r="C547" s="56"/>
      <c r="D547" s="56"/>
      <c r="E547" s="56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24"/>
      <c r="B548" s="56"/>
      <c r="C548" s="56"/>
      <c r="D548" s="56"/>
      <c r="E548" s="56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24"/>
      <c r="B549" s="56"/>
      <c r="C549" s="56"/>
      <c r="D549" s="56"/>
      <c r="E549" s="56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24"/>
      <c r="B550" s="56"/>
      <c r="C550" s="56"/>
      <c r="D550" s="56"/>
      <c r="E550" s="56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24"/>
      <c r="B551" s="56"/>
      <c r="C551" s="56"/>
      <c r="D551" s="56"/>
      <c r="E551" s="56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24"/>
      <c r="B552" s="56"/>
      <c r="C552" s="56"/>
      <c r="D552" s="56"/>
      <c r="E552" s="56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24"/>
      <c r="B553" s="56"/>
      <c r="C553" s="56"/>
      <c r="D553" s="56"/>
      <c r="E553" s="56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24"/>
      <c r="B554" s="56"/>
      <c r="C554" s="56"/>
      <c r="D554" s="56"/>
      <c r="E554" s="56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24"/>
      <c r="B555" s="56"/>
      <c r="C555" s="56"/>
      <c r="D555" s="56"/>
      <c r="E555" s="56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24"/>
      <c r="B556" s="56"/>
      <c r="C556" s="56"/>
      <c r="D556" s="56"/>
      <c r="E556" s="56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24"/>
      <c r="B557" s="56"/>
      <c r="C557" s="56"/>
      <c r="D557" s="56"/>
      <c r="E557" s="56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24"/>
      <c r="B558" s="56"/>
      <c r="C558" s="56"/>
      <c r="D558" s="56"/>
      <c r="E558" s="56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24"/>
      <c r="B559" s="56"/>
      <c r="C559" s="56"/>
      <c r="D559" s="56"/>
      <c r="E559" s="56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24"/>
      <c r="B560" s="56"/>
      <c r="C560" s="56"/>
      <c r="D560" s="56"/>
      <c r="E560" s="56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24"/>
      <c r="B561" s="56"/>
      <c r="C561" s="56"/>
      <c r="D561" s="56"/>
      <c r="E561" s="56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24"/>
      <c r="B562" s="56"/>
      <c r="C562" s="56"/>
      <c r="D562" s="56"/>
      <c r="E562" s="56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24"/>
      <c r="B563" s="56"/>
      <c r="C563" s="56"/>
      <c r="D563" s="56"/>
      <c r="E563" s="56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24"/>
      <c r="B564" s="56"/>
      <c r="C564" s="56"/>
      <c r="D564" s="56"/>
      <c r="E564" s="56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24"/>
      <c r="B565" s="56"/>
      <c r="C565" s="56"/>
      <c r="D565" s="56"/>
      <c r="E565" s="56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24"/>
      <c r="B566" s="56"/>
      <c r="C566" s="56"/>
      <c r="D566" s="56"/>
      <c r="E566" s="56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24"/>
      <c r="B567" s="56"/>
      <c r="C567" s="56"/>
      <c r="D567" s="56"/>
      <c r="E567" s="56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24"/>
      <c r="B568" s="56"/>
      <c r="C568" s="56"/>
      <c r="D568" s="56"/>
      <c r="E568" s="56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24"/>
      <c r="B569" s="56"/>
      <c r="C569" s="56"/>
      <c r="D569" s="56"/>
      <c r="E569" s="56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24"/>
      <c r="B570" s="56"/>
      <c r="C570" s="56"/>
      <c r="D570" s="56"/>
      <c r="E570" s="56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24"/>
      <c r="B571" s="56"/>
      <c r="C571" s="56"/>
      <c r="D571" s="56"/>
      <c r="E571" s="56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24"/>
      <c r="B572" s="56"/>
      <c r="C572" s="56"/>
      <c r="D572" s="56"/>
      <c r="E572" s="56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24"/>
      <c r="B573" s="56"/>
      <c r="C573" s="56"/>
      <c r="D573" s="56"/>
      <c r="E573" s="56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24"/>
      <c r="B574" s="56"/>
      <c r="C574" s="56"/>
      <c r="D574" s="56"/>
      <c r="E574" s="56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24"/>
      <c r="B575" s="56"/>
      <c r="C575" s="56"/>
      <c r="D575" s="56"/>
      <c r="E575" s="56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24"/>
      <c r="B576" s="56"/>
      <c r="C576" s="56"/>
      <c r="D576" s="56"/>
      <c r="E576" s="56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24"/>
      <c r="B577" s="56"/>
      <c r="C577" s="56"/>
      <c r="D577" s="56"/>
      <c r="E577" s="56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24"/>
      <c r="B578" s="56"/>
      <c r="C578" s="56"/>
      <c r="D578" s="56"/>
      <c r="E578" s="56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24"/>
      <c r="B579" s="56"/>
      <c r="C579" s="56"/>
      <c r="D579" s="56"/>
      <c r="E579" s="56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24"/>
      <c r="B580" s="56"/>
      <c r="C580" s="56"/>
      <c r="D580" s="56"/>
      <c r="E580" s="56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24"/>
      <c r="B581" s="56"/>
      <c r="C581" s="56"/>
      <c r="D581" s="56"/>
      <c r="E581" s="56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24"/>
      <c r="B582" s="56"/>
      <c r="C582" s="56"/>
      <c r="D582" s="56"/>
      <c r="E582" s="56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24"/>
      <c r="B583" s="56"/>
      <c r="C583" s="56"/>
      <c r="D583" s="56"/>
      <c r="E583" s="56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24"/>
      <c r="B584" s="56"/>
      <c r="C584" s="56"/>
      <c r="D584" s="56"/>
      <c r="E584" s="56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24"/>
      <c r="B585" s="56"/>
      <c r="C585" s="56"/>
      <c r="D585" s="56"/>
      <c r="E585" s="56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24"/>
      <c r="B586" s="56"/>
      <c r="C586" s="56"/>
      <c r="D586" s="56"/>
      <c r="E586" s="56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24"/>
      <c r="B587" s="56"/>
      <c r="C587" s="56"/>
      <c r="D587" s="56"/>
      <c r="E587" s="56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24"/>
      <c r="B588" s="56"/>
      <c r="C588" s="56"/>
      <c r="D588" s="56"/>
      <c r="E588" s="56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24"/>
      <c r="B589" s="56"/>
      <c r="C589" s="56"/>
      <c r="D589" s="56"/>
      <c r="E589" s="56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24"/>
      <c r="B590" s="56"/>
      <c r="C590" s="56"/>
      <c r="D590" s="56"/>
      <c r="E590" s="56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24"/>
      <c r="B591" s="56"/>
      <c r="C591" s="56"/>
      <c r="D591" s="56"/>
      <c r="E591" s="56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24"/>
      <c r="B592" s="56"/>
      <c r="C592" s="56"/>
      <c r="D592" s="56"/>
      <c r="E592" s="56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24"/>
      <c r="B593" s="56"/>
      <c r="C593" s="56"/>
      <c r="D593" s="56"/>
      <c r="E593" s="56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24"/>
      <c r="B594" s="56"/>
      <c r="C594" s="56"/>
      <c r="D594" s="56"/>
      <c r="E594" s="56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24"/>
      <c r="B595" s="56"/>
      <c r="C595" s="56"/>
      <c r="D595" s="56"/>
      <c r="E595" s="56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24"/>
      <c r="B596" s="56"/>
      <c r="C596" s="56"/>
      <c r="D596" s="56"/>
      <c r="E596" s="56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24"/>
      <c r="B597" s="56"/>
      <c r="C597" s="56"/>
      <c r="D597" s="56"/>
      <c r="E597" s="56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24"/>
      <c r="B598" s="56"/>
      <c r="C598" s="56"/>
      <c r="D598" s="56"/>
      <c r="E598" s="56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24"/>
      <c r="B599" s="56"/>
      <c r="C599" s="56"/>
      <c r="D599" s="56"/>
      <c r="E599" s="56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24"/>
      <c r="B600" s="56"/>
      <c r="C600" s="56"/>
      <c r="D600" s="56"/>
      <c r="E600" s="56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24"/>
      <c r="B601" s="56"/>
      <c r="C601" s="56"/>
      <c r="D601" s="56"/>
      <c r="E601" s="56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24"/>
      <c r="B602" s="56"/>
      <c r="C602" s="56"/>
      <c r="D602" s="56"/>
      <c r="E602" s="56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24"/>
      <c r="B603" s="56"/>
      <c r="C603" s="56"/>
      <c r="D603" s="56"/>
      <c r="E603" s="56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24"/>
      <c r="B604" s="56"/>
      <c r="C604" s="56"/>
      <c r="D604" s="56"/>
      <c r="E604" s="56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24"/>
      <c r="B605" s="56"/>
      <c r="C605" s="56"/>
      <c r="D605" s="56"/>
      <c r="E605" s="56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24"/>
      <c r="B606" s="56"/>
      <c r="C606" s="56"/>
      <c r="D606" s="56"/>
      <c r="E606" s="56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24"/>
      <c r="B607" s="56"/>
      <c r="C607" s="56"/>
      <c r="D607" s="56"/>
      <c r="E607" s="56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24"/>
      <c r="B608" s="56"/>
      <c r="C608" s="56"/>
      <c r="D608" s="56"/>
      <c r="E608" s="56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24"/>
      <c r="B609" s="56"/>
      <c r="C609" s="56"/>
      <c r="D609" s="56"/>
      <c r="E609" s="56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24"/>
      <c r="B610" s="56"/>
      <c r="C610" s="56"/>
      <c r="D610" s="56"/>
      <c r="E610" s="56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24"/>
      <c r="B611" s="56"/>
      <c r="C611" s="56"/>
      <c r="D611" s="56"/>
      <c r="E611" s="56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24"/>
      <c r="B612" s="56"/>
      <c r="C612" s="56"/>
      <c r="D612" s="56"/>
      <c r="E612" s="56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24"/>
      <c r="B613" s="56"/>
      <c r="C613" s="56"/>
      <c r="D613" s="56"/>
      <c r="E613" s="56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24"/>
      <c r="B614" s="56"/>
      <c r="C614" s="56"/>
      <c r="D614" s="56"/>
      <c r="E614" s="56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24"/>
      <c r="B615" s="56"/>
      <c r="C615" s="56"/>
      <c r="D615" s="56"/>
      <c r="E615" s="56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24"/>
      <c r="B616" s="56"/>
      <c r="C616" s="56"/>
      <c r="D616" s="56"/>
      <c r="E616" s="56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24"/>
      <c r="B617" s="56"/>
      <c r="C617" s="56"/>
      <c r="D617" s="56"/>
      <c r="E617" s="56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24"/>
      <c r="B618" s="56"/>
      <c r="C618" s="56"/>
      <c r="D618" s="56"/>
      <c r="E618" s="56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24"/>
      <c r="B619" s="56"/>
      <c r="C619" s="56"/>
      <c r="D619" s="56"/>
      <c r="E619" s="56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24"/>
      <c r="B620" s="56"/>
      <c r="C620" s="56"/>
      <c r="D620" s="56"/>
      <c r="E620" s="56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24"/>
      <c r="B621" s="56"/>
      <c r="C621" s="56"/>
      <c r="D621" s="56"/>
      <c r="E621" s="56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24"/>
      <c r="B622" s="56"/>
      <c r="C622" s="56"/>
      <c r="D622" s="56"/>
      <c r="E622" s="56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24"/>
      <c r="B623" s="56"/>
      <c r="C623" s="56"/>
      <c r="D623" s="56"/>
      <c r="E623" s="56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24"/>
      <c r="B624" s="56"/>
      <c r="C624" s="56"/>
      <c r="D624" s="56"/>
      <c r="E624" s="56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24"/>
      <c r="B625" s="56"/>
      <c r="C625" s="56"/>
      <c r="D625" s="56"/>
      <c r="E625" s="56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24"/>
      <c r="B626" s="56"/>
      <c r="C626" s="56"/>
      <c r="D626" s="56"/>
      <c r="E626" s="56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24"/>
      <c r="B627" s="56"/>
      <c r="C627" s="56"/>
      <c r="D627" s="56"/>
      <c r="E627" s="56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24"/>
      <c r="B628" s="56"/>
      <c r="C628" s="56"/>
      <c r="D628" s="56"/>
      <c r="E628" s="56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24"/>
      <c r="B629" s="56"/>
      <c r="C629" s="56"/>
      <c r="D629" s="56"/>
      <c r="E629" s="56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24"/>
      <c r="B630" s="56"/>
      <c r="C630" s="56"/>
      <c r="D630" s="56"/>
      <c r="E630" s="56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24"/>
      <c r="B631" s="56"/>
      <c r="C631" s="56"/>
      <c r="D631" s="56"/>
      <c r="E631" s="56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24"/>
      <c r="B632" s="56"/>
      <c r="C632" s="56"/>
      <c r="D632" s="56"/>
      <c r="E632" s="56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24"/>
      <c r="B633" s="56"/>
      <c r="C633" s="56"/>
      <c r="D633" s="56"/>
      <c r="E633" s="56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24"/>
      <c r="B634" s="56"/>
      <c r="C634" s="56"/>
      <c r="D634" s="56"/>
      <c r="E634" s="56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24"/>
      <c r="B635" s="56"/>
      <c r="C635" s="56"/>
      <c r="D635" s="56"/>
      <c r="E635" s="56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24"/>
      <c r="B636" s="56"/>
      <c r="C636" s="56"/>
      <c r="D636" s="56"/>
      <c r="E636" s="56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24"/>
      <c r="B637" s="56"/>
      <c r="C637" s="56"/>
      <c r="D637" s="56"/>
      <c r="E637" s="56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24"/>
      <c r="B638" s="56"/>
      <c r="C638" s="56"/>
      <c r="D638" s="56"/>
      <c r="E638" s="56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24"/>
      <c r="B639" s="56"/>
      <c r="C639" s="56"/>
      <c r="D639" s="56"/>
      <c r="E639" s="56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24"/>
      <c r="B640" s="56"/>
      <c r="C640" s="56"/>
      <c r="D640" s="56"/>
      <c r="E640" s="56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24"/>
      <c r="B641" s="56"/>
      <c r="C641" s="56"/>
      <c r="D641" s="56"/>
      <c r="E641" s="56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24"/>
      <c r="B642" s="56"/>
      <c r="C642" s="56"/>
      <c r="D642" s="56"/>
      <c r="E642" s="56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24"/>
      <c r="B643" s="56"/>
      <c r="C643" s="56"/>
      <c r="D643" s="56"/>
      <c r="E643" s="56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24"/>
      <c r="B644" s="56"/>
      <c r="C644" s="56"/>
      <c r="D644" s="56"/>
      <c r="E644" s="56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24"/>
      <c r="B645" s="56"/>
      <c r="C645" s="56"/>
      <c r="D645" s="56"/>
      <c r="E645" s="56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24"/>
      <c r="B646" s="56"/>
      <c r="C646" s="56"/>
      <c r="D646" s="56"/>
      <c r="E646" s="56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24"/>
      <c r="B647" s="56"/>
      <c r="C647" s="56"/>
      <c r="D647" s="56"/>
      <c r="E647" s="56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24"/>
      <c r="B648" s="56"/>
      <c r="C648" s="56"/>
      <c r="D648" s="56"/>
      <c r="E648" s="56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24"/>
      <c r="B649" s="56"/>
      <c r="C649" s="56"/>
      <c r="D649" s="56"/>
      <c r="E649" s="56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24"/>
      <c r="B650" s="56"/>
      <c r="C650" s="56"/>
      <c r="D650" s="56"/>
      <c r="E650" s="56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24"/>
      <c r="B651" s="56"/>
      <c r="C651" s="56"/>
      <c r="D651" s="56"/>
      <c r="E651" s="56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24"/>
      <c r="B652" s="56"/>
      <c r="C652" s="56"/>
      <c r="D652" s="56"/>
      <c r="E652" s="56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24"/>
      <c r="B653" s="56"/>
      <c r="C653" s="56"/>
      <c r="D653" s="56"/>
      <c r="E653" s="56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24"/>
      <c r="B654" s="56"/>
      <c r="C654" s="56"/>
      <c r="D654" s="56"/>
      <c r="E654" s="56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24"/>
      <c r="B655" s="56"/>
      <c r="C655" s="56"/>
      <c r="D655" s="56"/>
      <c r="E655" s="56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24"/>
      <c r="B656" s="56"/>
      <c r="C656" s="56"/>
      <c r="D656" s="56"/>
      <c r="E656" s="56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24"/>
      <c r="B657" s="56"/>
      <c r="C657" s="56"/>
      <c r="D657" s="56"/>
      <c r="E657" s="56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24"/>
      <c r="B658" s="56"/>
      <c r="C658" s="56"/>
      <c r="D658" s="56"/>
      <c r="E658" s="56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24"/>
      <c r="B659" s="56"/>
      <c r="C659" s="56"/>
      <c r="D659" s="56"/>
      <c r="E659" s="56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24"/>
      <c r="B660" s="56"/>
      <c r="C660" s="56"/>
      <c r="D660" s="56"/>
      <c r="E660" s="56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24"/>
      <c r="B661" s="56"/>
      <c r="C661" s="56"/>
      <c r="D661" s="56"/>
      <c r="E661" s="56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24"/>
      <c r="B662" s="56"/>
      <c r="C662" s="56"/>
      <c r="D662" s="56"/>
      <c r="E662" s="56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24"/>
      <c r="B663" s="56"/>
      <c r="C663" s="56"/>
      <c r="D663" s="56"/>
      <c r="E663" s="56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24"/>
      <c r="B664" s="56"/>
      <c r="C664" s="56"/>
      <c r="D664" s="56"/>
      <c r="E664" s="56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24"/>
      <c r="B665" s="56"/>
      <c r="C665" s="56"/>
      <c r="D665" s="56"/>
      <c r="E665" s="56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24"/>
      <c r="B666" s="56"/>
      <c r="C666" s="56"/>
      <c r="D666" s="56"/>
      <c r="E666" s="56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24"/>
      <c r="B667" s="56"/>
      <c r="C667" s="56"/>
      <c r="D667" s="56"/>
      <c r="E667" s="56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24"/>
      <c r="B668" s="56"/>
      <c r="C668" s="56"/>
      <c r="D668" s="56"/>
      <c r="E668" s="56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24"/>
      <c r="B669" s="56"/>
      <c r="C669" s="56"/>
      <c r="D669" s="56"/>
      <c r="E669" s="56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24"/>
      <c r="B670" s="56"/>
      <c r="C670" s="56"/>
      <c r="D670" s="56"/>
      <c r="E670" s="56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24"/>
      <c r="B671" s="56"/>
      <c r="C671" s="56"/>
      <c r="D671" s="56"/>
      <c r="E671" s="56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24"/>
      <c r="B672" s="56"/>
      <c r="C672" s="56"/>
      <c r="D672" s="56"/>
      <c r="E672" s="56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24"/>
      <c r="B673" s="56"/>
      <c r="C673" s="56"/>
      <c r="D673" s="56"/>
      <c r="E673" s="56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24"/>
      <c r="B674" s="56"/>
      <c r="C674" s="56"/>
      <c r="D674" s="56"/>
      <c r="E674" s="56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24"/>
      <c r="B675" s="56"/>
      <c r="C675" s="56"/>
      <c r="D675" s="56"/>
      <c r="E675" s="56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24"/>
      <c r="B676" s="56"/>
      <c r="C676" s="56"/>
      <c r="D676" s="56"/>
      <c r="E676" s="56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24"/>
      <c r="B677" s="56"/>
      <c r="C677" s="56"/>
      <c r="D677" s="56"/>
      <c r="E677" s="56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24"/>
      <c r="B678" s="56"/>
      <c r="C678" s="56"/>
      <c r="D678" s="56"/>
      <c r="E678" s="56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24"/>
      <c r="B679" s="56"/>
      <c r="C679" s="56"/>
      <c r="D679" s="56"/>
      <c r="E679" s="56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24"/>
      <c r="B680" s="56"/>
      <c r="C680" s="56"/>
      <c r="D680" s="56"/>
      <c r="E680" s="56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24"/>
      <c r="B681" s="56"/>
      <c r="C681" s="56"/>
      <c r="D681" s="56"/>
      <c r="E681" s="56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24"/>
      <c r="B682" s="56"/>
      <c r="C682" s="56"/>
      <c r="D682" s="56"/>
      <c r="E682" s="56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24"/>
      <c r="B683" s="56"/>
      <c r="C683" s="56"/>
      <c r="D683" s="56"/>
      <c r="E683" s="56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24"/>
      <c r="B684" s="56"/>
      <c r="C684" s="56"/>
      <c r="D684" s="56"/>
      <c r="E684" s="56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24"/>
      <c r="B685" s="56"/>
      <c r="C685" s="56"/>
      <c r="D685" s="56"/>
      <c r="E685" s="56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24"/>
      <c r="B686" s="56"/>
      <c r="C686" s="56"/>
      <c r="D686" s="56"/>
      <c r="E686" s="56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24"/>
      <c r="B687" s="56"/>
      <c r="C687" s="56"/>
      <c r="D687" s="56"/>
      <c r="E687" s="56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24"/>
      <c r="B688" s="56"/>
      <c r="C688" s="56"/>
      <c r="D688" s="56"/>
      <c r="E688" s="56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24"/>
      <c r="B689" s="56"/>
      <c r="C689" s="56"/>
      <c r="D689" s="56"/>
      <c r="E689" s="56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24"/>
      <c r="B690" s="56"/>
      <c r="C690" s="56"/>
      <c r="D690" s="56"/>
      <c r="E690" s="56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24"/>
      <c r="B691" s="56"/>
      <c r="C691" s="56"/>
      <c r="D691" s="56"/>
      <c r="E691" s="56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24"/>
      <c r="B692" s="56"/>
      <c r="C692" s="56"/>
      <c r="D692" s="56"/>
      <c r="E692" s="56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24"/>
      <c r="B693" s="56"/>
      <c r="C693" s="56"/>
      <c r="D693" s="56"/>
      <c r="E693" s="56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24"/>
      <c r="B694" s="56"/>
      <c r="C694" s="56"/>
      <c r="D694" s="56"/>
      <c r="E694" s="56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24"/>
      <c r="B695" s="56"/>
      <c r="C695" s="56"/>
      <c r="D695" s="56"/>
      <c r="E695" s="56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24"/>
      <c r="B696" s="56"/>
      <c r="C696" s="56"/>
      <c r="D696" s="56"/>
      <c r="E696" s="56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24"/>
      <c r="B697" s="56"/>
      <c r="C697" s="56"/>
      <c r="D697" s="56"/>
      <c r="E697" s="56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24"/>
      <c r="B698" s="56"/>
      <c r="C698" s="56"/>
      <c r="D698" s="56"/>
      <c r="E698" s="56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24"/>
      <c r="B699" s="56"/>
      <c r="C699" s="56"/>
      <c r="D699" s="56"/>
      <c r="E699" s="56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24"/>
      <c r="B700" s="56"/>
      <c r="C700" s="56"/>
      <c r="D700" s="56"/>
      <c r="E700" s="56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24"/>
      <c r="B701" s="56"/>
      <c r="C701" s="56"/>
      <c r="D701" s="56"/>
      <c r="E701" s="56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24"/>
      <c r="B702" s="56"/>
      <c r="C702" s="56"/>
      <c r="D702" s="56"/>
      <c r="E702" s="56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24"/>
      <c r="B703" s="56"/>
      <c r="C703" s="56"/>
      <c r="D703" s="56"/>
      <c r="E703" s="56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24"/>
      <c r="B704" s="56"/>
      <c r="C704" s="56"/>
      <c r="D704" s="56"/>
      <c r="E704" s="56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24"/>
      <c r="B705" s="56"/>
      <c r="C705" s="56"/>
      <c r="D705" s="56"/>
      <c r="E705" s="56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24"/>
      <c r="B706" s="56"/>
      <c r="C706" s="56"/>
      <c r="D706" s="56"/>
      <c r="E706" s="56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24"/>
      <c r="B707" s="56"/>
      <c r="C707" s="56"/>
      <c r="D707" s="56"/>
      <c r="E707" s="56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24"/>
      <c r="B708" s="56"/>
      <c r="C708" s="56"/>
      <c r="D708" s="56"/>
      <c r="E708" s="56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24"/>
      <c r="B709" s="56"/>
      <c r="C709" s="56"/>
      <c r="D709" s="56"/>
      <c r="E709" s="56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24"/>
      <c r="B710" s="56"/>
      <c r="C710" s="56"/>
      <c r="D710" s="56"/>
      <c r="E710" s="56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24"/>
      <c r="B711" s="56"/>
      <c r="C711" s="56"/>
      <c r="D711" s="56"/>
      <c r="E711" s="56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24"/>
      <c r="B712" s="56"/>
      <c r="C712" s="56"/>
      <c r="D712" s="56"/>
      <c r="E712" s="56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24"/>
      <c r="B713" s="56"/>
      <c r="C713" s="56"/>
      <c r="D713" s="56"/>
      <c r="E713" s="56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24"/>
      <c r="B714" s="56"/>
      <c r="C714" s="56"/>
      <c r="D714" s="56"/>
      <c r="E714" s="56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24"/>
      <c r="B715" s="56"/>
      <c r="C715" s="56"/>
      <c r="D715" s="56"/>
      <c r="E715" s="56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24"/>
      <c r="B716" s="56"/>
      <c r="C716" s="56"/>
      <c r="D716" s="56"/>
      <c r="E716" s="56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24"/>
      <c r="B717" s="56"/>
      <c r="C717" s="56"/>
      <c r="D717" s="56"/>
      <c r="E717" s="56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24"/>
      <c r="B718" s="56"/>
      <c r="C718" s="56"/>
      <c r="D718" s="56"/>
      <c r="E718" s="56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24"/>
      <c r="B719" s="56"/>
      <c r="C719" s="56"/>
      <c r="D719" s="56"/>
      <c r="E719" s="56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24"/>
      <c r="B720" s="56"/>
      <c r="C720" s="56"/>
      <c r="D720" s="56"/>
      <c r="E720" s="56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24"/>
      <c r="B721" s="56"/>
      <c r="C721" s="56"/>
      <c r="D721" s="56"/>
      <c r="E721" s="56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24"/>
      <c r="B722" s="56"/>
      <c r="C722" s="56"/>
      <c r="D722" s="56"/>
      <c r="E722" s="56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24"/>
      <c r="B723" s="56"/>
      <c r="C723" s="56"/>
      <c r="D723" s="56"/>
      <c r="E723" s="56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24"/>
      <c r="B724" s="56"/>
      <c r="C724" s="56"/>
      <c r="D724" s="56"/>
      <c r="E724" s="56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24"/>
      <c r="B725" s="56"/>
      <c r="C725" s="56"/>
      <c r="D725" s="56"/>
      <c r="E725" s="56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24"/>
      <c r="B726" s="56"/>
      <c r="C726" s="56"/>
      <c r="D726" s="56"/>
      <c r="E726" s="56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24"/>
      <c r="B727" s="56"/>
      <c r="C727" s="56"/>
      <c r="D727" s="56"/>
      <c r="E727" s="56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24"/>
      <c r="B728" s="56"/>
      <c r="C728" s="56"/>
      <c r="D728" s="56"/>
      <c r="E728" s="56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24"/>
      <c r="B729" s="56"/>
      <c r="C729" s="56"/>
      <c r="D729" s="56"/>
      <c r="E729" s="56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24"/>
      <c r="B730" s="56"/>
      <c r="C730" s="56"/>
      <c r="D730" s="56"/>
      <c r="E730" s="56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24"/>
      <c r="B731" s="56"/>
      <c r="C731" s="56"/>
      <c r="D731" s="56"/>
      <c r="E731" s="56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24"/>
      <c r="B732" s="56"/>
      <c r="C732" s="56"/>
      <c r="D732" s="56"/>
      <c r="E732" s="56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24"/>
      <c r="B733" s="56"/>
      <c r="C733" s="56"/>
      <c r="D733" s="56"/>
      <c r="E733" s="56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24"/>
      <c r="B734" s="56"/>
      <c r="C734" s="56"/>
      <c r="D734" s="56"/>
      <c r="E734" s="56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24"/>
      <c r="B735" s="56"/>
      <c r="C735" s="56"/>
      <c r="D735" s="56"/>
      <c r="E735" s="56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24"/>
      <c r="B736" s="56"/>
      <c r="C736" s="56"/>
      <c r="D736" s="56"/>
      <c r="E736" s="56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24"/>
      <c r="B737" s="56"/>
      <c r="C737" s="56"/>
      <c r="D737" s="56"/>
      <c r="E737" s="56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24"/>
      <c r="B738" s="56"/>
      <c r="C738" s="56"/>
      <c r="D738" s="56"/>
      <c r="E738" s="56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24"/>
      <c r="B739" s="56"/>
      <c r="C739" s="56"/>
      <c r="D739" s="56"/>
      <c r="E739" s="56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24"/>
      <c r="B740" s="56"/>
      <c r="C740" s="56"/>
      <c r="D740" s="56"/>
      <c r="E740" s="56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24"/>
      <c r="B741" s="56"/>
      <c r="C741" s="56"/>
      <c r="D741" s="56"/>
      <c r="E741" s="56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24"/>
      <c r="B742" s="56"/>
      <c r="C742" s="56"/>
      <c r="D742" s="56"/>
      <c r="E742" s="56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24"/>
      <c r="B743" s="56"/>
      <c r="C743" s="56"/>
      <c r="D743" s="56"/>
      <c r="E743" s="56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24"/>
      <c r="B744" s="56"/>
      <c r="C744" s="56"/>
      <c r="D744" s="56"/>
      <c r="E744" s="56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24"/>
      <c r="B745" s="56"/>
      <c r="C745" s="56"/>
      <c r="D745" s="56"/>
      <c r="E745" s="56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24"/>
      <c r="B746" s="56"/>
      <c r="C746" s="56"/>
      <c r="D746" s="56"/>
      <c r="E746" s="56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24"/>
      <c r="B747" s="56"/>
      <c r="C747" s="56"/>
      <c r="D747" s="56"/>
      <c r="E747" s="56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24"/>
      <c r="B748" s="56"/>
      <c r="C748" s="56"/>
      <c r="D748" s="56"/>
      <c r="E748" s="56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24"/>
      <c r="B749" s="56"/>
      <c r="C749" s="56"/>
      <c r="D749" s="56"/>
      <c r="E749" s="56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24"/>
      <c r="B750" s="56"/>
      <c r="C750" s="56"/>
      <c r="D750" s="56"/>
      <c r="E750" s="56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24"/>
      <c r="B751" s="56"/>
      <c r="C751" s="56"/>
      <c r="D751" s="56"/>
      <c r="E751" s="56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24"/>
      <c r="B752" s="56"/>
      <c r="C752" s="56"/>
      <c r="D752" s="56"/>
      <c r="E752" s="56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24"/>
      <c r="B753" s="56"/>
      <c r="C753" s="56"/>
      <c r="D753" s="56"/>
      <c r="E753" s="56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24"/>
      <c r="B754" s="56"/>
      <c r="C754" s="56"/>
      <c r="D754" s="56"/>
      <c r="E754" s="56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24"/>
      <c r="B755" s="56"/>
      <c r="C755" s="56"/>
      <c r="D755" s="56"/>
      <c r="E755" s="56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24"/>
      <c r="B756" s="56"/>
      <c r="C756" s="56"/>
      <c r="D756" s="56"/>
      <c r="E756" s="56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24"/>
      <c r="B757" s="56"/>
      <c r="C757" s="56"/>
      <c r="D757" s="56"/>
      <c r="E757" s="56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24"/>
      <c r="B758" s="56"/>
      <c r="C758" s="56"/>
      <c r="D758" s="56"/>
      <c r="E758" s="56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24"/>
      <c r="B759" s="56"/>
      <c r="C759" s="56"/>
      <c r="D759" s="56"/>
      <c r="E759" s="56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24"/>
      <c r="B760" s="56"/>
      <c r="C760" s="56"/>
      <c r="D760" s="56"/>
      <c r="E760" s="56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24"/>
      <c r="B761" s="56"/>
      <c r="C761" s="56"/>
      <c r="D761" s="56"/>
      <c r="E761" s="56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24"/>
      <c r="B762" s="56"/>
      <c r="C762" s="56"/>
      <c r="D762" s="56"/>
      <c r="E762" s="56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24"/>
      <c r="B763" s="56"/>
      <c r="C763" s="56"/>
      <c r="D763" s="56"/>
      <c r="E763" s="56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24"/>
      <c r="B764" s="56"/>
      <c r="C764" s="56"/>
      <c r="D764" s="56"/>
      <c r="E764" s="56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24"/>
      <c r="B765" s="56"/>
      <c r="C765" s="56"/>
      <c r="D765" s="56"/>
      <c r="E765" s="56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24"/>
      <c r="B766" s="56"/>
      <c r="C766" s="56"/>
      <c r="D766" s="56"/>
      <c r="E766" s="56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24"/>
      <c r="B767" s="56"/>
      <c r="C767" s="56"/>
      <c r="D767" s="56"/>
      <c r="E767" s="56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24"/>
      <c r="B768" s="56"/>
      <c r="C768" s="56"/>
      <c r="D768" s="56"/>
      <c r="E768" s="56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24"/>
      <c r="B769" s="56"/>
      <c r="C769" s="56"/>
      <c r="D769" s="56"/>
      <c r="E769" s="56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24"/>
      <c r="B770" s="56"/>
      <c r="C770" s="56"/>
      <c r="D770" s="56"/>
      <c r="E770" s="56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24"/>
      <c r="B771" s="56"/>
      <c r="C771" s="56"/>
      <c r="D771" s="56"/>
      <c r="E771" s="56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24"/>
      <c r="B772" s="56"/>
      <c r="C772" s="56"/>
      <c r="D772" s="56"/>
      <c r="E772" s="56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24"/>
      <c r="B773" s="56"/>
      <c r="C773" s="56"/>
      <c r="D773" s="56"/>
      <c r="E773" s="56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24"/>
      <c r="B774" s="56"/>
      <c r="C774" s="56"/>
      <c r="D774" s="56"/>
      <c r="E774" s="56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24"/>
      <c r="B775" s="56"/>
      <c r="C775" s="56"/>
      <c r="D775" s="56"/>
      <c r="E775" s="56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24"/>
      <c r="B776" s="56"/>
      <c r="C776" s="56"/>
      <c r="D776" s="56"/>
      <c r="E776" s="56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24"/>
      <c r="B777" s="56"/>
      <c r="C777" s="56"/>
      <c r="D777" s="56"/>
      <c r="E777" s="56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24"/>
      <c r="B778" s="56"/>
      <c r="C778" s="56"/>
      <c r="D778" s="56"/>
      <c r="E778" s="56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24"/>
      <c r="B779" s="56"/>
      <c r="C779" s="56"/>
      <c r="D779" s="56"/>
      <c r="E779" s="56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24"/>
      <c r="B780" s="56"/>
      <c r="C780" s="56"/>
      <c r="D780" s="56"/>
      <c r="E780" s="56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24"/>
      <c r="B781" s="56"/>
      <c r="C781" s="56"/>
      <c r="D781" s="56"/>
      <c r="E781" s="56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24"/>
      <c r="B782" s="56"/>
      <c r="C782" s="56"/>
      <c r="D782" s="56"/>
      <c r="E782" s="56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24"/>
      <c r="B783" s="56"/>
      <c r="C783" s="56"/>
      <c r="D783" s="56"/>
      <c r="E783" s="56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24"/>
      <c r="B784" s="56"/>
      <c r="C784" s="56"/>
      <c r="D784" s="56"/>
      <c r="E784" s="56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24"/>
      <c r="B785" s="56"/>
      <c r="C785" s="56"/>
      <c r="D785" s="56"/>
      <c r="E785" s="56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24"/>
      <c r="B786" s="56"/>
      <c r="C786" s="56"/>
      <c r="D786" s="56"/>
      <c r="E786" s="56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24"/>
      <c r="B787" s="56"/>
      <c r="C787" s="56"/>
      <c r="D787" s="56"/>
      <c r="E787" s="56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24"/>
      <c r="B788" s="56"/>
      <c r="C788" s="56"/>
      <c r="D788" s="56"/>
      <c r="E788" s="56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24"/>
      <c r="B789" s="56"/>
      <c r="C789" s="56"/>
      <c r="D789" s="56"/>
      <c r="E789" s="56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24"/>
      <c r="B790" s="56"/>
      <c r="C790" s="56"/>
      <c r="D790" s="56"/>
      <c r="E790" s="56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24"/>
      <c r="B791" s="56"/>
      <c r="C791" s="56"/>
      <c r="D791" s="56"/>
      <c r="E791" s="56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24"/>
      <c r="B792" s="56"/>
      <c r="C792" s="56"/>
      <c r="D792" s="56"/>
      <c r="E792" s="56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24"/>
      <c r="B793" s="56"/>
      <c r="C793" s="56"/>
      <c r="D793" s="56"/>
      <c r="E793" s="56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24"/>
      <c r="B794" s="56"/>
      <c r="C794" s="56"/>
      <c r="D794" s="56"/>
      <c r="E794" s="56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24"/>
      <c r="B795" s="56"/>
      <c r="C795" s="56"/>
      <c r="D795" s="56"/>
      <c r="E795" s="56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24"/>
      <c r="B796" s="56"/>
      <c r="C796" s="56"/>
      <c r="D796" s="56"/>
      <c r="E796" s="56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24"/>
      <c r="B797" s="56"/>
      <c r="C797" s="56"/>
      <c r="D797" s="56"/>
      <c r="E797" s="56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24"/>
      <c r="B798" s="56"/>
      <c r="C798" s="56"/>
      <c r="D798" s="56"/>
      <c r="E798" s="56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24"/>
      <c r="B799" s="56"/>
      <c r="C799" s="56"/>
      <c r="D799" s="56"/>
      <c r="E799" s="56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24"/>
      <c r="B800" s="56"/>
      <c r="C800" s="56"/>
      <c r="D800" s="56"/>
      <c r="E800" s="56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24"/>
      <c r="B801" s="56"/>
      <c r="C801" s="56"/>
      <c r="D801" s="56"/>
      <c r="E801" s="56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24"/>
      <c r="B802" s="56"/>
      <c r="C802" s="56"/>
      <c r="D802" s="56"/>
      <c r="E802" s="56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24"/>
      <c r="B803" s="56"/>
      <c r="C803" s="56"/>
      <c r="D803" s="56"/>
      <c r="E803" s="56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24"/>
      <c r="B804" s="56"/>
      <c r="C804" s="56"/>
      <c r="D804" s="56"/>
      <c r="E804" s="56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24"/>
      <c r="B805" s="56"/>
      <c r="C805" s="56"/>
      <c r="D805" s="56"/>
      <c r="E805" s="56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24"/>
      <c r="B806" s="56"/>
      <c r="C806" s="56"/>
      <c r="D806" s="56"/>
      <c r="E806" s="56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24"/>
      <c r="B807" s="56"/>
      <c r="C807" s="56"/>
      <c r="D807" s="56"/>
      <c r="E807" s="56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24"/>
      <c r="B808" s="56"/>
      <c r="C808" s="56"/>
      <c r="D808" s="56"/>
      <c r="E808" s="56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24"/>
      <c r="B809" s="56"/>
      <c r="C809" s="56"/>
      <c r="D809" s="56"/>
      <c r="E809" s="56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24"/>
      <c r="B810" s="56"/>
      <c r="C810" s="56"/>
      <c r="D810" s="56"/>
      <c r="E810" s="56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24"/>
      <c r="B811" s="56"/>
      <c r="C811" s="56"/>
      <c r="D811" s="56"/>
      <c r="E811" s="56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24"/>
      <c r="B812" s="56"/>
      <c r="C812" s="56"/>
      <c r="D812" s="56"/>
      <c r="E812" s="56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24"/>
      <c r="B813" s="56"/>
      <c r="C813" s="56"/>
      <c r="D813" s="56"/>
      <c r="E813" s="56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24"/>
      <c r="B814" s="56"/>
      <c r="C814" s="56"/>
      <c r="D814" s="56"/>
      <c r="E814" s="56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24"/>
      <c r="B815" s="56"/>
      <c r="C815" s="56"/>
      <c r="D815" s="56"/>
      <c r="E815" s="56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24"/>
      <c r="B816" s="56"/>
      <c r="C816" s="56"/>
      <c r="D816" s="56"/>
      <c r="E816" s="56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24"/>
      <c r="B817" s="56"/>
      <c r="C817" s="56"/>
      <c r="D817" s="56"/>
      <c r="E817" s="56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24"/>
      <c r="B818" s="56"/>
      <c r="C818" s="56"/>
      <c r="D818" s="56"/>
      <c r="E818" s="56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24"/>
      <c r="B819" s="56"/>
      <c r="C819" s="56"/>
      <c r="D819" s="56"/>
      <c r="E819" s="56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24"/>
      <c r="B820" s="56"/>
      <c r="C820" s="56"/>
      <c r="D820" s="56"/>
      <c r="E820" s="56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24"/>
      <c r="B821" s="56"/>
      <c r="C821" s="56"/>
      <c r="D821" s="56"/>
      <c r="E821" s="56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24"/>
      <c r="B822" s="56"/>
      <c r="C822" s="56"/>
      <c r="D822" s="56"/>
      <c r="E822" s="56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24"/>
      <c r="B823" s="56"/>
      <c r="C823" s="56"/>
      <c r="D823" s="56"/>
      <c r="E823" s="56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24"/>
      <c r="B824" s="56"/>
      <c r="C824" s="56"/>
      <c r="D824" s="56"/>
      <c r="E824" s="56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24"/>
      <c r="B825" s="56"/>
      <c r="C825" s="56"/>
      <c r="D825" s="56"/>
      <c r="E825" s="56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24"/>
      <c r="B826" s="56"/>
      <c r="C826" s="56"/>
      <c r="D826" s="56"/>
      <c r="E826" s="56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24"/>
      <c r="B827" s="56"/>
      <c r="C827" s="56"/>
      <c r="D827" s="56"/>
      <c r="E827" s="56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24"/>
      <c r="B828" s="56"/>
      <c r="C828" s="56"/>
      <c r="D828" s="56"/>
      <c r="E828" s="56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24"/>
      <c r="B829" s="56"/>
      <c r="C829" s="56"/>
      <c r="D829" s="56"/>
      <c r="E829" s="56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24"/>
      <c r="B830" s="56"/>
      <c r="C830" s="56"/>
      <c r="D830" s="56"/>
      <c r="E830" s="56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24"/>
      <c r="B831" s="56"/>
      <c r="C831" s="56"/>
      <c r="D831" s="56"/>
      <c r="E831" s="56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24"/>
      <c r="B832" s="56"/>
      <c r="C832" s="56"/>
      <c r="D832" s="56"/>
      <c r="E832" s="56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24"/>
      <c r="B833" s="56"/>
      <c r="C833" s="56"/>
      <c r="D833" s="56"/>
      <c r="E833" s="56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24"/>
      <c r="B834" s="56"/>
      <c r="C834" s="56"/>
      <c r="D834" s="56"/>
      <c r="E834" s="56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24"/>
      <c r="B835" s="56"/>
      <c r="C835" s="56"/>
      <c r="D835" s="56"/>
      <c r="E835" s="56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24"/>
      <c r="B836" s="56"/>
      <c r="C836" s="56"/>
      <c r="D836" s="56"/>
      <c r="E836" s="56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24"/>
      <c r="B837" s="56"/>
      <c r="C837" s="56"/>
      <c r="D837" s="56"/>
      <c r="E837" s="56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24"/>
      <c r="B838" s="56"/>
      <c r="C838" s="56"/>
      <c r="D838" s="56"/>
      <c r="E838" s="56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24"/>
      <c r="B839" s="56"/>
      <c r="C839" s="56"/>
      <c r="D839" s="56"/>
      <c r="E839" s="56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24"/>
      <c r="B840" s="56"/>
      <c r="C840" s="56"/>
      <c r="D840" s="56"/>
      <c r="E840" s="56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24"/>
      <c r="B841" s="56"/>
      <c r="C841" s="56"/>
      <c r="D841" s="56"/>
      <c r="E841" s="56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24"/>
      <c r="B842" s="56"/>
      <c r="C842" s="56"/>
      <c r="D842" s="56"/>
      <c r="E842" s="56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24"/>
      <c r="B843" s="56"/>
      <c r="C843" s="56"/>
      <c r="D843" s="56"/>
      <c r="E843" s="56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24"/>
      <c r="B844" s="56"/>
      <c r="C844" s="56"/>
      <c r="D844" s="56"/>
      <c r="E844" s="56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24"/>
      <c r="B845" s="56"/>
      <c r="C845" s="56"/>
      <c r="D845" s="56"/>
      <c r="E845" s="56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24"/>
      <c r="B846" s="56"/>
      <c r="C846" s="56"/>
      <c r="D846" s="56"/>
      <c r="E846" s="56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24"/>
      <c r="B847" s="56"/>
      <c r="C847" s="56"/>
      <c r="D847" s="56"/>
      <c r="E847" s="56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24"/>
      <c r="B848" s="56"/>
      <c r="C848" s="56"/>
      <c r="D848" s="56"/>
      <c r="E848" s="56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24"/>
      <c r="B849" s="56"/>
      <c r="C849" s="56"/>
      <c r="D849" s="56"/>
      <c r="E849" s="56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24"/>
      <c r="B850" s="56"/>
      <c r="C850" s="56"/>
      <c r="D850" s="56"/>
      <c r="E850" s="56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24"/>
      <c r="B851" s="56"/>
      <c r="C851" s="56"/>
      <c r="D851" s="56"/>
      <c r="E851" s="56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24"/>
      <c r="B852" s="56"/>
      <c r="C852" s="56"/>
      <c r="D852" s="56"/>
      <c r="E852" s="56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24"/>
      <c r="B853" s="56"/>
      <c r="C853" s="56"/>
      <c r="D853" s="56"/>
      <c r="E853" s="56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24"/>
      <c r="B854" s="56"/>
      <c r="C854" s="56"/>
      <c r="D854" s="56"/>
      <c r="E854" s="56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24"/>
      <c r="B855" s="56"/>
      <c r="C855" s="56"/>
      <c r="D855" s="56"/>
      <c r="E855" s="56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24"/>
      <c r="B856" s="56"/>
      <c r="C856" s="56"/>
      <c r="D856" s="56"/>
      <c r="E856" s="56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24"/>
      <c r="B857" s="56"/>
      <c r="C857" s="56"/>
      <c r="D857" s="56"/>
      <c r="E857" s="56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24"/>
      <c r="B858" s="56"/>
      <c r="C858" s="56"/>
      <c r="D858" s="56"/>
      <c r="E858" s="56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24"/>
      <c r="B859" s="56"/>
      <c r="C859" s="56"/>
      <c r="D859" s="56"/>
      <c r="E859" s="56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24"/>
      <c r="B860" s="56"/>
      <c r="C860" s="56"/>
      <c r="D860" s="56"/>
      <c r="E860" s="56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24"/>
      <c r="B861" s="56"/>
      <c r="C861" s="56"/>
      <c r="D861" s="56"/>
      <c r="E861" s="56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24"/>
      <c r="B862" s="56"/>
      <c r="C862" s="56"/>
      <c r="D862" s="56"/>
      <c r="E862" s="56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24"/>
      <c r="B863" s="56"/>
      <c r="C863" s="56"/>
      <c r="D863" s="56"/>
      <c r="E863" s="56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24"/>
      <c r="B864" s="56"/>
      <c r="C864" s="56"/>
      <c r="D864" s="56"/>
      <c r="E864" s="56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24"/>
      <c r="B865" s="56"/>
      <c r="C865" s="56"/>
      <c r="D865" s="56"/>
      <c r="E865" s="56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24"/>
      <c r="B866" s="56"/>
      <c r="C866" s="56"/>
      <c r="D866" s="56"/>
      <c r="E866" s="56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24"/>
      <c r="B867" s="56"/>
      <c r="C867" s="56"/>
      <c r="D867" s="56"/>
      <c r="E867" s="56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24"/>
      <c r="B868" s="56"/>
      <c r="C868" s="56"/>
      <c r="D868" s="56"/>
      <c r="E868" s="56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24"/>
      <c r="B869" s="56"/>
      <c r="C869" s="56"/>
      <c r="D869" s="56"/>
      <c r="E869" s="56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24"/>
      <c r="B870" s="56"/>
      <c r="C870" s="56"/>
      <c r="D870" s="56"/>
      <c r="E870" s="56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24"/>
      <c r="B871" s="56"/>
      <c r="C871" s="56"/>
      <c r="D871" s="56"/>
      <c r="E871" s="56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24"/>
      <c r="B872" s="56"/>
      <c r="C872" s="56"/>
      <c r="D872" s="56"/>
      <c r="E872" s="56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24"/>
      <c r="B873" s="56"/>
      <c r="C873" s="56"/>
      <c r="D873" s="56"/>
      <c r="E873" s="56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24"/>
      <c r="B874" s="56"/>
      <c r="C874" s="56"/>
      <c r="D874" s="56"/>
      <c r="E874" s="56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24"/>
      <c r="B875" s="56"/>
      <c r="C875" s="56"/>
      <c r="D875" s="56"/>
      <c r="E875" s="56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24"/>
      <c r="B876" s="56"/>
      <c r="C876" s="56"/>
      <c r="D876" s="56"/>
      <c r="E876" s="56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24"/>
      <c r="B877" s="56"/>
      <c r="C877" s="56"/>
      <c r="D877" s="56"/>
      <c r="E877" s="56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24"/>
      <c r="B878" s="56"/>
      <c r="C878" s="56"/>
      <c r="D878" s="56"/>
      <c r="E878" s="56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24"/>
      <c r="B879" s="56"/>
      <c r="C879" s="56"/>
      <c r="D879" s="56"/>
      <c r="E879" s="56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24"/>
      <c r="B880" s="56"/>
      <c r="C880" s="56"/>
      <c r="D880" s="56"/>
      <c r="E880" s="56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24"/>
      <c r="B881" s="56"/>
      <c r="C881" s="56"/>
      <c r="D881" s="56"/>
      <c r="E881" s="56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24"/>
      <c r="B882" s="56"/>
      <c r="C882" s="56"/>
      <c r="D882" s="56"/>
      <c r="E882" s="56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24"/>
      <c r="B883" s="56"/>
      <c r="C883" s="56"/>
      <c r="D883" s="56"/>
      <c r="E883" s="56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24"/>
      <c r="B884" s="56"/>
      <c r="C884" s="56"/>
      <c r="D884" s="56"/>
      <c r="E884" s="56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24"/>
      <c r="B885" s="56"/>
      <c r="C885" s="56"/>
      <c r="D885" s="56"/>
      <c r="E885" s="56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24"/>
      <c r="B886" s="56"/>
      <c r="C886" s="56"/>
      <c r="D886" s="56"/>
      <c r="E886" s="56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24"/>
      <c r="B887" s="56"/>
      <c r="C887" s="56"/>
      <c r="D887" s="56"/>
      <c r="E887" s="56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24"/>
      <c r="B888" s="56"/>
      <c r="C888" s="56"/>
      <c r="D888" s="56"/>
      <c r="E888" s="56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24"/>
      <c r="B889" s="56"/>
      <c r="C889" s="56"/>
      <c r="D889" s="56"/>
      <c r="E889" s="56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24"/>
      <c r="B890" s="56"/>
      <c r="C890" s="56"/>
      <c r="D890" s="56"/>
      <c r="E890" s="56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24"/>
      <c r="B891" s="56"/>
      <c r="C891" s="56"/>
      <c r="D891" s="56"/>
      <c r="E891" s="56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24"/>
      <c r="B892" s="56"/>
      <c r="C892" s="56"/>
      <c r="D892" s="56"/>
      <c r="E892" s="56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24"/>
      <c r="B893" s="56"/>
      <c r="C893" s="56"/>
      <c r="D893" s="56"/>
      <c r="E893" s="56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24"/>
      <c r="B894" s="56"/>
      <c r="C894" s="56"/>
      <c r="D894" s="56"/>
      <c r="E894" s="56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24"/>
      <c r="B895" s="56"/>
      <c r="C895" s="56"/>
      <c r="D895" s="56"/>
      <c r="E895" s="56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24"/>
      <c r="B896" s="56"/>
      <c r="C896" s="56"/>
      <c r="D896" s="56"/>
      <c r="E896" s="56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24"/>
      <c r="B897" s="56"/>
      <c r="C897" s="56"/>
      <c r="D897" s="56"/>
      <c r="E897" s="56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24"/>
      <c r="B898" s="56"/>
      <c r="C898" s="56"/>
      <c r="D898" s="56"/>
      <c r="E898" s="56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24"/>
      <c r="B899" s="56"/>
      <c r="C899" s="56"/>
      <c r="D899" s="56"/>
      <c r="E899" s="56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24"/>
      <c r="B900" s="56"/>
      <c r="C900" s="56"/>
      <c r="D900" s="56"/>
      <c r="E900" s="56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24"/>
      <c r="B901" s="56"/>
      <c r="C901" s="56"/>
      <c r="D901" s="56"/>
      <c r="E901" s="56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24"/>
      <c r="B902" s="56"/>
      <c r="C902" s="56"/>
      <c r="D902" s="56"/>
      <c r="E902" s="56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24"/>
      <c r="B903" s="56"/>
      <c r="C903" s="56"/>
      <c r="D903" s="56"/>
      <c r="E903" s="56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24"/>
      <c r="B904" s="56"/>
      <c r="C904" s="56"/>
      <c r="D904" s="56"/>
      <c r="E904" s="56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24"/>
      <c r="B905" s="56"/>
      <c r="C905" s="56"/>
      <c r="D905" s="56"/>
      <c r="E905" s="56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24"/>
      <c r="B906" s="56"/>
      <c r="C906" s="56"/>
      <c r="D906" s="56"/>
      <c r="E906" s="56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24"/>
      <c r="B907" s="56"/>
      <c r="C907" s="56"/>
      <c r="D907" s="56"/>
      <c r="E907" s="56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24"/>
      <c r="B908" s="56"/>
      <c r="C908" s="56"/>
      <c r="D908" s="56"/>
      <c r="E908" s="56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24"/>
      <c r="B909" s="56"/>
      <c r="C909" s="56"/>
      <c r="D909" s="56"/>
      <c r="E909" s="56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24"/>
      <c r="B910" s="56"/>
      <c r="C910" s="56"/>
      <c r="D910" s="56"/>
      <c r="E910" s="56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24"/>
      <c r="B911" s="56"/>
      <c r="C911" s="56"/>
      <c r="D911" s="56"/>
      <c r="E911" s="56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24"/>
      <c r="B912" s="56"/>
      <c r="C912" s="56"/>
      <c r="D912" s="56"/>
      <c r="E912" s="56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24"/>
      <c r="B913" s="56"/>
      <c r="C913" s="56"/>
      <c r="D913" s="56"/>
      <c r="E913" s="56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24"/>
      <c r="B914" s="56"/>
      <c r="C914" s="56"/>
      <c r="D914" s="56"/>
      <c r="E914" s="56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24"/>
      <c r="B915" s="56"/>
      <c r="C915" s="56"/>
      <c r="D915" s="56"/>
      <c r="E915" s="56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24"/>
      <c r="B916" s="56"/>
      <c r="C916" s="56"/>
      <c r="D916" s="56"/>
      <c r="E916" s="56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24"/>
      <c r="B917" s="56"/>
      <c r="C917" s="56"/>
      <c r="D917" s="56"/>
      <c r="E917" s="56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24"/>
      <c r="B918" s="56"/>
      <c r="C918" s="56"/>
      <c r="D918" s="56"/>
      <c r="E918" s="56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24"/>
      <c r="B919" s="56"/>
      <c r="C919" s="56"/>
      <c r="D919" s="56"/>
      <c r="E919" s="56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24"/>
      <c r="B920" s="56"/>
      <c r="C920" s="56"/>
      <c r="D920" s="56"/>
      <c r="E920" s="56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24"/>
      <c r="B921" s="56"/>
      <c r="C921" s="56"/>
      <c r="D921" s="56"/>
      <c r="E921" s="56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24"/>
      <c r="B922" s="56"/>
      <c r="C922" s="56"/>
      <c r="D922" s="56"/>
      <c r="E922" s="56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24"/>
      <c r="B923" s="56"/>
      <c r="C923" s="56"/>
      <c r="D923" s="56"/>
      <c r="E923" s="56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24"/>
      <c r="B924" s="56"/>
      <c r="C924" s="56"/>
      <c r="D924" s="56"/>
      <c r="E924" s="56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24"/>
      <c r="B925" s="56"/>
      <c r="C925" s="56"/>
      <c r="D925" s="56"/>
      <c r="E925" s="56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24"/>
      <c r="B926" s="56"/>
      <c r="C926" s="56"/>
      <c r="D926" s="56"/>
      <c r="E926" s="56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24"/>
      <c r="B927" s="56"/>
      <c r="C927" s="56"/>
      <c r="D927" s="56"/>
      <c r="E927" s="56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24"/>
      <c r="B928" s="56"/>
      <c r="C928" s="56"/>
      <c r="D928" s="56"/>
      <c r="E928" s="56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24"/>
      <c r="B929" s="56"/>
      <c r="C929" s="56"/>
      <c r="D929" s="56"/>
      <c r="E929" s="56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24"/>
      <c r="B930" s="56"/>
      <c r="C930" s="56"/>
      <c r="D930" s="56"/>
      <c r="E930" s="56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24"/>
      <c r="B931" s="56"/>
      <c r="C931" s="56"/>
      <c r="D931" s="56"/>
      <c r="E931" s="56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24"/>
      <c r="B932" s="56"/>
      <c r="C932" s="56"/>
      <c r="D932" s="56"/>
      <c r="E932" s="56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24"/>
      <c r="B933" s="56"/>
      <c r="C933" s="56"/>
      <c r="D933" s="56"/>
      <c r="E933" s="56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24"/>
      <c r="B934" s="56"/>
      <c r="C934" s="56"/>
      <c r="D934" s="56"/>
      <c r="E934" s="56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24"/>
      <c r="B935" s="56"/>
      <c r="C935" s="56"/>
      <c r="D935" s="56"/>
      <c r="E935" s="56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24"/>
      <c r="B936" s="56"/>
      <c r="C936" s="56"/>
      <c r="D936" s="56"/>
      <c r="E936" s="56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24"/>
      <c r="B937" s="56"/>
      <c r="C937" s="56"/>
      <c r="D937" s="56"/>
      <c r="E937" s="56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24"/>
      <c r="B938" s="56"/>
      <c r="C938" s="56"/>
      <c r="D938" s="56"/>
      <c r="E938" s="56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24"/>
      <c r="B939" s="56"/>
      <c r="C939" s="56"/>
      <c r="D939" s="56"/>
      <c r="E939" s="56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24"/>
      <c r="B940" s="56"/>
      <c r="C940" s="56"/>
      <c r="D940" s="56"/>
      <c r="E940" s="56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24"/>
      <c r="B941" s="56"/>
      <c r="C941" s="56"/>
      <c r="D941" s="56"/>
      <c r="E941" s="56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24"/>
      <c r="B942" s="56"/>
      <c r="C942" s="56"/>
      <c r="D942" s="56"/>
      <c r="E942" s="56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24"/>
      <c r="B943" s="56"/>
      <c r="C943" s="56"/>
      <c r="D943" s="56"/>
      <c r="E943" s="56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24"/>
      <c r="B944" s="56"/>
      <c r="C944" s="56"/>
      <c r="D944" s="56"/>
      <c r="E944" s="56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24"/>
      <c r="B945" s="56"/>
      <c r="C945" s="56"/>
      <c r="D945" s="56"/>
      <c r="E945" s="56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24"/>
      <c r="B946" s="56"/>
      <c r="C946" s="56"/>
      <c r="D946" s="56"/>
      <c r="E946" s="56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24"/>
      <c r="B947" s="56"/>
      <c r="C947" s="56"/>
      <c r="D947" s="56"/>
      <c r="E947" s="56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24"/>
      <c r="B948" s="56"/>
      <c r="C948" s="56"/>
      <c r="D948" s="56"/>
      <c r="E948" s="56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24"/>
      <c r="B949" s="56"/>
      <c r="C949" s="56"/>
      <c r="D949" s="56"/>
      <c r="E949" s="56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24"/>
      <c r="B950" s="56"/>
      <c r="C950" s="56"/>
      <c r="D950" s="56"/>
      <c r="E950" s="56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24"/>
      <c r="B951" s="56"/>
      <c r="C951" s="56"/>
      <c r="D951" s="56"/>
      <c r="E951" s="56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24"/>
      <c r="B952" s="56"/>
      <c r="C952" s="56"/>
      <c r="D952" s="56"/>
      <c r="E952" s="56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24"/>
      <c r="B953" s="56"/>
      <c r="C953" s="56"/>
      <c r="D953" s="56"/>
      <c r="E953" s="56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24"/>
      <c r="B954" s="56"/>
      <c r="C954" s="56"/>
      <c r="D954" s="56"/>
      <c r="E954" s="56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24"/>
      <c r="B955" s="56"/>
      <c r="C955" s="56"/>
      <c r="D955" s="56"/>
      <c r="E955" s="56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24"/>
      <c r="B956" s="56"/>
      <c r="C956" s="56"/>
      <c r="D956" s="56"/>
      <c r="E956" s="56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24"/>
      <c r="B957" s="56"/>
      <c r="C957" s="56"/>
      <c r="D957" s="56"/>
      <c r="E957" s="56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24"/>
      <c r="B958" s="56"/>
      <c r="C958" s="56"/>
      <c r="D958" s="56"/>
      <c r="E958" s="56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24"/>
      <c r="B959" s="56"/>
      <c r="C959" s="56"/>
      <c r="D959" s="56"/>
      <c r="E959" s="56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24"/>
      <c r="B960" s="56"/>
      <c r="C960" s="56"/>
      <c r="D960" s="56"/>
      <c r="E960" s="56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24"/>
      <c r="B961" s="56"/>
      <c r="C961" s="56"/>
      <c r="D961" s="56"/>
      <c r="E961" s="56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24"/>
      <c r="B962" s="56"/>
      <c r="C962" s="56"/>
      <c r="D962" s="56"/>
      <c r="E962" s="56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24"/>
      <c r="B963" s="56"/>
      <c r="C963" s="56"/>
      <c r="D963" s="56"/>
      <c r="E963" s="56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24"/>
      <c r="B964" s="56"/>
      <c r="C964" s="56"/>
      <c r="D964" s="56"/>
      <c r="E964" s="56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24"/>
      <c r="B965" s="56"/>
      <c r="C965" s="56"/>
      <c r="D965" s="56"/>
      <c r="E965" s="56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24"/>
      <c r="B966" s="56"/>
      <c r="C966" s="56"/>
      <c r="D966" s="56"/>
      <c r="E966" s="56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24"/>
      <c r="B967" s="56"/>
      <c r="C967" s="56"/>
      <c r="D967" s="56"/>
      <c r="E967" s="56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24"/>
      <c r="B968" s="56"/>
      <c r="C968" s="56"/>
      <c r="D968" s="56"/>
      <c r="E968" s="56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24"/>
      <c r="B969" s="56"/>
      <c r="C969" s="56"/>
      <c r="D969" s="56"/>
      <c r="E969" s="56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24"/>
      <c r="B970" s="56"/>
      <c r="C970" s="56"/>
      <c r="D970" s="56"/>
      <c r="E970" s="56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24"/>
      <c r="B971" s="56"/>
      <c r="C971" s="56"/>
      <c r="D971" s="56"/>
      <c r="E971" s="56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24"/>
      <c r="B972" s="56"/>
      <c r="C972" s="56"/>
      <c r="D972" s="56"/>
      <c r="E972" s="56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24"/>
      <c r="B973" s="56"/>
      <c r="C973" s="56"/>
      <c r="D973" s="56"/>
      <c r="E973" s="56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24"/>
      <c r="B974" s="56"/>
      <c r="C974" s="56"/>
      <c r="D974" s="56"/>
      <c r="E974" s="56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24"/>
      <c r="B975" s="56"/>
      <c r="C975" s="56"/>
      <c r="D975" s="56"/>
      <c r="E975" s="56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24"/>
      <c r="B976" s="56"/>
      <c r="C976" s="56"/>
      <c r="D976" s="56"/>
      <c r="E976" s="56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24"/>
      <c r="B977" s="56"/>
      <c r="C977" s="56"/>
      <c r="D977" s="56"/>
      <c r="E977" s="56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24"/>
      <c r="B978" s="56"/>
      <c r="C978" s="56"/>
      <c r="D978" s="56"/>
      <c r="E978" s="56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24"/>
      <c r="B979" s="56"/>
      <c r="C979" s="56"/>
      <c r="D979" s="56"/>
      <c r="E979" s="56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24"/>
      <c r="B980" s="56"/>
      <c r="C980" s="56"/>
      <c r="D980" s="56"/>
      <c r="E980" s="56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24"/>
      <c r="B981" s="56"/>
      <c r="C981" s="56"/>
      <c r="D981" s="56"/>
      <c r="E981" s="56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24"/>
      <c r="B982" s="56"/>
      <c r="C982" s="56"/>
      <c r="D982" s="56"/>
      <c r="E982" s="56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24"/>
      <c r="B983" s="56"/>
      <c r="C983" s="56"/>
      <c r="D983" s="56"/>
      <c r="E983" s="56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24"/>
      <c r="B984" s="56"/>
      <c r="C984" s="56"/>
      <c r="D984" s="56"/>
      <c r="E984" s="56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24"/>
      <c r="B985" s="56"/>
      <c r="C985" s="56"/>
      <c r="D985" s="56"/>
      <c r="E985" s="56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24"/>
      <c r="B986" s="56"/>
      <c r="C986" s="56"/>
      <c r="D986" s="56"/>
      <c r="E986" s="56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24"/>
      <c r="B987" s="56"/>
      <c r="C987" s="56"/>
      <c r="D987" s="56"/>
      <c r="E987" s="56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24"/>
      <c r="B988" s="56"/>
      <c r="C988" s="56"/>
      <c r="D988" s="56"/>
      <c r="E988" s="56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24"/>
      <c r="B989" s="56"/>
      <c r="C989" s="56"/>
      <c r="D989" s="56"/>
      <c r="E989" s="56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24"/>
      <c r="B990" s="56"/>
      <c r="C990" s="56"/>
      <c r="D990" s="56"/>
      <c r="E990" s="56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24"/>
      <c r="B991" s="56"/>
      <c r="C991" s="56"/>
      <c r="D991" s="56"/>
      <c r="E991" s="56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24"/>
      <c r="B992" s="56"/>
      <c r="C992" s="56"/>
      <c r="D992" s="56"/>
      <c r="E992" s="56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24"/>
      <c r="B993" s="56"/>
      <c r="C993" s="56"/>
      <c r="D993" s="56"/>
      <c r="E993" s="56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24"/>
      <c r="B994" s="56"/>
      <c r="C994" s="56"/>
      <c r="D994" s="56"/>
      <c r="E994" s="56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24"/>
      <c r="B995" s="56"/>
      <c r="C995" s="56"/>
      <c r="D995" s="56"/>
      <c r="E995" s="56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24"/>
      <c r="B996" s="56"/>
      <c r="C996" s="56"/>
      <c r="D996" s="56"/>
      <c r="E996" s="56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24"/>
      <c r="B997" s="56"/>
      <c r="C997" s="56"/>
      <c r="D997" s="56"/>
      <c r="E997" s="56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24"/>
      <c r="B998" s="56"/>
      <c r="C998" s="56"/>
      <c r="D998" s="56"/>
      <c r="E998" s="56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24"/>
      <c r="B999" s="56"/>
      <c r="C999" s="56"/>
      <c r="D999" s="56"/>
      <c r="E999" s="56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24"/>
      <c r="B1000" s="56"/>
      <c r="C1000" s="56"/>
      <c r="D1000" s="56"/>
      <c r="E1000" s="56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customHeight="1" x14ac:dyDescent="0.25">
      <c r="A1001" s="24"/>
      <c r="B1001" s="56"/>
      <c r="C1001" s="56"/>
      <c r="D1001" s="56"/>
      <c r="E1001" s="56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94">
    <mergeCell ref="A4:A5"/>
    <mergeCell ref="C21:E21"/>
    <mergeCell ref="C22:E22"/>
    <mergeCell ref="F22:H22"/>
    <mergeCell ref="I22:K22"/>
    <mergeCell ref="F23:H23"/>
    <mergeCell ref="I23:K23"/>
    <mergeCell ref="F21:H21"/>
    <mergeCell ref="I21:K21"/>
    <mergeCell ref="F27:H27"/>
    <mergeCell ref="I27:K27"/>
    <mergeCell ref="C27:E27"/>
    <mergeCell ref="C28:E28"/>
    <mergeCell ref="F28:H28"/>
    <mergeCell ref="I28:K28"/>
    <mergeCell ref="C29:E29"/>
    <mergeCell ref="F29:H29"/>
    <mergeCell ref="I29:K29"/>
    <mergeCell ref="F35:H35"/>
    <mergeCell ref="I35:K35"/>
    <mergeCell ref="C33:E33"/>
    <mergeCell ref="F33:H33"/>
    <mergeCell ref="I33:K33"/>
    <mergeCell ref="C34:E34"/>
    <mergeCell ref="F34:H34"/>
    <mergeCell ref="I34:K34"/>
    <mergeCell ref="C35:E35"/>
    <mergeCell ref="F41:H41"/>
    <mergeCell ref="I41:K41"/>
    <mergeCell ref="C39:E39"/>
    <mergeCell ref="F39:H39"/>
    <mergeCell ref="I39:K39"/>
    <mergeCell ref="C40:E40"/>
    <mergeCell ref="F40:H40"/>
    <mergeCell ref="I40:K40"/>
    <mergeCell ref="C41:E41"/>
    <mergeCell ref="I45:K45"/>
    <mergeCell ref="C46:E46"/>
    <mergeCell ref="F46:H46"/>
    <mergeCell ref="I46:K46"/>
    <mergeCell ref="C47:E47"/>
    <mergeCell ref="C4:E4"/>
    <mergeCell ref="F4:H4"/>
    <mergeCell ref="I4:K4"/>
    <mergeCell ref="F53:H53"/>
    <mergeCell ref="I53:K53"/>
    <mergeCell ref="C51:E51"/>
    <mergeCell ref="F51:H51"/>
    <mergeCell ref="I51:K51"/>
    <mergeCell ref="C52:E52"/>
    <mergeCell ref="F52:H52"/>
    <mergeCell ref="I52:K52"/>
    <mergeCell ref="C53:E53"/>
    <mergeCell ref="F47:H47"/>
    <mergeCell ref="I47:K47"/>
    <mergeCell ref="C45:E45"/>
    <mergeCell ref="F45:H45"/>
    <mergeCell ref="F9:H9"/>
    <mergeCell ref="I9:K9"/>
    <mergeCell ref="I10:K10"/>
    <mergeCell ref="F17:H17"/>
    <mergeCell ref="F11:H11"/>
    <mergeCell ref="I11:K11"/>
    <mergeCell ref="F15:H15"/>
    <mergeCell ref="I15:K15"/>
    <mergeCell ref="F16:H16"/>
    <mergeCell ref="I16:K16"/>
    <mergeCell ref="I17:K17"/>
    <mergeCell ref="F10:H10"/>
    <mergeCell ref="A48:A53"/>
    <mergeCell ref="A54:A59"/>
    <mergeCell ref="C9:E9"/>
    <mergeCell ref="C11:E11"/>
    <mergeCell ref="A12:A17"/>
    <mergeCell ref="C15:E15"/>
    <mergeCell ref="C16:E16"/>
    <mergeCell ref="C17:E17"/>
    <mergeCell ref="C23:E23"/>
    <mergeCell ref="A18:A23"/>
    <mergeCell ref="A24:A29"/>
    <mergeCell ref="A30:A35"/>
    <mergeCell ref="A36:A41"/>
    <mergeCell ref="A42:A47"/>
    <mergeCell ref="A6:A11"/>
    <mergeCell ref="C10:E10"/>
    <mergeCell ref="F59:H59"/>
    <mergeCell ref="I59:K59"/>
    <mergeCell ref="C57:E57"/>
    <mergeCell ref="F57:H57"/>
    <mergeCell ref="I57:K57"/>
    <mergeCell ref="C58:E58"/>
    <mergeCell ref="F58:H58"/>
    <mergeCell ref="I58:K58"/>
    <mergeCell ref="C59:E59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000"/>
  <sheetViews>
    <sheetView topLeftCell="A140" workbookViewId="0">
      <selection activeCell="J138" sqref="J138"/>
    </sheetView>
  </sheetViews>
  <sheetFormatPr defaultColWidth="11.25" defaultRowHeight="15" customHeight="1" x14ac:dyDescent="0.25"/>
  <cols>
    <col min="1" max="1" width="25.375" style="27" customWidth="1"/>
    <col min="2" max="2" width="15.625" style="27" customWidth="1"/>
    <col min="3" max="3" width="12" style="77" customWidth="1"/>
    <col min="4" max="7" width="15" style="78" customWidth="1"/>
    <col min="8" max="27" width="11" customWidth="1"/>
  </cols>
  <sheetData>
    <row r="1" spans="1:27" ht="15.75" customHeight="1" x14ac:dyDescent="0.25">
      <c r="A1" s="24"/>
      <c r="B1" s="24"/>
      <c r="C1" s="72"/>
      <c r="D1" s="72"/>
      <c r="E1" s="72"/>
      <c r="F1" s="72"/>
      <c r="G1" s="7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5.75" customHeight="1" x14ac:dyDescent="0.25">
      <c r="A2" s="57" t="s">
        <v>71</v>
      </c>
      <c r="B2" s="24"/>
      <c r="C2" s="72"/>
      <c r="D2" s="72"/>
      <c r="E2" s="72"/>
      <c r="F2" s="72"/>
      <c r="G2" s="7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5.75" customHeight="1" x14ac:dyDescent="0.25">
      <c r="A3" s="24"/>
      <c r="B3" s="24"/>
      <c r="C3" s="72"/>
      <c r="D3" s="72"/>
      <c r="E3" s="72"/>
      <c r="F3" s="72"/>
      <c r="G3" s="7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3.5" customHeight="1" x14ac:dyDescent="0.25">
      <c r="A4" s="59" t="s">
        <v>24</v>
      </c>
      <c r="B4" s="59" t="s">
        <v>25</v>
      </c>
      <c r="C4" s="73" t="s">
        <v>72</v>
      </c>
      <c r="D4" s="69"/>
      <c r="E4" s="69"/>
      <c r="F4" s="69"/>
      <c r="G4" s="69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13.5" customHeight="1" thickBot="1" x14ac:dyDescent="0.3">
      <c r="A5" s="76"/>
      <c r="B5" s="76"/>
      <c r="C5" s="74"/>
      <c r="D5" s="71" t="s">
        <v>98</v>
      </c>
      <c r="E5" s="71" t="s">
        <v>73</v>
      </c>
      <c r="F5" s="71" t="s">
        <v>74</v>
      </c>
      <c r="G5" s="71" t="s">
        <v>75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 ht="15.75" customHeight="1" thickTop="1" x14ac:dyDescent="0.25">
      <c r="A6" s="65" t="s">
        <v>5</v>
      </c>
      <c r="B6" s="75" t="s">
        <v>85</v>
      </c>
      <c r="C6" s="72" t="s">
        <v>6</v>
      </c>
      <c r="D6" s="79">
        <v>0.466353403</v>
      </c>
      <c r="E6" s="79">
        <v>0.561141</v>
      </c>
      <c r="F6" s="79">
        <v>0.45848</v>
      </c>
      <c r="G6" s="79">
        <v>0.39615499999999998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5.75" customHeight="1" x14ac:dyDescent="0.25">
      <c r="A7" s="25"/>
      <c r="B7" s="25"/>
      <c r="C7" s="72" t="s">
        <v>9</v>
      </c>
      <c r="D7" s="79">
        <v>0.46563430500000003</v>
      </c>
      <c r="E7" s="79">
        <v>0.54921500000000001</v>
      </c>
      <c r="F7" s="79">
        <v>0.47181669999999998</v>
      </c>
      <c r="G7" s="79">
        <v>0.39319693300000003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5.75" customHeight="1" x14ac:dyDescent="0.25">
      <c r="A8" s="25"/>
      <c r="B8" s="25"/>
      <c r="C8" s="72" t="s">
        <v>10</v>
      </c>
      <c r="D8" s="79">
        <v>0.471418</v>
      </c>
      <c r="E8" s="79">
        <v>0.56757100000000005</v>
      </c>
      <c r="F8" s="79">
        <v>0.46901275999999997</v>
      </c>
      <c r="G8" s="79">
        <v>0.40041027099999998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5.75" customHeight="1" x14ac:dyDescent="0.25">
      <c r="A9" s="25"/>
      <c r="B9" s="25"/>
      <c r="C9" s="72" t="s">
        <v>11</v>
      </c>
      <c r="D9" s="80">
        <f>AVERAGE(D6:D8)</f>
        <v>0.46780190266666671</v>
      </c>
      <c r="E9" s="80">
        <f>AVERAGE(D6:E8)</f>
        <v>0.51355545133333325</v>
      </c>
      <c r="F9" s="80">
        <f>AVERAGE(D6:D8,F6:F8)</f>
        <v>0.46711919466666668</v>
      </c>
      <c r="G9" s="80">
        <f>AVERAGE(D6:D8,G6:G8)</f>
        <v>0.43219465200000001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5.75" customHeight="1" x14ac:dyDescent="0.25">
      <c r="A10" s="25"/>
      <c r="B10" s="25"/>
      <c r="C10" s="72" t="s">
        <v>12</v>
      </c>
      <c r="D10" s="81">
        <f>STDEV(D6:D8)</f>
        <v>3.1522048516088373E-3</v>
      </c>
      <c r="E10" s="81">
        <f>STDEV(D6:E8)</f>
        <v>5.0504854793200278E-2</v>
      </c>
      <c r="F10" s="81">
        <f>STDEV(D6:D8,F6:F8)</f>
        <v>4.9306975573373589E-3</v>
      </c>
      <c r="G10" s="81">
        <f>STDEV(D6:D8,G6:G8)</f>
        <v>3.9123975181483646E-2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5.75" customHeight="1" x14ac:dyDescent="0.25">
      <c r="A11" s="25"/>
      <c r="B11" s="25"/>
      <c r="C11" s="72" t="s">
        <v>69</v>
      </c>
      <c r="D11" s="81">
        <f t="shared" ref="D11:G11" si="0">(D10/D9)*100</f>
        <v>0.67383326866349835</v>
      </c>
      <c r="E11" s="81">
        <f t="shared" si="0"/>
        <v>9.834352777694324</v>
      </c>
      <c r="F11" s="81">
        <f t="shared" si="0"/>
        <v>1.0555544738117375</v>
      </c>
      <c r="G11" s="81">
        <f t="shared" si="0"/>
        <v>9.0523968772949193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5.75" customHeight="1" x14ac:dyDescent="0.25">
      <c r="A12" s="25"/>
      <c r="B12" s="43" t="s">
        <v>86</v>
      </c>
      <c r="C12" s="72" t="s">
        <v>6</v>
      </c>
      <c r="D12" s="79">
        <v>5.5592344880000004</v>
      </c>
      <c r="E12" s="79">
        <v>5.3795010000000003</v>
      </c>
      <c r="F12" s="79">
        <v>5.6455200000000003</v>
      </c>
      <c r="G12" s="79">
        <v>5.7117839999999998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5.75" customHeight="1" x14ac:dyDescent="0.25">
      <c r="A13" s="25"/>
      <c r="B13" s="25"/>
      <c r="C13" s="72" t="s">
        <v>9</v>
      </c>
      <c r="D13" s="79">
        <v>5.5792927450000001</v>
      </c>
      <c r="E13" s="79">
        <v>5.4564620000000001</v>
      </c>
      <c r="F13" s="79">
        <v>5.6586348600000003</v>
      </c>
      <c r="G13" s="79">
        <v>5.6786727859999999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5.75" customHeight="1" x14ac:dyDescent="0.25">
      <c r="A14" s="25"/>
      <c r="B14" s="25"/>
      <c r="C14" s="72" t="s">
        <v>10</v>
      </c>
      <c r="D14" s="79">
        <v>5.5842320000000001</v>
      </c>
      <c r="E14" s="79">
        <v>5.5236210000000003</v>
      </c>
      <c r="F14" s="79">
        <v>5.6573972699999997</v>
      </c>
      <c r="G14" s="79">
        <v>5.7609304190000001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5.75" customHeight="1" x14ac:dyDescent="0.25">
      <c r="A15" s="25"/>
      <c r="B15" s="25"/>
      <c r="C15" s="72" t="s">
        <v>11</v>
      </c>
      <c r="D15" s="80">
        <f>AVERAGE(D12:D14)</f>
        <v>5.5742530776666674</v>
      </c>
      <c r="E15" s="80">
        <f>AVERAGE(D12:E14)</f>
        <v>5.5137238721666675</v>
      </c>
      <c r="F15" s="80">
        <f>AVERAGE(D12:D14,F12:F14)</f>
        <v>5.6140518938333335</v>
      </c>
      <c r="G15" s="80">
        <f>AVERAGE(D12:D14,G12:G14)</f>
        <v>5.6456910729999992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5.75" customHeight="1" x14ac:dyDescent="0.25">
      <c r="A16" s="25"/>
      <c r="B16" s="25"/>
      <c r="C16" s="72" t="s">
        <v>12</v>
      </c>
      <c r="D16" s="81">
        <f>STDEV(D12:D14)</f>
        <v>1.3238866517588701E-2</v>
      </c>
      <c r="E16" s="81">
        <f>STDEV(D12:E14)</f>
        <v>8.0912970387664152E-2</v>
      </c>
      <c r="F16" s="81">
        <f>STDEV(D12:D14,F12:F14)</f>
        <v>4.4629758437862967E-2</v>
      </c>
      <c r="G16" s="81">
        <f>STDEV(D12:D14,G12:G14)</f>
        <v>8.2941994144614659E-2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5.75" customHeight="1" x14ac:dyDescent="0.25">
      <c r="A17" s="25"/>
      <c r="B17" s="25"/>
      <c r="C17" s="72" t="s">
        <v>69</v>
      </c>
      <c r="D17" s="81">
        <f t="shared" ref="D17:G17" si="1">(D16/D15)*100</f>
        <v>0.23750027731303461</v>
      </c>
      <c r="E17" s="81">
        <f t="shared" si="1"/>
        <v>1.4674831794916976</v>
      </c>
      <c r="F17" s="81">
        <f t="shared" si="1"/>
        <v>0.79496519237532914</v>
      </c>
      <c r="G17" s="81">
        <f t="shared" si="1"/>
        <v>1.4691203091376563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5.75" customHeight="1" x14ac:dyDescent="0.25">
      <c r="A18" s="25"/>
      <c r="B18" s="43" t="s">
        <v>87</v>
      </c>
      <c r="C18" s="72" t="s">
        <v>6</v>
      </c>
      <c r="D18" s="79">
        <v>6.8698504319999998</v>
      </c>
      <c r="E18" s="79">
        <v>6.4009359999999997</v>
      </c>
      <c r="F18" s="79">
        <v>7.0621600000000004</v>
      </c>
      <c r="G18" s="79">
        <v>7.1819230000000003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5.75" customHeight="1" x14ac:dyDescent="0.25">
      <c r="A19" s="25"/>
      <c r="B19" s="25"/>
      <c r="C19" s="72" t="s">
        <v>9</v>
      </c>
      <c r="D19" s="79">
        <v>6.4905753199999996</v>
      </c>
      <c r="E19" s="79">
        <v>6.5304900000000004</v>
      </c>
      <c r="F19" s="79">
        <v>7.1085518499999996</v>
      </c>
      <c r="G19" s="79">
        <v>7.6149874909999999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5.75" customHeight="1" x14ac:dyDescent="0.25">
      <c r="A20" s="25"/>
      <c r="B20" s="25"/>
      <c r="C20" s="72" t="s">
        <v>10</v>
      </c>
      <c r="D20" s="79">
        <v>6.711233</v>
      </c>
      <c r="E20" s="79">
        <v>6.4155720000000001</v>
      </c>
      <c r="F20" s="79">
        <v>7.09785544</v>
      </c>
      <c r="G20" s="79">
        <v>7.5009302199999999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5.75" customHeight="1" x14ac:dyDescent="0.25">
      <c r="A21" s="25"/>
      <c r="B21" s="25"/>
      <c r="C21" s="72" t="s">
        <v>11</v>
      </c>
      <c r="D21" s="80">
        <f>AVERAGE(D18:D20)</f>
        <v>6.6905529173333322</v>
      </c>
      <c r="E21" s="80">
        <f>AVERAGE(D18:E20)</f>
        <v>6.5697761253333331</v>
      </c>
      <c r="F21" s="80">
        <f>AVERAGE(D18:D20,F18:F20)</f>
        <v>6.890037673666666</v>
      </c>
      <c r="G21" s="80">
        <f>AVERAGE(D18:D20,G18:G20)</f>
        <v>7.0615832438333328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5.75" customHeight="1" x14ac:dyDescent="0.25">
      <c r="A22" s="25"/>
      <c r="B22" s="25"/>
      <c r="C22" s="72" t="s">
        <v>12</v>
      </c>
      <c r="D22" s="81">
        <f>STDEV(D18:D20)</f>
        <v>0.19048136919388811</v>
      </c>
      <c r="E22" s="81">
        <f>STDEV(D18:E20)</f>
        <v>0.18447585441650122</v>
      </c>
      <c r="F22" s="81">
        <f>STDEV(D18:D20,F18:F20)</f>
        <v>0.25000462897029502</v>
      </c>
      <c r="G22" s="81">
        <f>STDEV(D18:D20,G18:G20)</f>
        <v>0.44706162812999245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5.75" customHeight="1" x14ac:dyDescent="0.25">
      <c r="A23" s="25"/>
      <c r="B23" s="25"/>
      <c r="C23" s="72" t="s">
        <v>69</v>
      </c>
      <c r="D23" s="81">
        <f t="shared" ref="D23:G23" si="2">(D22/D21)*100</f>
        <v>2.8470198434632317</v>
      </c>
      <c r="E23" s="81">
        <f t="shared" si="2"/>
        <v>2.8079473470207694</v>
      </c>
      <c r="F23" s="81">
        <f t="shared" si="2"/>
        <v>3.6284943684096032</v>
      </c>
      <c r="G23" s="81">
        <f t="shared" si="2"/>
        <v>6.3308979402090584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2.75" customHeight="1" x14ac:dyDescent="0.25">
      <c r="A24" s="23" t="s">
        <v>13</v>
      </c>
      <c r="B24" s="43" t="s">
        <v>85</v>
      </c>
      <c r="C24" s="72" t="s">
        <v>6</v>
      </c>
      <c r="D24" s="79">
        <v>0.69167485299999998</v>
      </c>
      <c r="E24" s="79">
        <v>0.72881899999999999</v>
      </c>
      <c r="F24" s="79">
        <v>0.60967000000000005</v>
      </c>
      <c r="G24" s="79">
        <v>0.506328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5.75" customHeight="1" x14ac:dyDescent="0.25">
      <c r="A25" s="25"/>
      <c r="B25" s="25"/>
      <c r="C25" s="72" t="s">
        <v>9</v>
      </c>
      <c r="D25" s="79">
        <v>0.69166698299999996</v>
      </c>
      <c r="E25" s="79">
        <v>0.70579000000000003</v>
      </c>
      <c r="F25" s="79">
        <v>0.61864454999999996</v>
      </c>
      <c r="G25" s="79">
        <v>0.50566404099999995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5.75" customHeight="1" x14ac:dyDescent="0.25">
      <c r="A26" s="25"/>
      <c r="B26" s="25"/>
      <c r="C26" s="72" t="s">
        <v>10</v>
      </c>
      <c r="D26" s="79">
        <v>0.69850400000000001</v>
      </c>
      <c r="E26" s="79">
        <v>0.72115099999999999</v>
      </c>
      <c r="F26" s="79">
        <v>0.62093173999999995</v>
      </c>
      <c r="G26" s="79">
        <v>0.50108950299999999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5.75" customHeight="1" x14ac:dyDescent="0.25">
      <c r="A27" s="25"/>
      <c r="B27" s="25"/>
      <c r="C27" s="72" t="s">
        <v>11</v>
      </c>
      <c r="D27" s="80">
        <f>AVERAGE(D24:D26)</f>
        <v>0.69394861200000013</v>
      </c>
      <c r="E27" s="80">
        <f>AVERAGE(D24:E26)</f>
        <v>0.70626763933333336</v>
      </c>
      <c r="F27" s="80">
        <f>AVERAGE(D24:D26,F24:F26)</f>
        <v>0.655182021</v>
      </c>
      <c r="G27" s="80">
        <f>AVERAGE(D24:D26,G24:G26)</f>
        <v>0.59915456333333339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5.75" customHeight="1" x14ac:dyDescent="0.25">
      <c r="A28" s="25"/>
      <c r="B28" s="25"/>
      <c r="C28" s="72" t="s">
        <v>12</v>
      </c>
      <c r="D28" s="81">
        <f>STDEV(D24:D26)</f>
        <v>3.9450836945663405E-3</v>
      </c>
      <c r="E28" s="81">
        <f>STDEV(D24:E26)</f>
        <v>1.5599417335384141E-2</v>
      </c>
      <c r="F28" s="81">
        <f>STDEV(D24:D26,F24:F26)</f>
        <v>4.2706172142109269E-2</v>
      </c>
      <c r="G28" s="81">
        <f>STDEV(D24:D26,G24:G26)</f>
        <v>0.10388731110504837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5.75" customHeight="1" x14ac:dyDescent="0.25">
      <c r="A29" s="25"/>
      <c r="B29" s="25"/>
      <c r="C29" s="72" t="s">
        <v>69</v>
      </c>
      <c r="D29" s="81">
        <f t="shared" ref="D29:G29" si="3">(D28/D27)*100</f>
        <v>0.56849795883248189</v>
      </c>
      <c r="E29" s="81">
        <f t="shared" si="3"/>
        <v>2.2087118914451307</v>
      </c>
      <c r="F29" s="81">
        <f t="shared" si="3"/>
        <v>6.5182149041463493</v>
      </c>
      <c r="G29" s="81">
        <f t="shared" si="3"/>
        <v>17.338983538251341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2.75" customHeight="1" x14ac:dyDescent="0.25">
      <c r="A30" s="25"/>
      <c r="B30" s="43" t="s">
        <v>86</v>
      </c>
      <c r="C30" s="72" t="s">
        <v>6</v>
      </c>
      <c r="D30" s="79">
        <v>5.2535941590000004</v>
      </c>
      <c r="E30" s="79">
        <v>5.4402299999999997</v>
      </c>
      <c r="F30" s="79">
        <v>4.7790499999999998</v>
      </c>
      <c r="G30" s="79">
        <v>4.3007270000000002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2.75" customHeight="1" x14ac:dyDescent="0.25">
      <c r="A31" s="25"/>
      <c r="B31" s="25"/>
      <c r="C31" s="72" t="s">
        <v>9</v>
      </c>
      <c r="D31" s="79">
        <v>5.2227027259999996</v>
      </c>
      <c r="E31" s="79">
        <v>5.6179769999999998</v>
      </c>
      <c r="F31" s="79">
        <v>4.7626568300000001</v>
      </c>
      <c r="G31" s="79">
        <v>4.2419653469999998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5.75" customHeight="1" x14ac:dyDescent="0.25">
      <c r="A32" s="25"/>
      <c r="B32" s="25"/>
      <c r="C32" s="72" t="s">
        <v>10</v>
      </c>
      <c r="D32" s="79">
        <v>5.2221109999999999</v>
      </c>
      <c r="E32" s="79">
        <v>5.6025640000000001</v>
      </c>
      <c r="F32" s="79">
        <v>4.8223798000000002</v>
      </c>
      <c r="G32" s="79">
        <v>4.3192419009999998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5.75" customHeight="1" x14ac:dyDescent="0.25">
      <c r="A33" s="25"/>
      <c r="B33" s="25"/>
      <c r="C33" s="72" t="s">
        <v>11</v>
      </c>
      <c r="D33" s="80">
        <f>AVERAGE(D30:D32)</f>
        <v>5.2328026283333333</v>
      </c>
      <c r="E33" s="80">
        <f>AVERAGE(D30:E32)</f>
        <v>5.3931964808333328</v>
      </c>
      <c r="F33" s="80">
        <f>AVERAGE(D30:D32,F30:F32)</f>
        <v>5.0104157525000002</v>
      </c>
      <c r="G33" s="80">
        <f>AVERAGE(D30:D32,G30:G32)</f>
        <v>4.7600570221666665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5.75" customHeight="1" x14ac:dyDescent="0.25">
      <c r="A34" s="25"/>
      <c r="B34" s="25"/>
      <c r="C34" s="72" t="s">
        <v>12</v>
      </c>
      <c r="D34" s="81">
        <f>STDEV(D30:D32)</f>
        <v>1.800842429286878E-2</v>
      </c>
      <c r="E34" s="81">
        <f>STDEV(D30:E32)</f>
        <v>0.1867620744447015</v>
      </c>
      <c r="F34" s="81">
        <f>STDEV(D30:D32,F30:F32)</f>
        <v>0.24465832863836443</v>
      </c>
      <c r="G34" s="81">
        <f>STDEV(D30:D32,G30:G32)</f>
        <v>0.51862025709193182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5.75" customHeight="1" x14ac:dyDescent="0.25">
      <c r="A35" s="25"/>
      <c r="B35" s="25"/>
      <c r="C35" s="72" t="s">
        <v>69</v>
      </c>
      <c r="D35" s="81">
        <f t="shared" ref="D35:G35" si="4">(D34/D33)*100</f>
        <v>0.34414491758892363</v>
      </c>
      <c r="E35" s="81">
        <f t="shared" si="4"/>
        <v>3.4629199048917987</v>
      </c>
      <c r="F35" s="81">
        <f t="shared" si="4"/>
        <v>4.8829945602076945</v>
      </c>
      <c r="G35" s="81">
        <f t="shared" si="4"/>
        <v>10.895253033247657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 x14ac:dyDescent="0.25">
      <c r="A36" s="25"/>
      <c r="B36" s="43" t="s">
        <v>87</v>
      </c>
      <c r="C36" s="72" t="s">
        <v>6</v>
      </c>
      <c r="D36" s="79">
        <v>7.4498368619999997</v>
      </c>
      <c r="E36" s="79">
        <v>7.8750200000000001</v>
      </c>
      <c r="F36" s="79">
        <v>6.86883</v>
      </c>
      <c r="G36" s="79">
        <v>6.3975160000000004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.75" customHeight="1" x14ac:dyDescent="0.25">
      <c r="A37" s="25"/>
      <c r="B37" s="25"/>
      <c r="C37" s="72" t="s">
        <v>9</v>
      </c>
      <c r="D37" s="79">
        <v>7.1177307860000001</v>
      </c>
      <c r="E37" s="79">
        <v>8.049569</v>
      </c>
      <c r="F37" s="79">
        <v>6.9392898699999996</v>
      </c>
      <c r="G37" s="79">
        <v>6.7899366780000001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5.75" customHeight="1" x14ac:dyDescent="0.25">
      <c r="A38" s="25"/>
      <c r="B38" s="25"/>
      <c r="C38" s="72" t="s">
        <v>10</v>
      </c>
      <c r="D38" s="79">
        <v>7.3060780000000003</v>
      </c>
      <c r="E38" s="79">
        <v>7.8728759999999998</v>
      </c>
      <c r="F38" s="79">
        <v>6.9331060899999999</v>
      </c>
      <c r="G38" s="79">
        <v>6.7054566219999998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5.75" customHeight="1" x14ac:dyDescent="0.25">
      <c r="A39" s="25"/>
      <c r="B39" s="25"/>
      <c r="C39" s="72" t="s">
        <v>11</v>
      </c>
      <c r="D39" s="80">
        <f>AVERAGE(D36:D38)</f>
        <v>7.2912152160000003</v>
      </c>
      <c r="E39" s="80">
        <f>AVERAGE(D36:E38)</f>
        <v>7.6118517746666656</v>
      </c>
      <c r="F39" s="80">
        <f>AVERAGE(D36:D38,F36:F38)</f>
        <v>7.1024786013333339</v>
      </c>
      <c r="G39" s="80">
        <f>AVERAGE(D36:D38,G36:G38)</f>
        <v>6.961092491333333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5.75" customHeight="1" x14ac:dyDescent="0.25">
      <c r="A40" s="25"/>
      <c r="B40" s="25"/>
      <c r="C40" s="72" t="s">
        <v>12</v>
      </c>
      <c r="D40" s="81">
        <f>STDEV(D36:D38)</f>
        <v>0.16655115787709907</v>
      </c>
      <c r="E40" s="81">
        <f>STDEV(D36:E38)</f>
        <v>0.37226053108829249</v>
      </c>
      <c r="F40" s="81">
        <f>STDEV(D36:D38,F36:F38)</f>
        <v>0.23334625947825791</v>
      </c>
      <c r="G40" s="81">
        <f>STDEV(D36:D38,G36:G38)</f>
        <v>0.39866880693518791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5.75" customHeight="1" x14ac:dyDescent="0.25">
      <c r="A41" s="25"/>
      <c r="B41" s="25"/>
      <c r="C41" s="72" t="s">
        <v>69</v>
      </c>
      <c r="D41" s="81">
        <f t="shared" ref="D41:G41" si="5">(D40/D39)*100</f>
        <v>2.2842715918138805</v>
      </c>
      <c r="E41" s="81">
        <f t="shared" si="5"/>
        <v>4.8905383618639151</v>
      </c>
      <c r="F41" s="81">
        <f t="shared" si="5"/>
        <v>3.2854200987589359</v>
      </c>
      <c r="G41" s="81">
        <f t="shared" si="5"/>
        <v>5.7271011329261423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 x14ac:dyDescent="0.25">
      <c r="A42" s="23" t="s">
        <v>14</v>
      </c>
      <c r="B42" s="43" t="s">
        <v>88</v>
      </c>
      <c r="C42" s="72" t="s">
        <v>6</v>
      </c>
      <c r="D42" s="79">
        <v>7.4839370460000003</v>
      </c>
      <c r="E42" s="79">
        <v>6.434145</v>
      </c>
      <c r="F42" s="79">
        <v>7.1437999999999997</v>
      </c>
      <c r="G42" s="79">
        <v>6.260338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5.75" customHeight="1" x14ac:dyDescent="0.25">
      <c r="A43" s="25"/>
      <c r="B43" s="25"/>
      <c r="C43" s="72" t="s">
        <v>9</v>
      </c>
      <c r="D43" s="79">
        <v>7.3849839409999998</v>
      </c>
      <c r="E43" s="79">
        <v>6.3024480000000001</v>
      </c>
      <c r="F43" s="79">
        <v>7.15721294</v>
      </c>
      <c r="G43" s="79">
        <v>6.3417985339999996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.75" customHeight="1" x14ac:dyDescent="0.25">
      <c r="A44" s="25"/>
      <c r="B44" s="25"/>
      <c r="C44" s="72" t="s">
        <v>10</v>
      </c>
      <c r="D44" s="79">
        <v>7.4018059999999997</v>
      </c>
      <c r="E44" s="79">
        <v>6.3330000000000002</v>
      </c>
      <c r="F44" s="79">
        <v>7.1385595799999999</v>
      </c>
      <c r="G44" s="79">
        <v>6.2891995469999999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5.75" customHeight="1" x14ac:dyDescent="0.25">
      <c r="A45" s="25"/>
      <c r="B45" s="25"/>
      <c r="C45" s="72" t="s">
        <v>11</v>
      </c>
      <c r="D45" s="80">
        <f>AVERAGE(D42:D44)</f>
        <v>7.4235756623333335</v>
      </c>
      <c r="E45" s="80">
        <f>AVERAGE(D42:E44)</f>
        <v>6.8900533311666665</v>
      </c>
      <c r="F45" s="80">
        <f>AVERAGE(D42:D44,F42:F44)</f>
        <v>7.2850499178333328</v>
      </c>
      <c r="G45" s="80">
        <f>AVERAGE(D42:D44,G42:G44)</f>
        <v>6.8603438446666667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5.75" customHeight="1" x14ac:dyDescent="0.25">
      <c r="A46" s="25"/>
      <c r="B46" s="25"/>
      <c r="C46" s="72" t="s">
        <v>12</v>
      </c>
      <c r="D46" s="81">
        <f>STDEV(D42:D44)</f>
        <v>5.2946840282171753E-2</v>
      </c>
      <c r="E46" s="81">
        <f>STDEV(D42:E44)</f>
        <v>0.58702398839550285</v>
      </c>
      <c r="F46" s="81">
        <f>STDEV(D42:D44,F42:F44)</f>
        <v>0.15551728696680459</v>
      </c>
      <c r="G46" s="81">
        <f>STDEV(D42:D44,G42:G44)</f>
        <v>0.61844951915151869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5.75" customHeight="1" x14ac:dyDescent="0.25">
      <c r="A47" s="25"/>
      <c r="B47" s="25"/>
      <c r="C47" s="72" t="s">
        <v>69</v>
      </c>
      <c r="D47" s="81">
        <f t="shared" ref="D47:G47" si="6">(D46/D45)*100</f>
        <v>0.71322557606329862</v>
      </c>
      <c r="E47" s="81">
        <f t="shared" si="6"/>
        <v>8.5198758294096439</v>
      </c>
      <c r="F47" s="81">
        <f t="shared" si="6"/>
        <v>2.1347456602336834</v>
      </c>
      <c r="G47" s="81">
        <f t="shared" si="6"/>
        <v>9.0148472606414707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3.5" customHeight="1" x14ac:dyDescent="0.25">
      <c r="A48" s="25"/>
      <c r="B48" s="43" t="s">
        <v>89</v>
      </c>
      <c r="C48" s="72" t="s">
        <v>6</v>
      </c>
      <c r="D48" s="79">
        <v>53.687032100000003</v>
      </c>
      <c r="E48" s="79">
        <v>48.58334</v>
      </c>
      <c r="F48" s="79">
        <v>51.578200000000002</v>
      </c>
      <c r="G48" s="79">
        <v>50.49924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5.75" customHeight="1" x14ac:dyDescent="0.25">
      <c r="A49" s="25"/>
      <c r="B49" s="25"/>
      <c r="C49" s="72" t="s">
        <v>9</v>
      </c>
      <c r="D49" s="79">
        <v>53.47076611</v>
      </c>
      <c r="E49" s="79">
        <v>50.34225</v>
      </c>
      <c r="F49" s="79">
        <v>51.449202399999997</v>
      </c>
      <c r="G49" s="79">
        <v>49.99690485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.75" customHeight="1" x14ac:dyDescent="0.25">
      <c r="A50" s="25"/>
      <c r="B50" s="25"/>
      <c r="C50" s="72" t="s">
        <v>10</v>
      </c>
      <c r="D50" s="79">
        <v>53.499720000000003</v>
      </c>
      <c r="E50" s="79">
        <v>50.793810000000001</v>
      </c>
      <c r="F50" s="79">
        <v>51.0444028</v>
      </c>
      <c r="G50" s="79">
        <v>50.91519444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.75" customHeight="1" x14ac:dyDescent="0.25">
      <c r="A51" s="25"/>
      <c r="B51" s="25"/>
      <c r="C51" s="72" t="s">
        <v>11</v>
      </c>
      <c r="D51" s="80">
        <f>AVERAGE(D48:D50)</f>
        <v>53.55250607</v>
      </c>
      <c r="E51" s="80">
        <f>AVERAGE(D48:E50)</f>
        <v>51.72948636833334</v>
      </c>
      <c r="F51" s="80">
        <f>AVERAGE(D48:D50,F48:F50)</f>
        <v>52.454887235000001</v>
      </c>
      <c r="G51" s="80">
        <f>AVERAGE(D48:D50,G48:G50)</f>
        <v>52.011476250000008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.75" customHeight="1" x14ac:dyDescent="0.25">
      <c r="A52" s="25"/>
      <c r="B52" s="25"/>
      <c r="C52" s="72" t="s">
        <v>12</v>
      </c>
      <c r="D52" s="81">
        <f>STDEV(D48:D50)</f>
        <v>0.11739898422560559</v>
      </c>
      <c r="E52" s="81">
        <f>STDEV(D48:E50)</f>
        <v>2.1305360602369556</v>
      </c>
      <c r="F52" s="81">
        <f>STDEV(D48:D50,F48:F50)</f>
        <v>1.2174822545378545</v>
      </c>
      <c r="G52" s="81">
        <f>STDEV(D48:D50,G48:G50)</f>
        <v>1.7145888119214485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.75" customHeight="1" x14ac:dyDescent="0.25">
      <c r="A53" s="25"/>
      <c r="B53" s="25"/>
      <c r="C53" s="72" t="s">
        <v>69</v>
      </c>
      <c r="D53" s="81">
        <f t="shared" ref="D53:G53" si="7">(D52/D51)*100</f>
        <v>0.21922220422728686</v>
      </c>
      <c r="E53" s="81">
        <f t="shared" si="7"/>
        <v>4.1186105059438249</v>
      </c>
      <c r="F53" s="81">
        <f t="shared" si="7"/>
        <v>2.32100823910551</v>
      </c>
      <c r="G53" s="81">
        <f t="shared" si="7"/>
        <v>3.2965586357904009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3.5" customHeight="1" x14ac:dyDescent="0.25">
      <c r="A54" s="25"/>
      <c r="B54" s="43" t="s">
        <v>90</v>
      </c>
      <c r="C54" s="72" t="s">
        <v>6</v>
      </c>
      <c r="D54" s="79">
        <v>75.773626129999997</v>
      </c>
      <c r="E54" s="79">
        <v>71.776480000000006</v>
      </c>
      <c r="F54" s="79">
        <v>75.235299999999995</v>
      </c>
      <c r="G54" s="79">
        <v>77.36524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 x14ac:dyDescent="0.25">
      <c r="A55" s="25"/>
      <c r="B55" s="25"/>
      <c r="C55" s="72" t="s">
        <v>9</v>
      </c>
      <c r="D55" s="79">
        <v>72.171467190000001</v>
      </c>
      <c r="E55" s="79">
        <v>73.935990000000004</v>
      </c>
      <c r="F55" s="79">
        <v>75.3657714</v>
      </c>
      <c r="G55" s="79">
        <v>82.288459840000002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.75" customHeight="1" x14ac:dyDescent="0.25">
      <c r="A56" s="25"/>
      <c r="B56" s="25"/>
      <c r="C56" s="72" t="s">
        <v>10</v>
      </c>
      <c r="D56" s="79">
        <v>73.397220000000004</v>
      </c>
      <c r="E56" s="79">
        <v>73.201580000000007</v>
      </c>
      <c r="F56" s="79">
        <v>74.751314300000004</v>
      </c>
      <c r="G56" s="79">
        <v>81.247619330000006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.75" customHeight="1" x14ac:dyDescent="0.25">
      <c r="A57" s="25"/>
      <c r="B57" s="25"/>
      <c r="C57" s="72" t="s">
        <v>11</v>
      </c>
      <c r="D57" s="80">
        <f>AVERAGE(D54:D56)</f>
        <v>73.780771106666677</v>
      </c>
      <c r="E57" s="80">
        <f>AVERAGE(D54:E56)</f>
        <v>73.376060553333332</v>
      </c>
      <c r="F57" s="80">
        <f>AVERAGE(D54:D56,F54:F56)</f>
        <v>74.449116503333343</v>
      </c>
      <c r="G57" s="80">
        <f>AVERAGE(D54:D56,G54:G56)</f>
        <v>77.040605415000002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.75" customHeight="1" x14ac:dyDescent="0.25">
      <c r="A58" s="25"/>
      <c r="B58" s="25"/>
      <c r="C58" s="72" t="s">
        <v>12</v>
      </c>
      <c r="D58" s="81">
        <f>STDEV(D54:D56)</f>
        <v>1.8314532060154824</v>
      </c>
      <c r="E58" s="81">
        <f>STDEV(D54:E56)</f>
        <v>1.4214384251823924</v>
      </c>
      <c r="F58" s="81">
        <f>STDEV(D54:D56,F54:F56)</f>
        <v>1.3855080366211909</v>
      </c>
      <c r="G58" s="81">
        <f>STDEV(D54:D56,G54:G56)</f>
        <v>4.0971290095818036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.75" customHeight="1" x14ac:dyDescent="0.25">
      <c r="A59" s="25"/>
      <c r="B59" s="25"/>
      <c r="C59" s="72" t="s">
        <v>69</v>
      </c>
      <c r="D59" s="81">
        <f t="shared" ref="D59:G59" si="8">(D58/D57)*100</f>
        <v>2.4822906816299133</v>
      </c>
      <c r="E59" s="81">
        <f t="shared" si="8"/>
        <v>1.9371964295483279</v>
      </c>
      <c r="F59" s="81">
        <f t="shared" si="8"/>
        <v>1.8610134031062102</v>
      </c>
      <c r="G59" s="81">
        <f t="shared" si="8"/>
        <v>5.3181422803098615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23" t="s">
        <v>16</v>
      </c>
      <c r="B60" s="43" t="s">
        <v>91</v>
      </c>
      <c r="C60" s="72" t="s">
        <v>6</v>
      </c>
      <c r="D60" s="79">
        <v>14.100070580000001</v>
      </c>
      <c r="E60" s="79">
        <v>20.40634</v>
      </c>
      <c r="F60" s="79">
        <v>13.158899999999999</v>
      </c>
      <c r="G60" s="79">
        <v>11.25389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.75" customHeight="1" x14ac:dyDescent="0.25">
      <c r="A61" s="25"/>
      <c r="B61" s="25"/>
      <c r="C61" s="72" t="s">
        <v>9</v>
      </c>
      <c r="D61" s="79">
        <v>14.133371220000001</v>
      </c>
      <c r="E61" s="79">
        <v>19.974329999999998</v>
      </c>
      <c r="F61" s="79">
        <v>13.069106700000001</v>
      </c>
      <c r="G61" s="79">
        <v>11.42305707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.75" customHeight="1" x14ac:dyDescent="0.25">
      <c r="A62" s="25"/>
      <c r="B62" s="25"/>
      <c r="C62" s="72" t="s">
        <v>10</v>
      </c>
      <c r="D62" s="79">
        <v>14.07602</v>
      </c>
      <c r="E62" s="79">
        <v>20.381070000000001</v>
      </c>
      <c r="F62" s="79">
        <v>13.122998000000001</v>
      </c>
      <c r="G62" s="79">
        <v>11.36111923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.75" customHeight="1" x14ac:dyDescent="0.25">
      <c r="A63" s="25"/>
      <c r="B63" s="25"/>
      <c r="C63" s="72" t="s">
        <v>11</v>
      </c>
      <c r="D63" s="80">
        <f>AVERAGE(D60:D62)</f>
        <v>14.103153933333333</v>
      </c>
      <c r="E63" s="80">
        <f>AVERAGE(D60:E62)</f>
        <v>17.178533633333334</v>
      </c>
      <c r="F63" s="80">
        <f>AVERAGE(D60:D62,F60:F62)</f>
        <v>13.61007775</v>
      </c>
      <c r="G63" s="80">
        <f>AVERAGE(D60:D62,G60:G62)</f>
        <v>12.724588016666667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.75" customHeight="1" x14ac:dyDescent="0.25">
      <c r="A64" s="25"/>
      <c r="B64" s="25"/>
      <c r="C64" s="72" t="s">
        <v>12</v>
      </c>
      <c r="D64" s="81">
        <f>STDEV(D60:D62)</f>
        <v>2.8799668569373538E-2</v>
      </c>
      <c r="E64" s="81">
        <f>STDEV(D60:E62)</f>
        <v>3.3724468916120212</v>
      </c>
      <c r="F64" s="81">
        <f>STDEV(D60:D62,F60:F62)</f>
        <v>0.54120031992310202</v>
      </c>
      <c r="G64" s="81">
        <f>STDEV(D60:D62,G60:G62)</f>
        <v>1.5112229084537372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.75" customHeight="1" x14ac:dyDescent="0.25">
      <c r="A65" s="25"/>
      <c r="B65" s="25"/>
      <c r="C65" s="72" t="s">
        <v>69</v>
      </c>
      <c r="D65" s="81">
        <f t="shared" ref="D65:G65" si="9">(D64/D63)*100</f>
        <v>0.20420729083375061</v>
      </c>
      <c r="E65" s="81">
        <f t="shared" si="9"/>
        <v>19.631750669731808</v>
      </c>
      <c r="F65" s="81">
        <f t="shared" si="9"/>
        <v>3.9764675107980332</v>
      </c>
      <c r="G65" s="81">
        <f t="shared" si="9"/>
        <v>11.876399506800041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25"/>
      <c r="B66" s="43" t="s">
        <v>92</v>
      </c>
      <c r="C66" s="72" t="s">
        <v>6</v>
      </c>
      <c r="D66" s="79">
        <v>50.723639689999999</v>
      </c>
      <c r="E66" s="79">
        <v>77.132649999999998</v>
      </c>
      <c r="F66" s="79">
        <v>49.095599999999997</v>
      </c>
      <c r="G66" s="79">
        <v>47.60548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.75" customHeight="1" x14ac:dyDescent="0.25">
      <c r="A67" s="25"/>
      <c r="B67" s="25"/>
      <c r="C67" s="72" t="s">
        <v>9</v>
      </c>
      <c r="D67" s="79">
        <v>50.482760759999998</v>
      </c>
      <c r="E67" s="79">
        <v>79.405540000000002</v>
      </c>
      <c r="F67" s="79">
        <v>48.984704700000002</v>
      </c>
      <c r="G67" s="79">
        <v>47.201030490000001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.75" customHeight="1" x14ac:dyDescent="0.25">
      <c r="A68" s="25"/>
      <c r="B68" s="25"/>
      <c r="C68" s="72" t="s">
        <v>10</v>
      </c>
      <c r="D68" s="79">
        <v>50.738999999999997</v>
      </c>
      <c r="E68" s="79">
        <v>79.770030000000006</v>
      </c>
      <c r="F68" s="79">
        <v>48.606455599999997</v>
      </c>
      <c r="G68" s="79">
        <v>48.235105369999999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.75" customHeight="1" x14ac:dyDescent="0.25">
      <c r="A69" s="25"/>
      <c r="B69" s="25"/>
      <c r="C69" s="72" t="s">
        <v>11</v>
      </c>
      <c r="D69" s="80">
        <f>AVERAGE(D66:D68)</f>
        <v>50.648466816666662</v>
      </c>
      <c r="E69" s="80">
        <f>AVERAGE(D66:E68)</f>
        <v>64.708936741666676</v>
      </c>
      <c r="F69" s="80">
        <f>AVERAGE(D66:D68,F66:F68)</f>
        <v>49.772026791666661</v>
      </c>
      <c r="G69" s="80">
        <f>AVERAGE(D66:D68,G66:G68)</f>
        <v>49.164502718333331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.75" customHeight="1" x14ac:dyDescent="0.25">
      <c r="A70" s="25"/>
      <c r="B70" s="25"/>
      <c r="C70" s="72" t="s">
        <v>12</v>
      </c>
      <c r="D70" s="81">
        <f>STDEV(D66:D68)</f>
        <v>0.14371102147308132</v>
      </c>
      <c r="E70" s="81">
        <f>STDEV(D66:E68)</f>
        <v>15.429238982174251</v>
      </c>
      <c r="F70" s="81">
        <f>STDEV(D66:D68,F66:F68)</f>
        <v>0.97792970616560781</v>
      </c>
      <c r="G70" s="81">
        <f>STDEV(D66:D68,G66:G68)</f>
        <v>1.6611627560005788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.75" customHeight="1" x14ac:dyDescent="0.25">
      <c r="A71" s="25"/>
      <c r="B71" s="25"/>
      <c r="C71" s="72" t="s">
        <v>69</v>
      </c>
      <c r="D71" s="81">
        <f t="shared" ref="D71:G71" si="10">(D70/D69)*100</f>
        <v>0.28374209626774127</v>
      </c>
      <c r="E71" s="81">
        <f t="shared" si="10"/>
        <v>23.844061978288114</v>
      </c>
      <c r="F71" s="81">
        <f t="shared" si="10"/>
        <v>1.9648179292737638</v>
      </c>
      <c r="G71" s="81">
        <f t="shared" si="10"/>
        <v>3.3787848226951254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25"/>
      <c r="B72" s="43" t="s">
        <v>93</v>
      </c>
      <c r="C72" s="72" t="s">
        <v>6</v>
      </c>
      <c r="D72" s="79">
        <v>70.030869809999999</v>
      </c>
      <c r="E72" s="79">
        <v>112.5856</v>
      </c>
      <c r="F72" s="79">
        <v>70.947100000000006</v>
      </c>
      <c r="G72" s="79">
        <v>72.565160000000006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.75" customHeight="1" x14ac:dyDescent="0.25">
      <c r="A73" s="25"/>
      <c r="B73" s="25"/>
      <c r="C73" s="72" t="s">
        <v>9</v>
      </c>
      <c r="D73" s="79">
        <v>66.766472919999998</v>
      </c>
      <c r="E73" s="79">
        <v>114.6806</v>
      </c>
      <c r="F73" s="79">
        <v>70.786609799999994</v>
      </c>
      <c r="G73" s="79">
        <v>76.84917695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.75" customHeight="1" x14ac:dyDescent="0.25">
      <c r="A74" s="25"/>
      <c r="B74" s="25"/>
      <c r="C74" s="72" t="s">
        <v>10</v>
      </c>
      <c r="D74" s="79">
        <v>68.011369999999999</v>
      </c>
      <c r="E74" s="79">
        <v>113.2697</v>
      </c>
      <c r="F74" s="79">
        <v>70.763679499999995</v>
      </c>
      <c r="G74" s="79">
        <v>74.963758189999993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.75" customHeight="1" x14ac:dyDescent="0.25">
      <c r="A75" s="25"/>
      <c r="B75" s="25"/>
      <c r="C75" s="72" t="s">
        <v>11</v>
      </c>
      <c r="D75" s="80">
        <f>AVERAGE(D72:D74)</f>
        <v>68.269570909999999</v>
      </c>
      <c r="E75" s="80">
        <f>AVERAGE(D72:E74)</f>
        <v>90.890768788333332</v>
      </c>
      <c r="F75" s="80">
        <f>AVERAGE(D72:D74,F72:F74)</f>
        <v>69.551017005000006</v>
      </c>
      <c r="G75" s="80">
        <f>AVERAGE(D72:D74,G72:G74)</f>
        <v>71.531134645000009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.75" customHeight="1" x14ac:dyDescent="0.25">
      <c r="A76" s="25"/>
      <c r="B76" s="25"/>
      <c r="C76" s="72" t="s">
        <v>12</v>
      </c>
      <c r="D76" s="81">
        <f>STDEV(D72:D74)</f>
        <v>1.6474442467968498</v>
      </c>
      <c r="E76" s="81">
        <f>STDEV(D72:E74)</f>
        <v>24.81137746278327</v>
      </c>
      <c r="F76" s="81">
        <f>STDEV(D72:D74,F72:F74)</f>
        <v>1.7493281559812632</v>
      </c>
      <c r="G76" s="81">
        <f>STDEV(D72:D74,G72:G74)</f>
        <v>3.9616972594899389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 x14ac:dyDescent="0.25">
      <c r="A77" s="25"/>
      <c r="B77" s="25"/>
      <c r="C77" s="72" t="s">
        <v>69</v>
      </c>
      <c r="D77" s="81">
        <f t="shared" ref="D77:G77" si="11">(D76/D75)*100</f>
        <v>2.4131457468345321</v>
      </c>
      <c r="E77" s="81">
        <f t="shared" si="11"/>
        <v>27.298016942253039</v>
      </c>
      <c r="F77" s="81">
        <f t="shared" si="11"/>
        <v>2.5151726478068674</v>
      </c>
      <c r="G77" s="81">
        <f t="shared" si="11"/>
        <v>5.5384236237148237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23" t="s">
        <v>18</v>
      </c>
      <c r="B78" s="43" t="s">
        <v>91</v>
      </c>
      <c r="C78" s="72" t="s">
        <v>6</v>
      </c>
      <c r="D78" s="79">
        <v>16.260833179999999</v>
      </c>
      <c r="E78" s="79">
        <v>14.824780000000001</v>
      </c>
      <c r="F78" s="79">
        <v>15.776999999999999</v>
      </c>
      <c r="G78" s="79">
        <v>14.14893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.75" customHeight="1" x14ac:dyDescent="0.25">
      <c r="A79" s="25"/>
      <c r="B79" s="25"/>
      <c r="C79" s="72" t="s">
        <v>9</v>
      </c>
      <c r="D79" s="79">
        <v>16.280850430000001</v>
      </c>
      <c r="E79" s="79">
        <v>14.572559999999999</v>
      </c>
      <c r="F79" s="79">
        <v>15.718011199999999</v>
      </c>
      <c r="G79" s="79">
        <v>14.20010486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.75" customHeight="1" x14ac:dyDescent="0.25">
      <c r="A80" s="25"/>
      <c r="B80" s="25"/>
      <c r="C80" s="72" t="s">
        <v>10</v>
      </c>
      <c r="D80" s="79">
        <v>16.152539999999998</v>
      </c>
      <c r="E80" s="79">
        <v>14.547639999999999</v>
      </c>
      <c r="F80" s="79">
        <v>15.723703199999999</v>
      </c>
      <c r="G80" s="79">
        <v>14.105906279999999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.75" customHeight="1" x14ac:dyDescent="0.25">
      <c r="A81" s="25"/>
      <c r="B81" s="25"/>
      <c r="C81" s="72" t="s">
        <v>11</v>
      </c>
      <c r="D81" s="80">
        <f>AVERAGE(D78:D80)</f>
        <v>16.231407869999998</v>
      </c>
      <c r="E81" s="80">
        <f>AVERAGE(D78:E80)</f>
        <v>15.439867268333332</v>
      </c>
      <c r="F81" s="80">
        <f>AVERAGE(D78:D80,F78:F80)</f>
        <v>15.985489668333331</v>
      </c>
      <c r="G81" s="80">
        <f>AVERAGE(D78:D80,G78:G80)</f>
        <v>15.191527458333333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.75" customHeight="1" x14ac:dyDescent="0.25">
      <c r="A82" s="25"/>
      <c r="B82" s="25"/>
      <c r="C82" s="72" t="s">
        <v>12</v>
      </c>
      <c r="D82" s="81">
        <f>STDEV(D78:D80)</f>
        <v>6.903099494533918E-2</v>
      </c>
      <c r="E82" s="81">
        <f>STDEV(D78:E80)</f>
        <v>0.87358615745831547</v>
      </c>
      <c r="F82" s="81">
        <f>STDEV(D78:D80,F78:F80)</f>
        <v>0.27367961929428275</v>
      </c>
      <c r="G82" s="81">
        <f>STDEV(D78:D80,G78:G80)</f>
        <v>1.1403583594366635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.75" customHeight="1" x14ac:dyDescent="0.25">
      <c r="A83" s="25"/>
      <c r="B83" s="25"/>
      <c r="C83" s="72" t="s">
        <v>69</v>
      </c>
      <c r="D83" s="81">
        <f t="shared" ref="D83:G83" si="12">(D82/D81)*100</f>
        <v>0.42529271335068231</v>
      </c>
      <c r="E83" s="81">
        <f t="shared" si="12"/>
        <v>5.6579900738525932</v>
      </c>
      <c r="F83" s="81">
        <f t="shared" si="12"/>
        <v>1.7120502716687624</v>
      </c>
      <c r="G83" s="81">
        <f t="shared" si="12"/>
        <v>7.5065418047289141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25"/>
      <c r="B84" s="43" t="s">
        <v>92</v>
      </c>
      <c r="C84" s="72" t="s">
        <v>6</v>
      </c>
      <c r="D84" s="79">
        <v>55.857970209999998</v>
      </c>
      <c r="E84" s="79">
        <v>51.454129999999999</v>
      </c>
      <c r="F84" s="79">
        <v>53.975700000000003</v>
      </c>
      <c r="G84" s="79">
        <v>52.848610000000001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.75" customHeight="1" x14ac:dyDescent="0.25">
      <c r="A85" s="25"/>
      <c r="B85" s="25"/>
      <c r="C85" s="72" t="s">
        <v>9</v>
      </c>
      <c r="D85" s="79">
        <v>55.717758240000002</v>
      </c>
      <c r="E85" s="79">
        <v>52.817720000000001</v>
      </c>
      <c r="F85" s="79">
        <v>54.2469453</v>
      </c>
      <c r="G85" s="79">
        <v>52.766838810000003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 x14ac:dyDescent="0.25">
      <c r="A86" s="25"/>
      <c r="B86" s="25"/>
      <c r="C86" s="72" t="s">
        <v>10</v>
      </c>
      <c r="D86" s="79">
        <v>55.713619999999999</v>
      </c>
      <c r="E86" s="79">
        <v>53.236820000000002</v>
      </c>
      <c r="F86" s="79">
        <v>53.705731999999998</v>
      </c>
      <c r="G86" s="79">
        <v>53.748441800000002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.75" customHeight="1" x14ac:dyDescent="0.25">
      <c r="A87" s="25"/>
      <c r="B87" s="25"/>
      <c r="C87" s="72" t="s">
        <v>11</v>
      </c>
      <c r="D87" s="80">
        <f>AVERAGE(D84:D86)</f>
        <v>55.763116150000002</v>
      </c>
      <c r="E87" s="80">
        <f>AVERAGE(D84:E86)</f>
        <v>54.133003075000005</v>
      </c>
      <c r="F87" s="80">
        <f>AVERAGE(D84:D86,F84:F86)</f>
        <v>54.869620958333336</v>
      </c>
      <c r="G87" s="80">
        <f>AVERAGE(D84:D86,G84:G86)</f>
        <v>54.442206510000005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.75" customHeight="1" x14ac:dyDescent="0.25">
      <c r="A88" s="25"/>
      <c r="B88" s="25"/>
      <c r="C88" s="72" t="s">
        <v>12</v>
      </c>
      <c r="D88" s="81">
        <f>STDEV(D84:D86)</f>
        <v>8.2172080303694717E-2</v>
      </c>
      <c r="E88" s="81">
        <f>STDEV(D84:E86)</f>
        <v>1.8812115796304574</v>
      </c>
      <c r="F88" s="81">
        <f>STDEV(D84:D86,F84:F86)</f>
        <v>0.99498368194819342</v>
      </c>
      <c r="G88" s="81">
        <f>STDEV(D84:D86,G84:G86)</f>
        <v>1.4883297734323868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.75" customHeight="1" x14ac:dyDescent="0.25">
      <c r="A89" s="25"/>
      <c r="B89" s="25"/>
      <c r="C89" s="72" t="s">
        <v>69</v>
      </c>
      <c r="D89" s="81">
        <f t="shared" ref="D89:G89" si="13">(D88/D87)*100</f>
        <v>0.14735919722035606</v>
      </c>
      <c r="E89" s="81">
        <f t="shared" si="13"/>
        <v>3.4751657450522053</v>
      </c>
      <c r="F89" s="81">
        <f t="shared" si="13"/>
        <v>1.8133598602836347</v>
      </c>
      <c r="G89" s="81">
        <f t="shared" si="13"/>
        <v>2.7337793025692463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25"/>
      <c r="B90" s="43" t="s">
        <v>93</v>
      </c>
      <c r="C90" s="72" t="s">
        <v>6</v>
      </c>
      <c r="D90" s="79">
        <v>76.466929469999997</v>
      </c>
      <c r="E90" s="79">
        <v>73.788089999999997</v>
      </c>
      <c r="F90" s="79">
        <v>76.759200000000007</v>
      </c>
      <c r="G90" s="79">
        <v>79.432670000000002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.75" customHeight="1" x14ac:dyDescent="0.25">
      <c r="A91" s="25"/>
      <c r="B91" s="25"/>
      <c r="C91" s="72" t="s">
        <v>9</v>
      </c>
      <c r="D91" s="79">
        <v>72.762107290000003</v>
      </c>
      <c r="E91" s="79">
        <v>76.585009999999997</v>
      </c>
      <c r="F91" s="79">
        <v>77.929591500000001</v>
      </c>
      <c r="G91" s="79">
        <v>83.135287750000003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.75" customHeight="1" x14ac:dyDescent="0.25">
      <c r="A92" s="25"/>
      <c r="B92" s="25"/>
      <c r="C92" s="72" t="s">
        <v>10</v>
      </c>
      <c r="D92" s="79">
        <v>74.721950000000007</v>
      </c>
      <c r="E92" s="79">
        <v>75.231740000000002</v>
      </c>
      <c r="F92" s="79">
        <v>76.727211999999994</v>
      </c>
      <c r="G92" s="79">
        <v>81.97916764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.75" customHeight="1" x14ac:dyDescent="0.25">
      <c r="A93" s="25"/>
      <c r="B93" s="25"/>
      <c r="C93" s="72" t="s">
        <v>11</v>
      </c>
      <c r="D93" s="80">
        <f>AVERAGE(D90:D92)</f>
        <v>74.650328919999993</v>
      </c>
      <c r="E93" s="80">
        <f>AVERAGE(D90:E92)</f>
        <v>74.925971126666667</v>
      </c>
      <c r="F93" s="80">
        <f>AVERAGE(D90:D92,F90:F92)</f>
        <v>75.894498376666675</v>
      </c>
      <c r="G93" s="80">
        <f>AVERAGE(D90:D92,G90:G92)</f>
        <v>78.083018691666666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.75" customHeight="1" x14ac:dyDescent="0.25">
      <c r="A94" s="25"/>
      <c r="B94" s="25"/>
      <c r="C94" s="72" t="s">
        <v>12</v>
      </c>
      <c r="D94" s="81">
        <f>STDEV(D90:D92)</f>
        <v>1.8534492252770918</v>
      </c>
      <c r="E94" s="81">
        <f>STDEV(D90:E92)</f>
        <v>1.4992772915777508</v>
      </c>
      <c r="F94" s="81">
        <f>STDEV(D90:D92,F90:F92)</f>
        <v>1.8491698606989047</v>
      </c>
      <c r="G94" s="81">
        <f>STDEV(D90:D92,G90:G92)</f>
        <v>4.1169790668972936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.75" customHeight="1" x14ac:dyDescent="0.25">
      <c r="A95" s="25"/>
      <c r="B95" s="25"/>
      <c r="C95" s="72" t="s">
        <v>69</v>
      </c>
      <c r="D95" s="81">
        <f t="shared" ref="D95:G95" si="14">(D94/D93)*100</f>
        <v>2.4828413378638494</v>
      </c>
      <c r="E95" s="81">
        <f t="shared" si="14"/>
        <v>2.0010114904525378</v>
      </c>
      <c r="F95" s="81">
        <f t="shared" si="14"/>
        <v>2.4365005372608421</v>
      </c>
      <c r="G95" s="81">
        <f t="shared" si="14"/>
        <v>5.272566475886868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23" t="s">
        <v>19</v>
      </c>
      <c r="B96" s="43" t="s">
        <v>91</v>
      </c>
      <c r="C96" s="72" t="s">
        <v>6</v>
      </c>
      <c r="D96" s="79">
        <v>14.76198158</v>
      </c>
      <c r="E96" s="79">
        <v>15.0966</v>
      </c>
      <c r="F96" s="79">
        <v>13.79</v>
      </c>
      <c r="G96" s="79">
        <v>11.829370000000001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.75" customHeight="1" x14ac:dyDescent="0.25">
      <c r="A97" s="25"/>
      <c r="B97" s="25"/>
      <c r="C97" s="72" t="s">
        <v>9</v>
      </c>
      <c r="D97" s="79">
        <v>14.494351419999999</v>
      </c>
      <c r="E97" s="79">
        <v>14.33446</v>
      </c>
      <c r="F97" s="79">
        <v>13.860357499999999</v>
      </c>
      <c r="G97" s="79">
        <v>12.093718340000001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.75" customHeight="1" x14ac:dyDescent="0.25">
      <c r="A98" s="25"/>
      <c r="B98" s="25"/>
      <c r="C98" s="72" t="s">
        <v>10</v>
      </c>
      <c r="D98" s="79">
        <v>14.370939999999999</v>
      </c>
      <c r="E98" s="79">
        <v>15.072800000000001</v>
      </c>
      <c r="F98" s="79">
        <v>13.522679200000001</v>
      </c>
      <c r="G98" s="79">
        <v>12.098479490000001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.75" customHeight="1" x14ac:dyDescent="0.25">
      <c r="A99" s="25"/>
      <c r="B99" s="25"/>
      <c r="C99" s="72" t="s">
        <v>11</v>
      </c>
      <c r="D99" s="80">
        <f>AVERAGE(D96:D98)</f>
        <v>14.542424333333331</v>
      </c>
      <c r="E99" s="80">
        <f>AVERAGE(D96:E98)</f>
        <v>14.688522166666667</v>
      </c>
      <c r="F99" s="80">
        <f>AVERAGE(D96:D98,F96:F98)</f>
        <v>14.133384949999998</v>
      </c>
      <c r="G99" s="80">
        <f>AVERAGE(D96:D98,G96:G98)</f>
        <v>13.274806804999999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 x14ac:dyDescent="0.25">
      <c r="A100" s="25"/>
      <c r="B100" s="25"/>
      <c r="C100" s="72" t="s">
        <v>12</v>
      </c>
      <c r="D100" s="81">
        <f>STDEV(D96:D98)</f>
        <v>0.19990405966235408</v>
      </c>
      <c r="E100" s="81">
        <f>STDEV(D96:E98)</f>
        <v>0.34161791111332207</v>
      </c>
      <c r="F100" s="81">
        <f>STDEV(D96:D98,F96:F98)</f>
        <v>0.47901600034136393</v>
      </c>
      <c r="G100" s="81">
        <f>STDEV(D96:D98,G96:G98)</f>
        <v>1.3977474258228826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.75" customHeight="1" x14ac:dyDescent="0.25">
      <c r="A101" s="25"/>
      <c r="B101" s="25"/>
      <c r="C101" s="72" t="s">
        <v>69</v>
      </c>
      <c r="D101" s="81">
        <f t="shared" ref="D101:G101" si="15">(D100/D99)*100</f>
        <v>1.3746267821668852</v>
      </c>
      <c r="E101" s="81">
        <f t="shared" si="15"/>
        <v>2.3257473232301829</v>
      </c>
      <c r="F101" s="81">
        <f t="shared" si="15"/>
        <v>3.3892517753955609</v>
      </c>
      <c r="G101" s="81">
        <f t="shared" si="15"/>
        <v>10.529324052357707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25"/>
      <c r="B102" s="43" t="s">
        <v>92</v>
      </c>
      <c r="C102" s="72" t="s">
        <v>6</v>
      </c>
      <c r="D102" s="79">
        <v>47.647028919999997</v>
      </c>
      <c r="E102" s="79">
        <v>52.500419999999998</v>
      </c>
      <c r="F102" s="79">
        <v>45.439100000000003</v>
      </c>
      <c r="G102" s="79">
        <v>44.141800000000003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.75" customHeight="1" x14ac:dyDescent="0.25">
      <c r="A103" s="25"/>
      <c r="B103" s="25"/>
      <c r="C103" s="72" t="s">
        <v>9</v>
      </c>
      <c r="D103" s="79">
        <v>48.669734810000001</v>
      </c>
      <c r="E103" s="79">
        <v>52.579630000000002</v>
      </c>
      <c r="F103" s="79">
        <v>45.388868500000001</v>
      </c>
      <c r="G103" s="79">
        <v>44.482326100000002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.75" customHeight="1" x14ac:dyDescent="0.25">
      <c r="A104" s="25"/>
      <c r="B104" s="25"/>
      <c r="C104" s="72" t="s">
        <v>10</v>
      </c>
      <c r="D104" s="79">
        <v>48.759399999999999</v>
      </c>
      <c r="E104" s="79">
        <v>54.156669999999998</v>
      </c>
      <c r="F104" s="79">
        <v>44.145822600000002</v>
      </c>
      <c r="G104" s="79">
        <v>45.697380209999999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.75" customHeight="1" x14ac:dyDescent="0.25">
      <c r="A105" s="25"/>
      <c r="B105" s="25"/>
      <c r="C105" s="72" t="s">
        <v>11</v>
      </c>
      <c r="D105" s="80">
        <f>AVERAGE(D102:D104)</f>
        <v>48.358721243333328</v>
      </c>
      <c r="E105" s="80">
        <f>AVERAGE(D102:E104)</f>
        <v>50.718813955000002</v>
      </c>
      <c r="F105" s="80">
        <f>AVERAGE(D102:D104,F102:F104)</f>
        <v>46.674992471666663</v>
      </c>
      <c r="G105" s="80">
        <f>AVERAGE(D102:D104,G102:G104)</f>
        <v>46.566278339999997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.75" customHeight="1" x14ac:dyDescent="0.25">
      <c r="A106" s="25"/>
      <c r="B106" s="25"/>
      <c r="C106" s="72" t="s">
        <v>12</v>
      </c>
      <c r="D106" s="81">
        <f>STDEV(D102:D104)</f>
        <v>0.61797203326132399</v>
      </c>
      <c r="E106" s="81">
        <f>STDEV(D102:E104)</f>
        <v>2.68065299245634</v>
      </c>
      <c r="F106" s="81">
        <f>STDEV(D102:D104,F102:F104)</f>
        <v>1.9414866421979335</v>
      </c>
      <c r="G106" s="81">
        <f>STDEV(D102:D104,G102:G104)</f>
        <v>2.0677654447719158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.75" customHeight="1" x14ac:dyDescent="0.25">
      <c r="A107" s="25"/>
      <c r="B107" s="25"/>
      <c r="C107" s="72" t="s">
        <v>69</v>
      </c>
      <c r="D107" s="81">
        <f t="shared" ref="D107:G107" si="16">(D106/D105)*100</f>
        <v>1.2778915930216348</v>
      </c>
      <c r="E107" s="81">
        <f t="shared" si="16"/>
        <v>5.2853227104930633</v>
      </c>
      <c r="F107" s="81">
        <f t="shared" si="16"/>
        <v>4.1595864067390762</v>
      </c>
      <c r="G107" s="81">
        <f t="shared" si="16"/>
        <v>4.4404782140292376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25"/>
      <c r="B108" s="43" t="s">
        <v>93</v>
      </c>
      <c r="C108" s="72" t="s">
        <v>6</v>
      </c>
      <c r="D108" s="79">
        <v>62.385066100000003</v>
      </c>
      <c r="E108" s="79">
        <v>71.438580000000002</v>
      </c>
      <c r="F108" s="79">
        <v>64.891499999999994</v>
      </c>
      <c r="G108" s="79">
        <v>62.955660000000002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.75" customHeight="1" x14ac:dyDescent="0.25">
      <c r="A109" s="25"/>
      <c r="B109" s="25"/>
      <c r="C109" s="72" t="s">
        <v>9</v>
      </c>
      <c r="D109" s="79">
        <v>61.33349741</v>
      </c>
      <c r="E109" s="79">
        <v>74.338409999999996</v>
      </c>
      <c r="F109" s="79">
        <v>66.368664600000002</v>
      </c>
      <c r="G109" s="79">
        <v>66.424771849999999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.75" customHeight="1" x14ac:dyDescent="0.25">
      <c r="A110" s="25"/>
      <c r="B110" s="25"/>
      <c r="C110" s="72" t="s">
        <v>10</v>
      </c>
      <c r="D110" s="79">
        <v>61.04016</v>
      </c>
      <c r="E110" s="79">
        <v>73.574749999999995</v>
      </c>
      <c r="F110" s="79">
        <v>64.7446202</v>
      </c>
      <c r="G110" s="79">
        <v>66.731735220000004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.75" customHeight="1" x14ac:dyDescent="0.25">
      <c r="A111" s="25"/>
      <c r="B111" s="25"/>
      <c r="C111" s="72" t="s">
        <v>11</v>
      </c>
      <c r="D111" s="80">
        <f>AVERAGE(D108:D110)</f>
        <v>61.586241169999994</v>
      </c>
      <c r="E111" s="80">
        <f>AVERAGE(D108:E110)</f>
        <v>67.351743918333341</v>
      </c>
      <c r="F111" s="80">
        <f>AVERAGE(D108:D110,F108:F110)</f>
        <v>63.46058471833333</v>
      </c>
      <c r="G111" s="80">
        <f>AVERAGE(D108:D110,G108:G110)</f>
        <v>63.478481763333328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.75" customHeight="1" x14ac:dyDescent="0.25">
      <c r="A112" s="25"/>
      <c r="B112" s="25"/>
      <c r="C112" s="72" t="s">
        <v>12</v>
      </c>
      <c r="D112" s="81">
        <f>STDEV(D108:D110)</f>
        <v>0.70717936948026716</v>
      </c>
      <c r="E112" s="81">
        <f>STDEV(D108:E110)</f>
        <v>6.4025746060774473</v>
      </c>
      <c r="F112" s="81">
        <f>STDEV(D108:D110,F108:F110)</f>
        <v>2.1768275444974474</v>
      </c>
      <c r="G112" s="81">
        <f>STDEV(D108:D110,G108:G110)</f>
        <v>2.5011819060088909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.75" customHeight="1" x14ac:dyDescent="0.25">
      <c r="A113" s="25"/>
      <c r="B113" s="25"/>
      <c r="C113" s="72" t="s">
        <v>69</v>
      </c>
      <c r="D113" s="81">
        <f t="shared" ref="D113:G113" si="17">(D112/D111)*100</f>
        <v>1.1482749329159412</v>
      </c>
      <c r="E113" s="81">
        <f t="shared" si="17"/>
        <v>9.5061749460278602</v>
      </c>
      <c r="F113" s="81">
        <f t="shared" si="17"/>
        <v>3.4302040458013252</v>
      </c>
      <c r="G113" s="81">
        <f t="shared" si="17"/>
        <v>3.9402043598554251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23" t="s">
        <v>20</v>
      </c>
      <c r="B114" s="43" t="s">
        <v>91</v>
      </c>
      <c r="C114" s="72" t="s">
        <v>6</v>
      </c>
      <c r="D114" s="79">
        <v>15.38275752</v>
      </c>
      <c r="E114" s="79">
        <v>16.123830000000002</v>
      </c>
      <c r="F114" s="79">
        <v>14.759600000000001</v>
      </c>
      <c r="G114" s="79">
        <v>12.866490000000001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.75" customHeight="1" x14ac:dyDescent="0.25">
      <c r="A115" s="25"/>
      <c r="B115" s="25"/>
      <c r="C115" s="72" t="s">
        <v>9</v>
      </c>
      <c r="D115" s="79">
        <v>15.355543409999999</v>
      </c>
      <c r="E115" s="79">
        <v>16.21397</v>
      </c>
      <c r="F115" s="79">
        <v>14.5804116</v>
      </c>
      <c r="G115" s="79">
        <v>13.10669674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.75" customHeight="1" x14ac:dyDescent="0.25">
      <c r="A116" s="25"/>
      <c r="B116" s="25"/>
      <c r="C116" s="72" t="s">
        <v>10</v>
      </c>
      <c r="D116" s="79">
        <v>15.40541</v>
      </c>
      <c r="E116" s="79">
        <v>16.17362</v>
      </c>
      <c r="F116" s="79">
        <v>14.614563199999999</v>
      </c>
      <c r="G116" s="79">
        <v>12.830717099999999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.75" customHeight="1" x14ac:dyDescent="0.25">
      <c r="A117" s="25"/>
      <c r="B117" s="25"/>
      <c r="C117" s="72" t="s">
        <v>11</v>
      </c>
      <c r="D117" s="80">
        <f>AVERAGE(D114:D116)</f>
        <v>15.381236976666665</v>
      </c>
      <c r="E117" s="80">
        <f>AVERAGE(D114:E116)</f>
        <v>15.775855155000002</v>
      </c>
      <c r="F117" s="80">
        <f>AVERAGE(D114:D116,F114:F116)</f>
        <v>15.016380954999997</v>
      </c>
      <c r="G117" s="80">
        <f>AVERAGE(D114:D116,G114:G116)</f>
        <v>14.157935795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.75" customHeight="1" x14ac:dyDescent="0.25">
      <c r="A118" s="25"/>
      <c r="B118" s="25"/>
      <c r="C118" s="72" t="s">
        <v>12</v>
      </c>
      <c r="D118" s="81">
        <f>STDEV(D114:D116)</f>
        <v>2.4968044348295471E-2</v>
      </c>
      <c r="E118" s="81">
        <f>STDEV(D114:E116)</f>
        <v>0.4335124700791283</v>
      </c>
      <c r="F118" s="81">
        <f>STDEV(D114:D116,F114:F116)</f>
        <v>0.40449222531453094</v>
      </c>
      <c r="G118" s="81">
        <f>STDEV(D114:D116,G114:G116)</f>
        <v>1.3435095389476266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.75" customHeight="1" x14ac:dyDescent="0.25">
      <c r="A119" s="25"/>
      <c r="B119" s="25"/>
      <c r="C119" s="72" t="s">
        <v>69</v>
      </c>
      <c r="D119" s="81">
        <f t="shared" ref="D119:G119" si="18">(D118/D117)*100</f>
        <v>0.16232793491298517</v>
      </c>
      <c r="E119" s="81">
        <f t="shared" si="18"/>
        <v>2.7479491020918179</v>
      </c>
      <c r="F119" s="81">
        <f t="shared" si="18"/>
        <v>2.6936731728282863</v>
      </c>
      <c r="G119" s="81">
        <f t="shared" si="18"/>
        <v>9.4894450603604152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25"/>
      <c r="B120" s="43" t="s">
        <v>92</v>
      </c>
      <c r="C120" s="72" t="s">
        <v>6</v>
      </c>
      <c r="D120" s="79">
        <v>51.456798859999999</v>
      </c>
      <c r="E120" s="79">
        <v>57.27787</v>
      </c>
      <c r="F120" s="79">
        <v>49.343499999999999</v>
      </c>
      <c r="G120" s="79">
        <v>48.536879999999996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.75" customHeight="1" x14ac:dyDescent="0.25">
      <c r="A121" s="25"/>
      <c r="B121" s="25"/>
      <c r="C121" s="72" t="s">
        <v>9</v>
      </c>
      <c r="D121" s="79">
        <v>50.595937399999997</v>
      </c>
      <c r="E121" s="79">
        <v>59.66919</v>
      </c>
      <c r="F121" s="79">
        <v>49.488082599999998</v>
      </c>
      <c r="G121" s="79">
        <v>47.296663780000003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.75" customHeight="1" x14ac:dyDescent="0.25">
      <c r="A122" s="25"/>
      <c r="B122" s="25"/>
      <c r="C122" s="72" t="s">
        <v>10</v>
      </c>
      <c r="D122" s="79">
        <v>50.684269999999998</v>
      </c>
      <c r="E122" s="79">
        <v>59.554049999999997</v>
      </c>
      <c r="F122" s="79">
        <v>48.943880700000001</v>
      </c>
      <c r="G122" s="79">
        <v>47.931230079999999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.75" customHeight="1" x14ac:dyDescent="0.25">
      <c r="A123" s="25"/>
      <c r="B123" s="25"/>
      <c r="C123" s="72" t="s">
        <v>11</v>
      </c>
      <c r="D123" s="80">
        <f>AVERAGE(D120:D122)</f>
        <v>50.912335419999998</v>
      </c>
      <c r="E123" s="80">
        <f>AVERAGE(D120:E122)</f>
        <v>54.873019376666669</v>
      </c>
      <c r="F123" s="80">
        <f>AVERAGE(D120:D122,F120:F122)</f>
        <v>50.085411593333333</v>
      </c>
      <c r="G123" s="80">
        <f>AVERAGE(D120:D122,G120:G122)</f>
        <v>49.41696335333333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.75" customHeight="1" x14ac:dyDescent="0.25">
      <c r="A124" s="25"/>
      <c r="B124" s="25"/>
      <c r="C124" s="72" t="s">
        <v>12</v>
      </c>
      <c r="D124" s="81">
        <f>STDEV(D120:D122)</f>
        <v>0.47358313966838628</v>
      </c>
      <c r="E124" s="81">
        <f>STDEV(D120:E122)</f>
        <v>4.4318894629582841</v>
      </c>
      <c r="F124" s="81">
        <f>STDEV(D120:D122,F120:F122)</f>
        <v>0.97059760402721684</v>
      </c>
      <c r="G124" s="81">
        <f>STDEV(D120:D122,G120:G122)</f>
        <v>1.7108240811163997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.75" customHeight="1" x14ac:dyDescent="0.25">
      <c r="A125" s="25"/>
      <c r="B125" s="25"/>
      <c r="C125" s="72" t="s">
        <v>69</v>
      </c>
      <c r="D125" s="81">
        <f t="shared" ref="D125:G125" si="19">(D124/D123)*100</f>
        <v>0.93019331319526866</v>
      </c>
      <c r="E125" s="81">
        <f t="shared" si="19"/>
        <v>8.0766276638366108</v>
      </c>
      <c r="F125" s="81">
        <f t="shared" si="19"/>
        <v>1.9378848513973461</v>
      </c>
      <c r="G125" s="81">
        <f t="shared" si="19"/>
        <v>3.4620178275300666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25"/>
      <c r="B126" s="43" t="s">
        <v>93</v>
      </c>
      <c r="C126" s="72" t="s">
        <v>6</v>
      </c>
      <c r="D126" s="79">
        <v>68.118528060000003</v>
      </c>
      <c r="E126" s="79">
        <v>82.038390000000007</v>
      </c>
      <c r="F126" s="79">
        <v>68.617699999999999</v>
      </c>
      <c r="G126" s="79">
        <v>70.380380000000002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.75" customHeight="1" x14ac:dyDescent="0.25">
      <c r="A127" s="25"/>
      <c r="B127" s="25"/>
      <c r="C127" s="72" t="s">
        <v>9</v>
      </c>
      <c r="D127" s="79">
        <v>64.345335070000004</v>
      </c>
      <c r="E127" s="79">
        <v>83.499390000000005</v>
      </c>
      <c r="F127" s="79">
        <v>68.466539299999994</v>
      </c>
      <c r="G127" s="79">
        <v>74.457033379999999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.75" customHeight="1" x14ac:dyDescent="0.25">
      <c r="A128" s="25"/>
      <c r="B128" s="25"/>
      <c r="C128" s="72" t="s">
        <v>10</v>
      </c>
      <c r="D128" s="79">
        <v>66.62285</v>
      </c>
      <c r="E128" s="79">
        <v>83.343180000000004</v>
      </c>
      <c r="F128" s="79">
        <v>68.897813400000004</v>
      </c>
      <c r="G128" s="79">
        <v>73.274753669999996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.75" customHeight="1" x14ac:dyDescent="0.25">
      <c r="A129" s="25"/>
      <c r="B129" s="25"/>
      <c r="C129" s="72" t="s">
        <v>11</v>
      </c>
      <c r="D129" s="80">
        <f>AVERAGE(D126:D128)</f>
        <v>66.362237710000002</v>
      </c>
      <c r="E129" s="80">
        <f>AVERAGE(D126:E128)</f>
        <v>74.661278855000006</v>
      </c>
      <c r="F129" s="80">
        <f>AVERAGE(D126:D128,F126:F128)</f>
        <v>67.511460971666665</v>
      </c>
      <c r="G129" s="80">
        <f>AVERAGE(D126:D128,G126:G128)</f>
        <v>69.533146696666662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.75" customHeight="1" x14ac:dyDescent="0.25">
      <c r="A130" s="25"/>
      <c r="B130" s="25"/>
      <c r="C130" s="72" t="s">
        <v>12</v>
      </c>
      <c r="D130" s="81">
        <f>STDEV(D126:D128)</f>
        <v>1.9000487912736777</v>
      </c>
      <c r="E130" s="81">
        <f>STDEV(D126:E128)</f>
        <v>9.1842474655930282</v>
      </c>
      <c r="F130" s="81">
        <f>STDEV(D126:D128,F126:F128)</f>
        <v>1.7458766044892193</v>
      </c>
      <c r="G130" s="81">
        <f>STDEV(D126:D128,G126:G128)</f>
        <v>3.9075938710949063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.75" customHeight="1" x14ac:dyDescent="0.25">
      <c r="A131" s="25"/>
      <c r="B131" s="25"/>
      <c r="C131" s="72" t="s">
        <v>69</v>
      </c>
      <c r="D131" s="81">
        <f t="shared" ref="D131:G131" si="20">(D130/D129)*100</f>
        <v>2.8631475622880673</v>
      </c>
      <c r="E131" s="81">
        <f t="shared" si="20"/>
        <v>12.301219060859907</v>
      </c>
      <c r="F131" s="81">
        <f t="shared" si="20"/>
        <v>2.58604476834227</v>
      </c>
      <c r="G131" s="81">
        <f t="shared" si="20"/>
        <v>5.6197569889099119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65" t="s">
        <v>21</v>
      </c>
      <c r="B132" s="75" t="s">
        <v>94</v>
      </c>
      <c r="C132" s="72" t="s">
        <v>6</v>
      </c>
      <c r="D132" s="79">
        <v>32.960191909999999</v>
      </c>
      <c r="E132" s="79">
        <v>31.221620000000001</v>
      </c>
      <c r="F132" s="79">
        <v>32.072800000000001</v>
      </c>
      <c r="G132" s="79">
        <v>28.837540000000001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.75" customHeight="1" x14ac:dyDescent="0.25">
      <c r="A133" s="82"/>
      <c r="B133" s="82"/>
      <c r="C133" s="72" t="s">
        <v>9</v>
      </c>
      <c r="D133" s="79">
        <v>32.530188449999997</v>
      </c>
      <c r="E133" s="79">
        <v>30.8095</v>
      </c>
      <c r="F133" s="79">
        <v>32.111336299999998</v>
      </c>
      <c r="G133" s="79">
        <v>28.904497880000001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.75" customHeight="1" x14ac:dyDescent="0.25">
      <c r="A134" s="82"/>
      <c r="B134" s="82"/>
      <c r="C134" s="72" t="s">
        <v>10</v>
      </c>
      <c r="D134" s="79">
        <v>32.589449999999999</v>
      </c>
      <c r="E134" s="79">
        <v>31.117760000000001</v>
      </c>
      <c r="F134" s="79">
        <v>32.016786199999999</v>
      </c>
      <c r="G134" s="79">
        <v>28.680136050000002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 x14ac:dyDescent="0.25">
      <c r="A135" s="82"/>
      <c r="B135" s="82"/>
      <c r="C135" s="72" t="s">
        <v>11</v>
      </c>
      <c r="D135" s="80">
        <f>AVERAGE(D132:D134)</f>
        <v>32.693276786666665</v>
      </c>
      <c r="E135" s="80">
        <f>AVERAGE(D132:E134)</f>
        <v>31.871451726666667</v>
      </c>
      <c r="F135" s="80">
        <f>AVERAGE(D132:D134,F132:F134)</f>
        <v>32.38012547666667</v>
      </c>
      <c r="G135" s="80">
        <f>AVERAGE(D132:D134,G132:G134)</f>
        <v>30.750334048333333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.75" customHeight="1" x14ac:dyDescent="0.25">
      <c r="A136" s="82"/>
      <c r="B136" s="82"/>
      <c r="C136" s="72" t="s">
        <v>12</v>
      </c>
      <c r="D136" s="81">
        <f>STDEV(D132:D134)</f>
        <v>0.23304665868691893</v>
      </c>
      <c r="E136" s="81">
        <f>STDEV(D132:E134)</f>
        <v>0.92226728659114354</v>
      </c>
      <c r="F136" s="81">
        <f>STDEV(D132:D134,F132:F134)</f>
        <v>0.37457301536138893</v>
      </c>
      <c r="G136" s="81">
        <f>STDEV(D132:D134,G132:G134)</f>
        <v>2.1347277544243051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.75" customHeight="1" x14ac:dyDescent="0.25">
      <c r="A137" s="82"/>
      <c r="B137" s="82"/>
      <c r="C137" s="72" t="s">
        <v>69</v>
      </c>
      <c r="D137" s="81">
        <f t="shared" ref="D137:G137" si="21">(D136/D135)*100</f>
        <v>0.71282747277863134</v>
      </c>
      <c r="E137" s="81">
        <f t="shared" si="21"/>
        <v>2.8937096888482414</v>
      </c>
      <c r="F137" s="81">
        <f t="shared" si="21"/>
        <v>1.1567991471537338</v>
      </c>
      <c r="G137" s="81">
        <f t="shared" si="21"/>
        <v>6.9421286645827749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.75" customHeight="1" x14ac:dyDescent="0.25">
      <c r="A138" s="82"/>
      <c r="B138" s="75" t="s">
        <v>95</v>
      </c>
      <c r="C138" s="72" t="s">
        <v>6</v>
      </c>
      <c r="D138" s="79">
        <v>57.908416539999997</v>
      </c>
      <c r="E138" s="79">
        <v>55.69294</v>
      </c>
      <c r="F138" s="79">
        <v>57.736800000000002</v>
      </c>
      <c r="G138" s="79">
        <v>54.60765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.75" customHeight="1" x14ac:dyDescent="0.25">
      <c r="A139" s="82"/>
      <c r="B139" s="82"/>
      <c r="C139" s="72" t="s">
        <v>9</v>
      </c>
      <c r="D139" s="79">
        <v>58.10503018</v>
      </c>
      <c r="E139" s="79">
        <v>57.212310000000002</v>
      </c>
      <c r="F139" s="79">
        <v>57.753729100000001</v>
      </c>
      <c r="G139" s="79">
        <v>54.340374089999997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.75" customHeight="1" x14ac:dyDescent="0.25">
      <c r="A140" s="82"/>
      <c r="B140" s="82"/>
      <c r="C140" s="72" t="s">
        <v>10</v>
      </c>
      <c r="D140" s="79">
        <v>58.513289999999998</v>
      </c>
      <c r="E140" s="79">
        <v>56.602339999999998</v>
      </c>
      <c r="F140" s="79">
        <v>56.251429000000002</v>
      </c>
      <c r="G140" s="79">
        <v>55.162053239999999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.75" customHeight="1" x14ac:dyDescent="0.25">
      <c r="A141" s="82"/>
      <c r="B141" s="82"/>
      <c r="C141" s="72" t="s">
        <v>11</v>
      </c>
      <c r="D141" s="80">
        <f>AVERAGE(D138:D140)</f>
        <v>58.175578906666658</v>
      </c>
      <c r="E141" s="80">
        <f>AVERAGE(D138:E140)</f>
        <v>57.339054453333326</v>
      </c>
      <c r="F141" s="80">
        <f>AVERAGE(D138:D140,F138:F140)</f>
        <v>57.711449136666658</v>
      </c>
      <c r="G141" s="80">
        <f>AVERAGE(D138:D140,G138:G140)</f>
        <v>56.439469008333326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.75" customHeight="1" x14ac:dyDescent="0.25">
      <c r="A142" s="82"/>
      <c r="B142" s="82"/>
      <c r="C142" s="72" t="s">
        <v>12</v>
      </c>
      <c r="D142" s="81">
        <f>STDEV(D138:D140)</f>
        <v>0.30854629762615665</v>
      </c>
      <c r="E142" s="81">
        <f>STDEV(D138:E140)</f>
        <v>1.0543458876768481</v>
      </c>
      <c r="F142" s="81">
        <f>STDEV(D138:D140,F138:F140)</f>
        <v>0.77080996708679539</v>
      </c>
      <c r="G142" s="81">
        <f>STDEV(D138:D140,G138:G140)</f>
        <v>1.9300873437998254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.75" customHeight="1" x14ac:dyDescent="0.25">
      <c r="A143" s="82"/>
      <c r="B143" s="82"/>
      <c r="C143" s="72" t="s">
        <v>69</v>
      </c>
      <c r="D143" s="81">
        <f t="shared" ref="D143:G143" si="22">(D142/D141)*100</f>
        <v>0.53037082470837027</v>
      </c>
      <c r="E143" s="81">
        <f t="shared" si="22"/>
        <v>1.8387918979985121</v>
      </c>
      <c r="F143" s="81">
        <f t="shared" si="22"/>
        <v>1.3356274684100169</v>
      </c>
      <c r="G143" s="81">
        <f t="shared" si="22"/>
        <v>3.41974752369631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.75" customHeight="1" x14ac:dyDescent="0.25">
      <c r="A144" s="82"/>
      <c r="B144" s="75" t="s">
        <v>96</v>
      </c>
      <c r="C144" s="72" t="s">
        <v>6</v>
      </c>
      <c r="D144" s="79">
        <v>74.7783917</v>
      </c>
      <c r="E144" s="79">
        <v>74.756619999999998</v>
      </c>
      <c r="F144" s="79">
        <v>80.327399999999997</v>
      </c>
      <c r="G144" s="79">
        <v>73.050690000000003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.75" customHeight="1" x14ac:dyDescent="0.25">
      <c r="A145" s="82"/>
      <c r="B145" s="82"/>
      <c r="C145" s="72" t="s">
        <v>9</v>
      </c>
      <c r="D145" s="79">
        <v>71.461047859999994</v>
      </c>
      <c r="E145" s="79">
        <v>75.478300000000004</v>
      </c>
      <c r="F145" s="79">
        <v>79.810839400000006</v>
      </c>
      <c r="G145" s="79">
        <v>76.935993389999993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.75" customHeight="1" x14ac:dyDescent="0.25">
      <c r="A146" s="82"/>
      <c r="B146" s="82"/>
      <c r="C146" s="72" t="s">
        <v>10</v>
      </c>
      <c r="D146" s="79">
        <v>72.777330000000006</v>
      </c>
      <c r="E146" s="79">
        <v>75.244450000000001</v>
      </c>
      <c r="F146" s="79">
        <v>79.903815699999996</v>
      </c>
      <c r="G146" s="79">
        <v>76.374268330000007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.75" customHeight="1" x14ac:dyDescent="0.25">
      <c r="A147" s="82"/>
      <c r="B147" s="82"/>
      <c r="C147" s="72" t="s">
        <v>11</v>
      </c>
      <c r="D147" s="80">
        <f>AVERAGE(D144:D146)</f>
        <v>73.005589853333333</v>
      </c>
      <c r="E147" s="80">
        <f>AVERAGE(D144:E146)</f>
        <v>74.08268992666666</v>
      </c>
      <c r="F147" s="80">
        <f>AVERAGE(D144:D146,F144:F146)</f>
        <v>76.509804110000005</v>
      </c>
      <c r="G147" s="80">
        <f>AVERAGE(D144:D146,G144:G146)</f>
        <v>74.229620213333334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.75" customHeight="1" x14ac:dyDescent="0.25">
      <c r="A148" s="82"/>
      <c r="B148" s="82"/>
      <c r="C148" s="72" t="s">
        <v>12</v>
      </c>
      <c r="D148" s="81">
        <f>STDEV(D144:D146)</f>
        <v>1.6704099672473556</v>
      </c>
      <c r="E148" s="81">
        <f>STDEV(D144:E146)</f>
        <v>1.6007853266323167</v>
      </c>
      <c r="F148" s="81">
        <f>STDEV(D144:D146,F144:F146)</f>
        <v>3.9852046026637322</v>
      </c>
      <c r="G148" s="81">
        <f>STDEV(D144:D146,G144:G146)</f>
        <v>2.1628285945759398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6.5" customHeight="1" thickBot="1" x14ac:dyDescent="0.3">
      <c r="A149" s="76"/>
      <c r="B149" s="76"/>
      <c r="C149" s="83" t="s">
        <v>69</v>
      </c>
      <c r="D149" s="84">
        <f t="shared" ref="D149:G149" si="23">(D148/D147)*100</f>
        <v>2.288057627646285</v>
      </c>
      <c r="E149" s="84">
        <f t="shared" si="23"/>
        <v>2.160808858610439</v>
      </c>
      <c r="F149" s="84">
        <f t="shared" si="23"/>
        <v>5.2087502366809177</v>
      </c>
      <c r="G149" s="84">
        <f t="shared" si="23"/>
        <v>2.9137002026415413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.75" customHeight="1" thickTop="1" x14ac:dyDescent="0.25">
      <c r="A150" s="70" t="s">
        <v>76</v>
      </c>
      <c r="B150" s="24"/>
      <c r="C150" s="72"/>
      <c r="D150" s="72"/>
      <c r="E150" s="72"/>
      <c r="F150" s="72"/>
      <c r="G150" s="72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.75" customHeight="1" x14ac:dyDescent="0.25">
      <c r="A151" s="24"/>
      <c r="B151" s="24"/>
      <c r="C151" s="72"/>
      <c r="D151" s="72"/>
      <c r="E151" s="72"/>
      <c r="F151" s="72"/>
      <c r="G151" s="72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.75" customHeight="1" x14ac:dyDescent="0.25">
      <c r="A152" s="24"/>
      <c r="B152" s="24"/>
      <c r="C152" s="72"/>
      <c r="D152" s="72"/>
      <c r="E152" s="72"/>
      <c r="F152" s="72"/>
      <c r="G152" s="72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.75" customHeight="1" x14ac:dyDescent="0.25">
      <c r="A153" s="24"/>
      <c r="B153" s="24"/>
      <c r="C153" s="72"/>
      <c r="D153" s="72"/>
      <c r="E153" s="72"/>
      <c r="F153" s="72"/>
      <c r="G153" s="72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.75" customHeight="1" x14ac:dyDescent="0.25">
      <c r="A154" s="24"/>
      <c r="B154" s="24"/>
      <c r="C154" s="72"/>
      <c r="D154" s="72"/>
      <c r="E154" s="72"/>
      <c r="F154" s="72"/>
      <c r="G154" s="72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.75" customHeight="1" x14ac:dyDescent="0.25">
      <c r="A155" s="24"/>
      <c r="B155" s="24"/>
      <c r="C155" s="72"/>
      <c r="D155" s="72"/>
      <c r="E155" s="72"/>
      <c r="F155" s="72"/>
      <c r="G155" s="72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.75" customHeight="1" x14ac:dyDescent="0.25">
      <c r="A156" s="24"/>
      <c r="B156" s="24"/>
      <c r="C156" s="72"/>
      <c r="D156" s="72"/>
      <c r="E156" s="72"/>
      <c r="F156" s="72"/>
      <c r="G156" s="72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.75" customHeight="1" x14ac:dyDescent="0.25">
      <c r="A157" s="24"/>
      <c r="B157" s="24"/>
      <c r="C157" s="72"/>
      <c r="D157" s="72"/>
      <c r="E157" s="72"/>
      <c r="F157" s="72"/>
      <c r="G157" s="72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.75" customHeight="1" x14ac:dyDescent="0.25">
      <c r="A158" s="24"/>
      <c r="B158" s="24"/>
      <c r="C158" s="72"/>
      <c r="D158" s="72"/>
      <c r="E158" s="72"/>
      <c r="F158" s="72"/>
      <c r="G158" s="72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.75" customHeight="1" x14ac:dyDescent="0.25">
      <c r="A159" s="24"/>
      <c r="B159" s="24"/>
      <c r="C159" s="72"/>
      <c r="D159" s="72"/>
      <c r="E159" s="72"/>
      <c r="F159" s="72"/>
      <c r="G159" s="72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 x14ac:dyDescent="0.25">
      <c r="A160" s="24"/>
      <c r="B160" s="24"/>
      <c r="C160" s="72"/>
      <c r="D160" s="72"/>
      <c r="E160" s="72"/>
      <c r="F160" s="72"/>
      <c r="G160" s="72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.75" customHeight="1" x14ac:dyDescent="0.25">
      <c r="A161" s="24"/>
      <c r="B161" s="24"/>
      <c r="C161" s="72"/>
      <c r="D161" s="72"/>
      <c r="E161" s="72"/>
      <c r="F161" s="72"/>
      <c r="G161" s="72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.75" customHeight="1" x14ac:dyDescent="0.25">
      <c r="A162" s="24"/>
      <c r="B162" s="24"/>
      <c r="C162" s="72"/>
      <c r="D162" s="72"/>
      <c r="E162" s="72"/>
      <c r="F162" s="72"/>
      <c r="G162" s="72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 x14ac:dyDescent="0.25">
      <c r="A163" s="24"/>
      <c r="B163" s="24"/>
      <c r="C163" s="72"/>
      <c r="D163" s="72"/>
      <c r="E163" s="72"/>
      <c r="F163" s="72"/>
      <c r="G163" s="72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.75" customHeight="1" x14ac:dyDescent="0.25">
      <c r="A164" s="24"/>
      <c r="B164" s="24"/>
      <c r="C164" s="72"/>
      <c r="D164" s="72"/>
      <c r="E164" s="72"/>
      <c r="F164" s="72"/>
      <c r="G164" s="72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.75" customHeight="1" x14ac:dyDescent="0.25">
      <c r="A165" s="24"/>
      <c r="B165" s="24"/>
      <c r="C165" s="72"/>
      <c r="D165" s="72"/>
      <c r="E165" s="72"/>
      <c r="F165" s="72"/>
      <c r="G165" s="72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.75" customHeight="1" x14ac:dyDescent="0.25">
      <c r="A166" s="24"/>
      <c r="B166" s="24"/>
      <c r="C166" s="72"/>
      <c r="D166" s="72"/>
      <c r="E166" s="72"/>
      <c r="F166" s="72"/>
      <c r="G166" s="72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.75" customHeight="1" x14ac:dyDescent="0.25">
      <c r="A167" s="24"/>
      <c r="B167" s="24"/>
      <c r="C167" s="72"/>
      <c r="D167" s="72"/>
      <c r="E167" s="72"/>
      <c r="F167" s="72"/>
      <c r="G167" s="72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.75" customHeight="1" x14ac:dyDescent="0.25">
      <c r="A168" s="24"/>
      <c r="B168" s="24"/>
      <c r="C168" s="72"/>
      <c r="D168" s="72"/>
      <c r="E168" s="72"/>
      <c r="F168" s="72"/>
      <c r="G168" s="72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.75" customHeight="1" x14ac:dyDescent="0.25">
      <c r="A169" s="24"/>
      <c r="B169" s="24"/>
      <c r="C169" s="72"/>
      <c r="D169" s="72"/>
      <c r="E169" s="72"/>
      <c r="F169" s="72"/>
      <c r="G169" s="72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.75" customHeight="1" x14ac:dyDescent="0.25">
      <c r="A170" s="24"/>
      <c r="B170" s="24"/>
      <c r="C170" s="72"/>
      <c r="D170" s="72"/>
      <c r="E170" s="72"/>
      <c r="F170" s="72"/>
      <c r="G170" s="72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.75" customHeight="1" x14ac:dyDescent="0.25">
      <c r="A171" s="24"/>
      <c r="B171" s="24"/>
      <c r="C171" s="72"/>
      <c r="D171" s="72"/>
      <c r="E171" s="72"/>
      <c r="F171" s="72"/>
      <c r="G171" s="72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.75" customHeight="1" x14ac:dyDescent="0.25">
      <c r="A172" s="24"/>
      <c r="B172" s="24"/>
      <c r="C172" s="72"/>
      <c r="D172" s="72"/>
      <c r="E172" s="72"/>
      <c r="F172" s="72"/>
      <c r="G172" s="72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.75" customHeight="1" x14ac:dyDescent="0.25">
      <c r="A173" s="24"/>
      <c r="B173" s="24"/>
      <c r="C173" s="72"/>
      <c r="D173" s="72"/>
      <c r="E173" s="72"/>
      <c r="F173" s="72"/>
      <c r="G173" s="72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.75" customHeight="1" x14ac:dyDescent="0.25">
      <c r="A174" s="24"/>
      <c r="B174" s="24"/>
      <c r="C174" s="72"/>
      <c r="D174" s="72"/>
      <c r="E174" s="72"/>
      <c r="F174" s="72"/>
      <c r="G174" s="72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.75" customHeight="1" x14ac:dyDescent="0.25">
      <c r="A175" s="24"/>
      <c r="B175" s="24"/>
      <c r="C175" s="72"/>
      <c r="D175" s="72"/>
      <c r="E175" s="72"/>
      <c r="F175" s="72"/>
      <c r="G175" s="72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.75" customHeight="1" x14ac:dyDescent="0.25">
      <c r="A176" s="24"/>
      <c r="B176" s="24"/>
      <c r="C176" s="72"/>
      <c r="D176" s="72"/>
      <c r="E176" s="72"/>
      <c r="F176" s="72"/>
      <c r="G176" s="72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.75" customHeight="1" x14ac:dyDescent="0.25">
      <c r="A177" s="24"/>
      <c r="B177" s="24"/>
      <c r="C177" s="72"/>
      <c r="D177" s="72"/>
      <c r="E177" s="72"/>
      <c r="F177" s="72"/>
      <c r="G177" s="72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.75" customHeight="1" x14ac:dyDescent="0.25">
      <c r="A178" s="24"/>
      <c r="B178" s="24"/>
      <c r="C178" s="72"/>
      <c r="D178" s="72"/>
      <c r="E178" s="72"/>
      <c r="F178" s="72"/>
      <c r="G178" s="72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.75" customHeight="1" x14ac:dyDescent="0.25">
      <c r="A179" s="24"/>
      <c r="B179" s="24"/>
      <c r="C179" s="72"/>
      <c r="D179" s="72"/>
      <c r="E179" s="72"/>
      <c r="F179" s="72"/>
      <c r="G179" s="72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.75" customHeight="1" x14ac:dyDescent="0.25">
      <c r="A180" s="24"/>
      <c r="B180" s="24"/>
      <c r="C180" s="72"/>
      <c r="D180" s="72"/>
      <c r="E180" s="72"/>
      <c r="F180" s="72"/>
      <c r="G180" s="72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 x14ac:dyDescent="0.25">
      <c r="A181" s="24"/>
      <c r="B181" s="24"/>
      <c r="C181" s="72"/>
      <c r="D181" s="72"/>
      <c r="E181" s="72"/>
      <c r="F181" s="72"/>
      <c r="G181" s="72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.75" customHeight="1" x14ac:dyDescent="0.25">
      <c r="A182" s="24"/>
      <c r="B182" s="24"/>
      <c r="C182" s="72"/>
      <c r="D182" s="72"/>
      <c r="E182" s="72"/>
      <c r="F182" s="72"/>
      <c r="G182" s="72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.75" customHeight="1" x14ac:dyDescent="0.25">
      <c r="A183" s="24"/>
      <c r="B183" s="24"/>
      <c r="C183" s="72"/>
      <c r="D183" s="72"/>
      <c r="E183" s="72"/>
      <c r="F183" s="72"/>
      <c r="G183" s="72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.75" customHeight="1" x14ac:dyDescent="0.25">
      <c r="A184" s="24"/>
      <c r="B184" s="24"/>
      <c r="C184" s="72"/>
      <c r="D184" s="72"/>
      <c r="E184" s="72"/>
      <c r="F184" s="72"/>
      <c r="G184" s="72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 x14ac:dyDescent="0.25">
      <c r="A185" s="24"/>
      <c r="B185" s="24"/>
      <c r="C185" s="72"/>
      <c r="D185" s="72"/>
      <c r="E185" s="72"/>
      <c r="F185" s="72"/>
      <c r="G185" s="72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 x14ac:dyDescent="0.25">
      <c r="A186" s="24"/>
      <c r="B186" s="24"/>
      <c r="C186" s="72"/>
      <c r="D186" s="72"/>
      <c r="E186" s="72"/>
      <c r="F186" s="72"/>
      <c r="G186" s="72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.75" customHeight="1" x14ac:dyDescent="0.25">
      <c r="A187" s="24"/>
      <c r="B187" s="24"/>
      <c r="C187" s="72"/>
      <c r="D187" s="72"/>
      <c r="E187" s="72"/>
      <c r="F187" s="72"/>
      <c r="G187" s="72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 x14ac:dyDescent="0.25">
      <c r="A188" s="24"/>
      <c r="B188" s="24"/>
      <c r="C188" s="72"/>
      <c r="D188" s="72"/>
      <c r="E188" s="72"/>
      <c r="F188" s="72"/>
      <c r="G188" s="72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.75" customHeight="1" x14ac:dyDescent="0.25">
      <c r="A189" s="24"/>
      <c r="B189" s="24"/>
      <c r="C189" s="72"/>
      <c r="D189" s="72"/>
      <c r="E189" s="72"/>
      <c r="F189" s="72"/>
      <c r="G189" s="72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.75" customHeight="1" x14ac:dyDescent="0.25">
      <c r="A190" s="24"/>
      <c r="B190" s="24"/>
      <c r="C190" s="72"/>
      <c r="D190" s="72"/>
      <c r="E190" s="72"/>
      <c r="F190" s="72"/>
      <c r="G190" s="72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 x14ac:dyDescent="0.25">
      <c r="A191" s="24"/>
      <c r="B191" s="24"/>
      <c r="C191" s="72"/>
      <c r="D191" s="72"/>
      <c r="E191" s="72"/>
      <c r="F191" s="72"/>
      <c r="G191" s="72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 x14ac:dyDescent="0.25">
      <c r="A192" s="24"/>
      <c r="B192" s="24"/>
      <c r="C192" s="72"/>
      <c r="D192" s="72"/>
      <c r="E192" s="72"/>
      <c r="F192" s="72"/>
      <c r="G192" s="72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 x14ac:dyDescent="0.25">
      <c r="A193" s="24"/>
      <c r="B193" s="24"/>
      <c r="C193" s="72"/>
      <c r="D193" s="72"/>
      <c r="E193" s="72"/>
      <c r="F193" s="72"/>
      <c r="G193" s="72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.75" customHeight="1" x14ac:dyDescent="0.25">
      <c r="A194" s="24"/>
      <c r="B194" s="24"/>
      <c r="C194" s="72"/>
      <c r="D194" s="72"/>
      <c r="E194" s="72"/>
      <c r="F194" s="72"/>
      <c r="G194" s="72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.75" customHeight="1" x14ac:dyDescent="0.25">
      <c r="A195" s="24"/>
      <c r="B195" s="24"/>
      <c r="C195" s="72"/>
      <c r="D195" s="72"/>
      <c r="E195" s="72"/>
      <c r="F195" s="72"/>
      <c r="G195" s="72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.75" customHeight="1" x14ac:dyDescent="0.25">
      <c r="A196" s="24"/>
      <c r="B196" s="24"/>
      <c r="C196" s="72"/>
      <c r="D196" s="72"/>
      <c r="E196" s="72"/>
      <c r="F196" s="72"/>
      <c r="G196" s="72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.75" customHeight="1" x14ac:dyDescent="0.25">
      <c r="A197" s="24"/>
      <c r="B197" s="24"/>
      <c r="C197" s="72"/>
      <c r="D197" s="72"/>
      <c r="E197" s="72"/>
      <c r="F197" s="72"/>
      <c r="G197" s="72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 x14ac:dyDescent="0.25">
      <c r="A198" s="24"/>
      <c r="B198" s="24"/>
      <c r="C198" s="72"/>
      <c r="D198" s="72"/>
      <c r="E198" s="72"/>
      <c r="F198" s="72"/>
      <c r="G198" s="72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.75" customHeight="1" x14ac:dyDescent="0.25">
      <c r="A199" s="24"/>
      <c r="B199" s="24"/>
      <c r="C199" s="72"/>
      <c r="D199" s="72"/>
      <c r="E199" s="72"/>
      <c r="F199" s="72"/>
      <c r="G199" s="72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 x14ac:dyDescent="0.25">
      <c r="A200" s="24"/>
      <c r="B200" s="24"/>
      <c r="C200" s="72"/>
      <c r="D200" s="72"/>
      <c r="E200" s="72"/>
      <c r="F200" s="72"/>
      <c r="G200" s="72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.75" customHeight="1" x14ac:dyDescent="0.25">
      <c r="A201" s="24"/>
      <c r="B201" s="24"/>
      <c r="C201" s="72"/>
      <c r="D201" s="72"/>
      <c r="E201" s="72"/>
      <c r="F201" s="72"/>
      <c r="G201" s="72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.75" customHeight="1" x14ac:dyDescent="0.25">
      <c r="A202" s="24"/>
      <c r="B202" s="24"/>
      <c r="C202" s="72"/>
      <c r="D202" s="72"/>
      <c r="E202" s="72"/>
      <c r="F202" s="72"/>
      <c r="G202" s="72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.75" customHeight="1" x14ac:dyDescent="0.25">
      <c r="A203" s="24"/>
      <c r="B203" s="24"/>
      <c r="C203" s="72"/>
      <c r="D203" s="72"/>
      <c r="E203" s="72"/>
      <c r="F203" s="72"/>
      <c r="G203" s="72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.75" customHeight="1" x14ac:dyDescent="0.25">
      <c r="A204" s="24"/>
      <c r="B204" s="24"/>
      <c r="C204" s="72"/>
      <c r="D204" s="72"/>
      <c r="E204" s="72"/>
      <c r="F204" s="72"/>
      <c r="G204" s="72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.75" customHeight="1" x14ac:dyDescent="0.25">
      <c r="A205" s="24"/>
      <c r="B205" s="24"/>
      <c r="C205" s="72"/>
      <c r="D205" s="72"/>
      <c r="E205" s="72"/>
      <c r="F205" s="72"/>
      <c r="G205" s="72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.75" customHeight="1" x14ac:dyDescent="0.25">
      <c r="A206" s="24"/>
      <c r="B206" s="24"/>
      <c r="C206" s="72"/>
      <c r="D206" s="72"/>
      <c r="E206" s="72"/>
      <c r="F206" s="72"/>
      <c r="G206" s="72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.75" customHeight="1" x14ac:dyDescent="0.25">
      <c r="A207" s="24"/>
      <c r="B207" s="24"/>
      <c r="C207" s="72"/>
      <c r="D207" s="72"/>
      <c r="E207" s="72"/>
      <c r="F207" s="72"/>
      <c r="G207" s="72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.75" customHeight="1" x14ac:dyDescent="0.25">
      <c r="A208" s="24"/>
      <c r="B208" s="24"/>
      <c r="C208" s="72"/>
      <c r="D208" s="72"/>
      <c r="E208" s="72"/>
      <c r="F208" s="72"/>
      <c r="G208" s="72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.75" customHeight="1" x14ac:dyDescent="0.25">
      <c r="A209" s="24"/>
      <c r="B209" s="24"/>
      <c r="C209" s="72"/>
      <c r="D209" s="72"/>
      <c r="E209" s="72"/>
      <c r="F209" s="72"/>
      <c r="G209" s="72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.75" customHeight="1" x14ac:dyDescent="0.25">
      <c r="A210" s="24"/>
      <c r="B210" s="24"/>
      <c r="C210" s="72"/>
      <c r="D210" s="72"/>
      <c r="E210" s="72"/>
      <c r="F210" s="72"/>
      <c r="G210" s="72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 x14ac:dyDescent="0.25">
      <c r="A211" s="24"/>
      <c r="B211" s="24"/>
      <c r="C211" s="72"/>
      <c r="D211" s="72"/>
      <c r="E211" s="72"/>
      <c r="F211" s="72"/>
      <c r="G211" s="72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.75" customHeight="1" x14ac:dyDescent="0.25">
      <c r="A212" s="24"/>
      <c r="B212" s="24"/>
      <c r="C212" s="72"/>
      <c r="D212" s="72"/>
      <c r="E212" s="72"/>
      <c r="F212" s="72"/>
      <c r="G212" s="72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.75" customHeight="1" x14ac:dyDescent="0.25">
      <c r="A213" s="24"/>
      <c r="B213" s="24"/>
      <c r="C213" s="72"/>
      <c r="D213" s="72"/>
      <c r="E213" s="72"/>
      <c r="F213" s="72"/>
      <c r="G213" s="72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.75" customHeight="1" x14ac:dyDescent="0.25">
      <c r="A214" s="24"/>
      <c r="B214" s="24"/>
      <c r="C214" s="72"/>
      <c r="D214" s="72"/>
      <c r="E214" s="72"/>
      <c r="F214" s="72"/>
      <c r="G214" s="72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.75" customHeight="1" x14ac:dyDescent="0.25">
      <c r="A215" s="24"/>
      <c r="B215" s="24"/>
      <c r="C215" s="72"/>
      <c r="D215" s="72"/>
      <c r="E215" s="72"/>
      <c r="F215" s="72"/>
      <c r="G215" s="72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.75" customHeight="1" x14ac:dyDescent="0.25">
      <c r="A216" s="24"/>
      <c r="B216" s="24"/>
      <c r="C216" s="72"/>
      <c r="D216" s="72"/>
      <c r="E216" s="72"/>
      <c r="F216" s="72"/>
      <c r="G216" s="72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.75" customHeight="1" x14ac:dyDescent="0.25">
      <c r="A217" s="24"/>
      <c r="B217" s="24"/>
      <c r="C217" s="72"/>
      <c r="D217" s="72"/>
      <c r="E217" s="72"/>
      <c r="F217" s="72"/>
      <c r="G217" s="72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.75" customHeight="1" x14ac:dyDescent="0.25">
      <c r="A218" s="24"/>
      <c r="B218" s="24"/>
      <c r="C218" s="72"/>
      <c r="D218" s="72"/>
      <c r="E218" s="72"/>
      <c r="F218" s="72"/>
      <c r="G218" s="72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.75" customHeight="1" x14ac:dyDescent="0.25">
      <c r="A219" s="24"/>
      <c r="B219" s="24"/>
      <c r="C219" s="72"/>
      <c r="D219" s="72"/>
      <c r="E219" s="72"/>
      <c r="F219" s="72"/>
      <c r="G219" s="72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.75" customHeight="1" x14ac:dyDescent="0.25">
      <c r="A220" s="24"/>
      <c r="B220" s="24"/>
      <c r="C220" s="72"/>
      <c r="D220" s="72"/>
      <c r="E220" s="72"/>
      <c r="F220" s="72"/>
      <c r="G220" s="72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.75" customHeight="1" x14ac:dyDescent="0.25">
      <c r="A221" s="24"/>
      <c r="B221" s="24"/>
      <c r="C221" s="72"/>
      <c r="D221" s="72"/>
      <c r="E221" s="72"/>
      <c r="F221" s="72"/>
      <c r="G221" s="72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.75" customHeight="1" x14ac:dyDescent="0.25">
      <c r="A222" s="24"/>
      <c r="B222" s="24"/>
      <c r="C222" s="72"/>
      <c r="D222" s="72"/>
      <c r="E222" s="72"/>
      <c r="F222" s="72"/>
      <c r="G222" s="72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.75" customHeight="1" x14ac:dyDescent="0.25">
      <c r="A223" s="24"/>
      <c r="B223" s="24"/>
      <c r="C223" s="72"/>
      <c r="D223" s="72"/>
      <c r="E223" s="72"/>
      <c r="F223" s="72"/>
      <c r="G223" s="72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 x14ac:dyDescent="0.25">
      <c r="A224" s="24"/>
      <c r="B224" s="24"/>
      <c r="C224" s="72"/>
      <c r="D224" s="72"/>
      <c r="E224" s="72"/>
      <c r="F224" s="72"/>
      <c r="G224" s="72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.75" customHeight="1" x14ac:dyDescent="0.25">
      <c r="A225" s="24"/>
      <c r="B225" s="24"/>
      <c r="C225" s="72"/>
      <c r="D225" s="72"/>
      <c r="E225" s="72"/>
      <c r="F225" s="72"/>
      <c r="G225" s="72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.75" customHeight="1" x14ac:dyDescent="0.25">
      <c r="A226" s="24"/>
      <c r="B226" s="24"/>
      <c r="C226" s="72"/>
      <c r="D226" s="72"/>
      <c r="E226" s="72"/>
      <c r="F226" s="72"/>
      <c r="G226" s="72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.75" customHeight="1" x14ac:dyDescent="0.25">
      <c r="A227" s="24"/>
      <c r="B227" s="24"/>
      <c r="C227" s="72"/>
      <c r="D227" s="72"/>
      <c r="E227" s="72"/>
      <c r="F227" s="72"/>
      <c r="G227" s="72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.75" customHeight="1" x14ac:dyDescent="0.25">
      <c r="A228" s="24"/>
      <c r="B228" s="24"/>
      <c r="C228" s="72"/>
      <c r="D228" s="72"/>
      <c r="E228" s="72"/>
      <c r="F228" s="72"/>
      <c r="G228" s="72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.75" customHeight="1" x14ac:dyDescent="0.25">
      <c r="A229" s="24"/>
      <c r="B229" s="24"/>
      <c r="C229" s="72"/>
      <c r="D229" s="72"/>
      <c r="E229" s="72"/>
      <c r="F229" s="72"/>
      <c r="G229" s="72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.75" customHeight="1" x14ac:dyDescent="0.25">
      <c r="A230" s="24"/>
      <c r="B230" s="24"/>
      <c r="C230" s="72"/>
      <c r="D230" s="72"/>
      <c r="E230" s="72"/>
      <c r="F230" s="72"/>
      <c r="G230" s="72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.75" customHeight="1" x14ac:dyDescent="0.25">
      <c r="A231" s="24"/>
      <c r="B231" s="24"/>
      <c r="C231" s="72"/>
      <c r="D231" s="72"/>
      <c r="E231" s="72"/>
      <c r="F231" s="72"/>
      <c r="G231" s="72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.75" customHeight="1" x14ac:dyDescent="0.25">
      <c r="A232" s="24"/>
      <c r="B232" s="24"/>
      <c r="C232" s="72"/>
      <c r="D232" s="72"/>
      <c r="E232" s="72"/>
      <c r="F232" s="72"/>
      <c r="G232" s="72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.75" customHeight="1" x14ac:dyDescent="0.25">
      <c r="A233" s="24"/>
      <c r="B233" s="24"/>
      <c r="C233" s="72"/>
      <c r="D233" s="72"/>
      <c r="E233" s="72"/>
      <c r="F233" s="72"/>
      <c r="G233" s="72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.75" customHeight="1" x14ac:dyDescent="0.25">
      <c r="A234" s="24"/>
      <c r="B234" s="24"/>
      <c r="C234" s="72"/>
      <c r="D234" s="72"/>
      <c r="E234" s="72"/>
      <c r="F234" s="72"/>
      <c r="G234" s="72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.75" customHeight="1" x14ac:dyDescent="0.25">
      <c r="A235" s="24"/>
      <c r="B235" s="24"/>
      <c r="C235" s="72"/>
      <c r="D235" s="72"/>
      <c r="E235" s="72"/>
      <c r="F235" s="72"/>
      <c r="G235" s="72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.75" customHeight="1" x14ac:dyDescent="0.25">
      <c r="A236" s="24"/>
      <c r="B236" s="24"/>
      <c r="C236" s="72"/>
      <c r="D236" s="72"/>
      <c r="E236" s="72"/>
      <c r="F236" s="72"/>
      <c r="G236" s="72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.75" customHeight="1" x14ac:dyDescent="0.25">
      <c r="A237" s="24"/>
      <c r="B237" s="24"/>
      <c r="C237" s="72"/>
      <c r="D237" s="72"/>
      <c r="E237" s="72"/>
      <c r="F237" s="72"/>
      <c r="G237" s="72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.75" customHeight="1" x14ac:dyDescent="0.25">
      <c r="A238" s="24"/>
      <c r="B238" s="24"/>
      <c r="C238" s="72"/>
      <c r="D238" s="72"/>
      <c r="E238" s="72"/>
      <c r="F238" s="72"/>
      <c r="G238" s="72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.75" customHeight="1" x14ac:dyDescent="0.25">
      <c r="A239" s="24"/>
      <c r="B239" s="24"/>
      <c r="C239" s="72"/>
      <c r="D239" s="72"/>
      <c r="E239" s="72"/>
      <c r="F239" s="72"/>
      <c r="G239" s="72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.75" customHeight="1" x14ac:dyDescent="0.25">
      <c r="A240" s="24"/>
      <c r="B240" s="24"/>
      <c r="C240" s="72"/>
      <c r="D240" s="72"/>
      <c r="E240" s="72"/>
      <c r="F240" s="72"/>
      <c r="G240" s="72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.75" customHeight="1" x14ac:dyDescent="0.25">
      <c r="A241" s="24"/>
      <c r="B241" s="24"/>
      <c r="C241" s="72"/>
      <c r="D241" s="72"/>
      <c r="E241" s="72"/>
      <c r="F241" s="72"/>
      <c r="G241" s="72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.75" customHeight="1" x14ac:dyDescent="0.25">
      <c r="A242" s="24"/>
      <c r="B242" s="24"/>
      <c r="C242" s="72"/>
      <c r="D242" s="72"/>
      <c r="E242" s="72"/>
      <c r="F242" s="72"/>
      <c r="G242" s="72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.75" customHeight="1" x14ac:dyDescent="0.25">
      <c r="A243" s="24"/>
      <c r="B243" s="24"/>
      <c r="C243" s="72"/>
      <c r="D243" s="72"/>
      <c r="E243" s="72"/>
      <c r="F243" s="72"/>
      <c r="G243" s="72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.75" customHeight="1" x14ac:dyDescent="0.25">
      <c r="A244" s="24"/>
      <c r="B244" s="24"/>
      <c r="C244" s="72"/>
      <c r="D244" s="72"/>
      <c r="E244" s="72"/>
      <c r="F244" s="72"/>
      <c r="G244" s="72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.75" customHeight="1" x14ac:dyDescent="0.25">
      <c r="A245" s="24"/>
      <c r="B245" s="24"/>
      <c r="C245" s="72"/>
      <c r="D245" s="72"/>
      <c r="E245" s="72"/>
      <c r="F245" s="72"/>
      <c r="G245" s="72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.75" customHeight="1" x14ac:dyDescent="0.25">
      <c r="A246" s="24"/>
      <c r="B246" s="24"/>
      <c r="C246" s="72"/>
      <c r="D246" s="72"/>
      <c r="E246" s="72"/>
      <c r="F246" s="72"/>
      <c r="G246" s="72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.75" customHeight="1" x14ac:dyDescent="0.25">
      <c r="A247" s="24"/>
      <c r="B247" s="24"/>
      <c r="C247" s="72"/>
      <c r="D247" s="72"/>
      <c r="E247" s="72"/>
      <c r="F247" s="72"/>
      <c r="G247" s="72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.75" customHeight="1" x14ac:dyDescent="0.25">
      <c r="A248" s="24"/>
      <c r="B248" s="24"/>
      <c r="C248" s="72"/>
      <c r="D248" s="72"/>
      <c r="E248" s="72"/>
      <c r="F248" s="72"/>
      <c r="G248" s="72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.75" customHeight="1" x14ac:dyDescent="0.25">
      <c r="A249" s="24"/>
      <c r="B249" s="24"/>
      <c r="C249" s="72"/>
      <c r="D249" s="72"/>
      <c r="E249" s="72"/>
      <c r="F249" s="72"/>
      <c r="G249" s="72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.75" customHeight="1" x14ac:dyDescent="0.25">
      <c r="A250" s="24"/>
      <c r="B250" s="24"/>
      <c r="C250" s="72"/>
      <c r="D250" s="72"/>
      <c r="E250" s="72"/>
      <c r="F250" s="72"/>
      <c r="G250" s="72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5.75" customHeight="1" x14ac:dyDescent="0.25">
      <c r="A251" s="24"/>
      <c r="B251" s="24"/>
      <c r="C251" s="72"/>
      <c r="D251" s="72"/>
      <c r="E251" s="72"/>
      <c r="F251" s="72"/>
      <c r="G251" s="72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 x14ac:dyDescent="0.25">
      <c r="A252" s="24"/>
      <c r="B252" s="24"/>
      <c r="C252" s="72"/>
      <c r="D252" s="72"/>
      <c r="E252" s="72"/>
      <c r="F252" s="72"/>
      <c r="G252" s="72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5.75" customHeight="1" x14ac:dyDescent="0.25">
      <c r="A253" s="24"/>
      <c r="B253" s="24"/>
      <c r="C253" s="72"/>
      <c r="D253" s="72"/>
      <c r="E253" s="72"/>
      <c r="F253" s="72"/>
      <c r="G253" s="72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5.75" customHeight="1" x14ac:dyDescent="0.25">
      <c r="A254" s="24"/>
      <c r="B254" s="24"/>
      <c r="C254" s="72"/>
      <c r="D254" s="72"/>
      <c r="E254" s="72"/>
      <c r="F254" s="72"/>
      <c r="G254" s="72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.75" customHeight="1" x14ac:dyDescent="0.25">
      <c r="A255" s="24"/>
      <c r="B255" s="24"/>
      <c r="C255" s="72"/>
      <c r="D255" s="72"/>
      <c r="E255" s="72"/>
      <c r="F255" s="72"/>
      <c r="G255" s="72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.75" customHeight="1" x14ac:dyDescent="0.25">
      <c r="A256" s="24"/>
      <c r="B256" s="24"/>
      <c r="C256" s="72"/>
      <c r="D256" s="72"/>
      <c r="E256" s="72"/>
      <c r="F256" s="72"/>
      <c r="G256" s="72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5.75" customHeight="1" x14ac:dyDescent="0.25">
      <c r="A257" s="24"/>
      <c r="B257" s="24"/>
      <c r="C257" s="72"/>
      <c r="D257" s="72"/>
      <c r="E257" s="72"/>
      <c r="F257" s="72"/>
      <c r="G257" s="72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5.75" customHeight="1" x14ac:dyDescent="0.25">
      <c r="A258" s="24"/>
      <c r="B258" s="24"/>
      <c r="C258" s="72"/>
      <c r="D258" s="72"/>
      <c r="E258" s="72"/>
      <c r="F258" s="72"/>
      <c r="G258" s="72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5.75" customHeight="1" x14ac:dyDescent="0.25">
      <c r="A259" s="24"/>
      <c r="B259" s="24"/>
      <c r="C259" s="72"/>
      <c r="D259" s="72"/>
      <c r="E259" s="72"/>
      <c r="F259" s="72"/>
      <c r="G259" s="72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5.75" customHeight="1" x14ac:dyDescent="0.25">
      <c r="A260" s="24"/>
      <c r="B260" s="24"/>
      <c r="C260" s="72"/>
      <c r="D260" s="72"/>
      <c r="E260" s="72"/>
      <c r="F260" s="72"/>
      <c r="G260" s="72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5.75" customHeight="1" x14ac:dyDescent="0.25">
      <c r="A261" s="24"/>
      <c r="B261" s="24"/>
      <c r="C261" s="72"/>
      <c r="D261" s="72"/>
      <c r="E261" s="72"/>
      <c r="F261" s="72"/>
      <c r="G261" s="72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.75" customHeight="1" x14ac:dyDescent="0.25">
      <c r="A262" s="24"/>
      <c r="B262" s="24"/>
      <c r="C262" s="72"/>
      <c r="D262" s="72"/>
      <c r="E262" s="72"/>
      <c r="F262" s="72"/>
      <c r="G262" s="72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.75" customHeight="1" x14ac:dyDescent="0.25">
      <c r="A263" s="24"/>
      <c r="B263" s="24"/>
      <c r="C263" s="72"/>
      <c r="D263" s="72"/>
      <c r="E263" s="72"/>
      <c r="F263" s="72"/>
      <c r="G263" s="72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5.75" customHeight="1" x14ac:dyDescent="0.25">
      <c r="A264" s="24"/>
      <c r="B264" s="24"/>
      <c r="C264" s="72"/>
      <c r="D264" s="72"/>
      <c r="E264" s="72"/>
      <c r="F264" s="72"/>
      <c r="G264" s="72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5.75" customHeight="1" x14ac:dyDescent="0.25">
      <c r="A265" s="24"/>
      <c r="B265" s="24"/>
      <c r="C265" s="72"/>
      <c r="D265" s="72"/>
      <c r="E265" s="72"/>
      <c r="F265" s="72"/>
      <c r="G265" s="72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5.75" customHeight="1" x14ac:dyDescent="0.25">
      <c r="A266" s="24"/>
      <c r="B266" s="24"/>
      <c r="C266" s="72"/>
      <c r="D266" s="72"/>
      <c r="E266" s="72"/>
      <c r="F266" s="72"/>
      <c r="G266" s="72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5.75" customHeight="1" x14ac:dyDescent="0.25">
      <c r="A267" s="24"/>
      <c r="B267" s="24"/>
      <c r="C267" s="72"/>
      <c r="D267" s="72"/>
      <c r="E267" s="72"/>
      <c r="F267" s="72"/>
      <c r="G267" s="72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5.75" customHeight="1" x14ac:dyDescent="0.25">
      <c r="A268" s="24"/>
      <c r="B268" s="24"/>
      <c r="C268" s="72"/>
      <c r="D268" s="72"/>
      <c r="E268" s="72"/>
      <c r="F268" s="72"/>
      <c r="G268" s="72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5.75" customHeight="1" x14ac:dyDescent="0.25">
      <c r="A269" s="24"/>
      <c r="B269" s="24"/>
      <c r="C269" s="72"/>
      <c r="D269" s="72"/>
      <c r="E269" s="72"/>
      <c r="F269" s="72"/>
      <c r="G269" s="72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5.75" customHeight="1" x14ac:dyDescent="0.25">
      <c r="A270" s="24"/>
      <c r="B270" s="24"/>
      <c r="C270" s="72"/>
      <c r="D270" s="72"/>
      <c r="E270" s="72"/>
      <c r="F270" s="72"/>
      <c r="G270" s="72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5.75" customHeight="1" x14ac:dyDescent="0.25">
      <c r="A271" s="24"/>
      <c r="B271" s="24"/>
      <c r="C271" s="72"/>
      <c r="D271" s="72"/>
      <c r="E271" s="72"/>
      <c r="F271" s="72"/>
      <c r="G271" s="72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5.75" customHeight="1" x14ac:dyDescent="0.25">
      <c r="A272" s="24"/>
      <c r="B272" s="24"/>
      <c r="C272" s="72"/>
      <c r="D272" s="72"/>
      <c r="E272" s="72"/>
      <c r="F272" s="72"/>
      <c r="G272" s="72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5.75" customHeight="1" x14ac:dyDescent="0.25">
      <c r="A273" s="24"/>
      <c r="B273" s="24"/>
      <c r="C273" s="72"/>
      <c r="D273" s="72"/>
      <c r="E273" s="72"/>
      <c r="F273" s="72"/>
      <c r="G273" s="72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5.75" customHeight="1" x14ac:dyDescent="0.25">
      <c r="A274" s="24"/>
      <c r="B274" s="24"/>
      <c r="C274" s="72"/>
      <c r="D274" s="72"/>
      <c r="E274" s="72"/>
      <c r="F274" s="72"/>
      <c r="G274" s="72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5.75" customHeight="1" x14ac:dyDescent="0.25">
      <c r="A275" s="24"/>
      <c r="B275" s="24"/>
      <c r="C275" s="72"/>
      <c r="D275" s="72"/>
      <c r="E275" s="72"/>
      <c r="F275" s="72"/>
      <c r="G275" s="72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5.75" customHeight="1" x14ac:dyDescent="0.25">
      <c r="A276" s="24"/>
      <c r="B276" s="24"/>
      <c r="C276" s="72"/>
      <c r="D276" s="72"/>
      <c r="E276" s="72"/>
      <c r="F276" s="72"/>
      <c r="G276" s="72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5.75" customHeight="1" x14ac:dyDescent="0.25">
      <c r="A277" s="24"/>
      <c r="B277" s="24"/>
      <c r="C277" s="72"/>
      <c r="D277" s="72"/>
      <c r="E277" s="72"/>
      <c r="F277" s="72"/>
      <c r="G277" s="72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5.75" customHeight="1" x14ac:dyDescent="0.25">
      <c r="A278" s="24"/>
      <c r="B278" s="24"/>
      <c r="C278" s="72"/>
      <c r="D278" s="72"/>
      <c r="E278" s="72"/>
      <c r="F278" s="72"/>
      <c r="G278" s="72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5.75" customHeight="1" x14ac:dyDescent="0.25">
      <c r="A279" s="24"/>
      <c r="B279" s="24"/>
      <c r="C279" s="72"/>
      <c r="D279" s="72"/>
      <c r="E279" s="72"/>
      <c r="F279" s="72"/>
      <c r="G279" s="72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.75" customHeight="1" x14ac:dyDescent="0.25">
      <c r="A280" s="24"/>
      <c r="B280" s="24"/>
      <c r="C280" s="72"/>
      <c r="D280" s="72"/>
      <c r="E280" s="72"/>
      <c r="F280" s="72"/>
      <c r="G280" s="72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.75" customHeight="1" x14ac:dyDescent="0.25">
      <c r="A281" s="24"/>
      <c r="B281" s="24"/>
      <c r="C281" s="72"/>
      <c r="D281" s="72"/>
      <c r="E281" s="72"/>
      <c r="F281" s="72"/>
      <c r="G281" s="72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.75" customHeight="1" x14ac:dyDescent="0.25">
      <c r="A282" s="24"/>
      <c r="B282" s="24"/>
      <c r="C282" s="72"/>
      <c r="D282" s="72"/>
      <c r="E282" s="72"/>
      <c r="F282" s="72"/>
      <c r="G282" s="72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 x14ac:dyDescent="0.25">
      <c r="A283" s="24"/>
      <c r="B283" s="24"/>
      <c r="C283" s="72"/>
      <c r="D283" s="72"/>
      <c r="E283" s="72"/>
      <c r="F283" s="72"/>
      <c r="G283" s="72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5.75" customHeight="1" x14ac:dyDescent="0.25">
      <c r="A284" s="24"/>
      <c r="B284" s="24"/>
      <c r="C284" s="72"/>
      <c r="D284" s="72"/>
      <c r="E284" s="72"/>
      <c r="F284" s="72"/>
      <c r="G284" s="72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5.75" customHeight="1" x14ac:dyDescent="0.25">
      <c r="A285" s="24"/>
      <c r="B285" s="24"/>
      <c r="C285" s="72"/>
      <c r="D285" s="72"/>
      <c r="E285" s="72"/>
      <c r="F285" s="72"/>
      <c r="G285" s="72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5.75" customHeight="1" x14ac:dyDescent="0.25">
      <c r="A286" s="24"/>
      <c r="B286" s="24"/>
      <c r="C286" s="72"/>
      <c r="D286" s="72"/>
      <c r="E286" s="72"/>
      <c r="F286" s="72"/>
      <c r="G286" s="72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5.75" customHeight="1" x14ac:dyDescent="0.25">
      <c r="A287" s="24"/>
      <c r="B287" s="24"/>
      <c r="C287" s="72"/>
      <c r="D287" s="72"/>
      <c r="E287" s="72"/>
      <c r="F287" s="72"/>
      <c r="G287" s="72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5.75" customHeight="1" x14ac:dyDescent="0.25">
      <c r="A288" s="24"/>
      <c r="B288" s="24"/>
      <c r="C288" s="72"/>
      <c r="D288" s="72"/>
      <c r="E288" s="72"/>
      <c r="F288" s="72"/>
      <c r="G288" s="72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5.75" customHeight="1" x14ac:dyDescent="0.25">
      <c r="A289" s="24"/>
      <c r="B289" s="24"/>
      <c r="C289" s="72"/>
      <c r="D289" s="72"/>
      <c r="E289" s="72"/>
      <c r="F289" s="72"/>
      <c r="G289" s="72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5.75" customHeight="1" x14ac:dyDescent="0.25">
      <c r="A290" s="24"/>
      <c r="B290" s="24"/>
      <c r="C290" s="72"/>
      <c r="D290" s="72"/>
      <c r="E290" s="72"/>
      <c r="F290" s="72"/>
      <c r="G290" s="72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.75" customHeight="1" x14ac:dyDescent="0.25">
      <c r="A291" s="24"/>
      <c r="B291" s="24"/>
      <c r="C291" s="72"/>
      <c r="D291" s="72"/>
      <c r="E291" s="72"/>
      <c r="F291" s="72"/>
      <c r="G291" s="72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5.75" customHeight="1" x14ac:dyDescent="0.25">
      <c r="A292" s="24"/>
      <c r="B292" s="24"/>
      <c r="C292" s="72"/>
      <c r="D292" s="72"/>
      <c r="E292" s="72"/>
      <c r="F292" s="72"/>
      <c r="G292" s="72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5.75" customHeight="1" x14ac:dyDescent="0.25">
      <c r="A293" s="24"/>
      <c r="B293" s="24"/>
      <c r="C293" s="72"/>
      <c r="D293" s="72"/>
      <c r="E293" s="72"/>
      <c r="F293" s="72"/>
      <c r="G293" s="72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5.75" customHeight="1" x14ac:dyDescent="0.25">
      <c r="A294" s="24"/>
      <c r="B294" s="24"/>
      <c r="C294" s="72"/>
      <c r="D294" s="72"/>
      <c r="E294" s="72"/>
      <c r="F294" s="72"/>
      <c r="G294" s="72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5.75" customHeight="1" x14ac:dyDescent="0.25">
      <c r="A295" s="24"/>
      <c r="B295" s="24"/>
      <c r="C295" s="72"/>
      <c r="D295" s="72"/>
      <c r="E295" s="72"/>
      <c r="F295" s="72"/>
      <c r="G295" s="72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.75" customHeight="1" x14ac:dyDescent="0.25">
      <c r="A296" s="24"/>
      <c r="B296" s="24"/>
      <c r="C296" s="72"/>
      <c r="D296" s="72"/>
      <c r="E296" s="72"/>
      <c r="F296" s="72"/>
      <c r="G296" s="72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5.75" customHeight="1" x14ac:dyDescent="0.25">
      <c r="A297" s="24"/>
      <c r="B297" s="24"/>
      <c r="C297" s="72"/>
      <c r="D297" s="72"/>
      <c r="E297" s="72"/>
      <c r="F297" s="72"/>
      <c r="G297" s="72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5.75" customHeight="1" x14ac:dyDescent="0.25">
      <c r="A298" s="24"/>
      <c r="B298" s="24"/>
      <c r="C298" s="72"/>
      <c r="D298" s="72"/>
      <c r="E298" s="72"/>
      <c r="F298" s="72"/>
      <c r="G298" s="72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.75" customHeight="1" x14ac:dyDescent="0.25">
      <c r="A299" s="24"/>
      <c r="B299" s="24"/>
      <c r="C299" s="72"/>
      <c r="D299" s="72"/>
      <c r="E299" s="72"/>
      <c r="F299" s="72"/>
      <c r="G299" s="72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5.75" customHeight="1" x14ac:dyDescent="0.25">
      <c r="A300" s="24"/>
      <c r="B300" s="24"/>
      <c r="C300" s="72"/>
      <c r="D300" s="72"/>
      <c r="E300" s="72"/>
      <c r="F300" s="72"/>
      <c r="G300" s="72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5.75" customHeight="1" x14ac:dyDescent="0.25">
      <c r="A301" s="24"/>
      <c r="B301" s="24"/>
      <c r="C301" s="72"/>
      <c r="D301" s="72"/>
      <c r="E301" s="72"/>
      <c r="F301" s="72"/>
      <c r="G301" s="72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5.75" customHeight="1" x14ac:dyDescent="0.25">
      <c r="A302" s="24"/>
      <c r="B302" s="24"/>
      <c r="C302" s="72"/>
      <c r="D302" s="72"/>
      <c r="E302" s="72"/>
      <c r="F302" s="72"/>
      <c r="G302" s="72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.75" customHeight="1" x14ac:dyDescent="0.25">
      <c r="A303" s="24"/>
      <c r="B303" s="24"/>
      <c r="C303" s="72"/>
      <c r="D303" s="72"/>
      <c r="E303" s="72"/>
      <c r="F303" s="72"/>
      <c r="G303" s="72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5.75" customHeight="1" x14ac:dyDescent="0.25">
      <c r="A304" s="24"/>
      <c r="B304" s="24"/>
      <c r="C304" s="72"/>
      <c r="D304" s="72"/>
      <c r="E304" s="72"/>
      <c r="F304" s="72"/>
      <c r="G304" s="72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5.75" customHeight="1" x14ac:dyDescent="0.25">
      <c r="A305" s="24"/>
      <c r="B305" s="24"/>
      <c r="C305" s="72"/>
      <c r="D305" s="72"/>
      <c r="E305" s="72"/>
      <c r="F305" s="72"/>
      <c r="G305" s="72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5.75" customHeight="1" x14ac:dyDescent="0.25">
      <c r="A306" s="24"/>
      <c r="B306" s="24"/>
      <c r="C306" s="72"/>
      <c r="D306" s="72"/>
      <c r="E306" s="72"/>
      <c r="F306" s="72"/>
      <c r="G306" s="72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5.75" customHeight="1" x14ac:dyDescent="0.25">
      <c r="A307" s="24"/>
      <c r="B307" s="24"/>
      <c r="C307" s="72"/>
      <c r="D307" s="72"/>
      <c r="E307" s="72"/>
      <c r="F307" s="72"/>
      <c r="G307" s="72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5.75" customHeight="1" x14ac:dyDescent="0.25">
      <c r="A308" s="24"/>
      <c r="B308" s="24"/>
      <c r="C308" s="72"/>
      <c r="D308" s="72"/>
      <c r="E308" s="72"/>
      <c r="F308" s="72"/>
      <c r="G308" s="72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5.75" customHeight="1" x14ac:dyDescent="0.25">
      <c r="A309" s="24"/>
      <c r="B309" s="24"/>
      <c r="C309" s="72"/>
      <c r="D309" s="72"/>
      <c r="E309" s="72"/>
      <c r="F309" s="72"/>
      <c r="G309" s="72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5.75" customHeight="1" x14ac:dyDescent="0.25">
      <c r="A310" s="24"/>
      <c r="B310" s="24"/>
      <c r="C310" s="72"/>
      <c r="D310" s="72"/>
      <c r="E310" s="72"/>
      <c r="F310" s="72"/>
      <c r="G310" s="72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5.75" customHeight="1" x14ac:dyDescent="0.25">
      <c r="A311" s="24"/>
      <c r="B311" s="24"/>
      <c r="C311" s="72"/>
      <c r="D311" s="72"/>
      <c r="E311" s="72"/>
      <c r="F311" s="72"/>
      <c r="G311" s="72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5.75" customHeight="1" x14ac:dyDescent="0.25">
      <c r="A312" s="24"/>
      <c r="B312" s="24"/>
      <c r="C312" s="72"/>
      <c r="D312" s="72"/>
      <c r="E312" s="72"/>
      <c r="F312" s="72"/>
      <c r="G312" s="72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5.75" customHeight="1" x14ac:dyDescent="0.25">
      <c r="A313" s="24"/>
      <c r="B313" s="24"/>
      <c r="C313" s="72"/>
      <c r="D313" s="72"/>
      <c r="E313" s="72"/>
      <c r="F313" s="72"/>
      <c r="G313" s="72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5.75" customHeight="1" x14ac:dyDescent="0.25">
      <c r="A314" s="24"/>
      <c r="B314" s="24"/>
      <c r="C314" s="72"/>
      <c r="D314" s="72"/>
      <c r="E314" s="72"/>
      <c r="F314" s="72"/>
      <c r="G314" s="72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5.75" customHeight="1" x14ac:dyDescent="0.25">
      <c r="A315" s="24"/>
      <c r="B315" s="24"/>
      <c r="C315" s="72"/>
      <c r="D315" s="72"/>
      <c r="E315" s="72"/>
      <c r="F315" s="72"/>
      <c r="G315" s="72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5.75" customHeight="1" x14ac:dyDescent="0.25">
      <c r="A316" s="24"/>
      <c r="B316" s="24"/>
      <c r="C316" s="72"/>
      <c r="D316" s="72"/>
      <c r="E316" s="72"/>
      <c r="F316" s="72"/>
      <c r="G316" s="72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5.75" customHeight="1" x14ac:dyDescent="0.25">
      <c r="A317" s="24"/>
      <c r="B317" s="24"/>
      <c r="C317" s="72"/>
      <c r="D317" s="72"/>
      <c r="E317" s="72"/>
      <c r="F317" s="72"/>
      <c r="G317" s="72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5.75" customHeight="1" x14ac:dyDescent="0.25">
      <c r="A318" s="24"/>
      <c r="B318" s="24"/>
      <c r="C318" s="72"/>
      <c r="D318" s="72"/>
      <c r="E318" s="72"/>
      <c r="F318" s="72"/>
      <c r="G318" s="72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5.75" customHeight="1" x14ac:dyDescent="0.25">
      <c r="A319" s="24"/>
      <c r="B319" s="24"/>
      <c r="C319" s="72"/>
      <c r="D319" s="72"/>
      <c r="E319" s="72"/>
      <c r="F319" s="72"/>
      <c r="G319" s="72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.75" customHeight="1" x14ac:dyDescent="0.25">
      <c r="A320" s="24"/>
      <c r="B320" s="24"/>
      <c r="C320" s="72"/>
      <c r="D320" s="72"/>
      <c r="E320" s="72"/>
      <c r="F320" s="72"/>
      <c r="G320" s="72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5.75" customHeight="1" x14ac:dyDescent="0.25">
      <c r="A321" s="24"/>
      <c r="B321" s="24"/>
      <c r="C321" s="72"/>
      <c r="D321" s="72"/>
      <c r="E321" s="72"/>
      <c r="F321" s="72"/>
      <c r="G321" s="72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5.75" customHeight="1" x14ac:dyDescent="0.25">
      <c r="A322" s="24"/>
      <c r="B322" s="24"/>
      <c r="C322" s="72"/>
      <c r="D322" s="72"/>
      <c r="E322" s="72"/>
      <c r="F322" s="72"/>
      <c r="G322" s="72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5.75" customHeight="1" x14ac:dyDescent="0.25">
      <c r="A323" s="24"/>
      <c r="B323" s="24"/>
      <c r="C323" s="72"/>
      <c r="D323" s="72"/>
      <c r="E323" s="72"/>
      <c r="F323" s="72"/>
      <c r="G323" s="72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5.75" customHeight="1" x14ac:dyDescent="0.25">
      <c r="A324" s="24"/>
      <c r="B324" s="24"/>
      <c r="C324" s="72"/>
      <c r="D324" s="72"/>
      <c r="E324" s="72"/>
      <c r="F324" s="72"/>
      <c r="G324" s="72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5.75" customHeight="1" x14ac:dyDescent="0.25">
      <c r="A325" s="24"/>
      <c r="B325" s="24"/>
      <c r="C325" s="72"/>
      <c r="D325" s="72"/>
      <c r="E325" s="72"/>
      <c r="F325" s="72"/>
      <c r="G325" s="72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.75" customHeight="1" x14ac:dyDescent="0.25">
      <c r="A326" s="24"/>
      <c r="B326" s="24"/>
      <c r="C326" s="72"/>
      <c r="D326" s="72"/>
      <c r="E326" s="72"/>
      <c r="F326" s="72"/>
      <c r="G326" s="72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.75" customHeight="1" x14ac:dyDescent="0.25">
      <c r="A327" s="24"/>
      <c r="B327" s="24"/>
      <c r="C327" s="72"/>
      <c r="D327" s="72"/>
      <c r="E327" s="72"/>
      <c r="F327" s="72"/>
      <c r="G327" s="72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.75" customHeight="1" x14ac:dyDescent="0.25">
      <c r="A328" s="24"/>
      <c r="B328" s="24"/>
      <c r="C328" s="72"/>
      <c r="D328" s="72"/>
      <c r="E328" s="72"/>
      <c r="F328" s="72"/>
      <c r="G328" s="72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.75" customHeight="1" x14ac:dyDescent="0.25">
      <c r="A329" s="24"/>
      <c r="B329" s="24"/>
      <c r="C329" s="72"/>
      <c r="D329" s="72"/>
      <c r="E329" s="72"/>
      <c r="F329" s="72"/>
      <c r="G329" s="72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5.75" customHeight="1" x14ac:dyDescent="0.25">
      <c r="A330" s="24"/>
      <c r="B330" s="24"/>
      <c r="C330" s="72"/>
      <c r="D330" s="72"/>
      <c r="E330" s="72"/>
      <c r="F330" s="72"/>
      <c r="G330" s="72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5.75" customHeight="1" x14ac:dyDescent="0.25">
      <c r="A331" s="24"/>
      <c r="B331" s="24"/>
      <c r="C331" s="72"/>
      <c r="D331" s="72"/>
      <c r="E331" s="72"/>
      <c r="F331" s="72"/>
      <c r="G331" s="72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5.75" customHeight="1" x14ac:dyDescent="0.25">
      <c r="A332" s="24"/>
      <c r="B332" s="24"/>
      <c r="C332" s="72"/>
      <c r="D332" s="72"/>
      <c r="E332" s="72"/>
      <c r="F332" s="72"/>
      <c r="G332" s="72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5.75" customHeight="1" x14ac:dyDescent="0.25">
      <c r="A333" s="24"/>
      <c r="B333" s="24"/>
      <c r="C333" s="72"/>
      <c r="D333" s="72"/>
      <c r="E333" s="72"/>
      <c r="F333" s="72"/>
      <c r="G333" s="72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5.75" customHeight="1" x14ac:dyDescent="0.25">
      <c r="A334" s="24"/>
      <c r="B334" s="24"/>
      <c r="C334" s="72"/>
      <c r="D334" s="72"/>
      <c r="E334" s="72"/>
      <c r="F334" s="72"/>
      <c r="G334" s="72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5.75" customHeight="1" x14ac:dyDescent="0.25">
      <c r="A335" s="24"/>
      <c r="B335" s="24"/>
      <c r="C335" s="72"/>
      <c r="D335" s="72"/>
      <c r="E335" s="72"/>
      <c r="F335" s="72"/>
      <c r="G335" s="72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5.75" customHeight="1" x14ac:dyDescent="0.25">
      <c r="A336" s="24"/>
      <c r="B336" s="24"/>
      <c r="C336" s="72"/>
      <c r="D336" s="72"/>
      <c r="E336" s="72"/>
      <c r="F336" s="72"/>
      <c r="G336" s="72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5.75" customHeight="1" x14ac:dyDescent="0.25">
      <c r="A337" s="24"/>
      <c r="B337" s="24"/>
      <c r="C337" s="72"/>
      <c r="D337" s="72"/>
      <c r="E337" s="72"/>
      <c r="F337" s="72"/>
      <c r="G337" s="72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5.75" customHeight="1" x14ac:dyDescent="0.25">
      <c r="A338" s="24"/>
      <c r="B338" s="24"/>
      <c r="C338" s="72"/>
      <c r="D338" s="72"/>
      <c r="E338" s="72"/>
      <c r="F338" s="72"/>
      <c r="G338" s="72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5.75" customHeight="1" x14ac:dyDescent="0.25">
      <c r="A339" s="24"/>
      <c r="B339" s="24"/>
      <c r="C339" s="72"/>
      <c r="D339" s="72"/>
      <c r="E339" s="72"/>
      <c r="F339" s="72"/>
      <c r="G339" s="72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5.75" customHeight="1" x14ac:dyDescent="0.25">
      <c r="A340" s="24"/>
      <c r="B340" s="24"/>
      <c r="C340" s="72"/>
      <c r="D340" s="72"/>
      <c r="E340" s="72"/>
      <c r="F340" s="72"/>
      <c r="G340" s="72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5.75" customHeight="1" x14ac:dyDescent="0.25">
      <c r="A341" s="24"/>
      <c r="B341" s="24"/>
      <c r="C341" s="72"/>
      <c r="D341" s="72"/>
      <c r="E341" s="72"/>
      <c r="F341" s="72"/>
      <c r="G341" s="72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5.75" customHeight="1" x14ac:dyDescent="0.25">
      <c r="A342" s="24"/>
      <c r="B342" s="24"/>
      <c r="C342" s="72"/>
      <c r="D342" s="72"/>
      <c r="E342" s="72"/>
      <c r="F342" s="72"/>
      <c r="G342" s="72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5.75" customHeight="1" x14ac:dyDescent="0.25">
      <c r="A343" s="24"/>
      <c r="B343" s="24"/>
      <c r="C343" s="72"/>
      <c r="D343" s="72"/>
      <c r="E343" s="72"/>
      <c r="F343" s="72"/>
      <c r="G343" s="72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5.75" customHeight="1" x14ac:dyDescent="0.25">
      <c r="A344" s="24"/>
      <c r="B344" s="24"/>
      <c r="C344" s="72"/>
      <c r="D344" s="72"/>
      <c r="E344" s="72"/>
      <c r="F344" s="72"/>
      <c r="G344" s="72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5.75" customHeight="1" x14ac:dyDescent="0.25">
      <c r="A345" s="24"/>
      <c r="B345" s="24"/>
      <c r="C345" s="72"/>
      <c r="D345" s="72"/>
      <c r="E345" s="72"/>
      <c r="F345" s="72"/>
      <c r="G345" s="72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5.75" customHeight="1" x14ac:dyDescent="0.25">
      <c r="A346" s="24"/>
      <c r="B346" s="24"/>
      <c r="C346" s="72"/>
      <c r="D346" s="72"/>
      <c r="E346" s="72"/>
      <c r="F346" s="72"/>
      <c r="G346" s="72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5.75" customHeight="1" x14ac:dyDescent="0.25">
      <c r="A347" s="24"/>
      <c r="B347" s="24"/>
      <c r="C347" s="72"/>
      <c r="D347" s="72"/>
      <c r="E347" s="72"/>
      <c r="F347" s="72"/>
      <c r="G347" s="72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5.75" customHeight="1" x14ac:dyDescent="0.25">
      <c r="A348" s="24"/>
      <c r="B348" s="24"/>
      <c r="C348" s="72"/>
      <c r="D348" s="72"/>
      <c r="E348" s="72"/>
      <c r="F348" s="72"/>
      <c r="G348" s="72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 customHeight="1" x14ac:dyDescent="0.25">
      <c r="A349" s="24"/>
      <c r="B349" s="24"/>
      <c r="C349" s="72"/>
      <c r="D349" s="72"/>
      <c r="E349" s="72"/>
      <c r="F349" s="72"/>
      <c r="G349" s="72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 customHeight="1" x14ac:dyDescent="0.25">
      <c r="A350" s="24"/>
      <c r="B350" s="24"/>
      <c r="C350" s="72"/>
      <c r="D350" s="72"/>
      <c r="E350" s="72"/>
      <c r="F350" s="72"/>
      <c r="G350" s="72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5.75" customHeight="1" x14ac:dyDescent="0.25">
      <c r="A351" s="24"/>
      <c r="B351" s="24"/>
      <c r="C351" s="72"/>
      <c r="D351" s="72"/>
      <c r="E351" s="72"/>
      <c r="F351" s="72"/>
      <c r="G351" s="72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5.75" customHeight="1" x14ac:dyDescent="0.25">
      <c r="A352" s="24"/>
      <c r="B352" s="24"/>
      <c r="C352" s="72"/>
      <c r="D352" s="72"/>
      <c r="E352" s="72"/>
      <c r="F352" s="72"/>
      <c r="G352" s="72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5.75" customHeight="1" x14ac:dyDescent="0.25">
      <c r="A353" s="24"/>
      <c r="B353" s="24"/>
      <c r="C353" s="72"/>
      <c r="D353" s="72"/>
      <c r="E353" s="72"/>
      <c r="F353" s="72"/>
      <c r="G353" s="72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5.75" customHeight="1" x14ac:dyDescent="0.25">
      <c r="A354" s="24"/>
      <c r="B354" s="24"/>
      <c r="C354" s="72"/>
      <c r="D354" s="72"/>
      <c r="E354" s="72"/>
      <c r="F354" s="72"/>
      <c r="G354" s="72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5.75" customHeight="1" x14ac:dyDescent="0.25">
      <c r="A355" s="24"/>
      <c r="B355" s="24"/>
      <c r="C355" s="72"/>
      <c r="D355" s="72"/>
      <c r="E355" s="72"/>
      <c r="F355" s="72"/>
      <c r="G355" s="72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5.75" customHeight="1" x14ac:dyDescent="0.25">
      <c r="A356" s="24"/>
      <c r="B356" s="24"/>
      <c r="C356" s="72"/>
      <c r="D356" s="72"/>
      <c r="E356" s="72"/>
      <c r="F356" s="72"/>
      <c r="G356" s="72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5.75" customHeight="1" x14ac:dyDescent="0.25">
      <c r="A357" s="24"/>
      <c r="B357" s="24"/>
      <c r="C357" s="72"/>
      <c r="D357" s="72"/>
      <c r="E357" s="72"/>
      <c r="F357" s="72"/>
      <c r="G357" s="72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5.75" customHeight="1" x14ac:dyDescent="0.25">
      <c r="A358" s="24"/>
      <c r="B358" s="24"/>
      <c r="C358" s="72"/>
      <c r="D358" s="72"/>
      <c r="E358" s="72"/>
      <c r="F358" s="72"/>
      <c r="G358" s="72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5.75" customHeight="1" x14ac:dyDescent="0.25">
      <c r="A359" s="24"/>
      <c r="B359" s="24"/>
      <c r="C359" s="72"/>
      <c r="D359" s="72"/>
      <c r="E359" s="72"/>
      <c r="F359" s="72"/>
      <c r="G359" s="72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5.75" customHeight="1" x14ac:dyDescent="0.25">
      <c r="A360" s="24"/>
      <c r="B360" s="24"/>
      <c r="C360" s="72"/>
      <c r="D360" s="72"/>
      <c r="E360" s="72"/>
      <c r="F360" s="72"/>
      <c r="G360" s="72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5.75" customHeight="1" x14ac:dyDescent="0.25">
      <c r="A361" s="24"/>
      <c r="B361" s="24"/>
      <c r="C361" s="72"/>
      <c r="D361" s="72"/>
      <c r="E361" s="72"/>
      <c r="F361" s="72"/>
      <c r="G361" s="72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5.75" customHeight="1" x14ac:dyDescent="0.25">
      <c r="A362" s="24"/>
      <c r="B362" s="24"/>
      <c r="C362" s="72"/>
      <c r="D362" s="72"/>
      <c r="E362" s="72"/>
      <c r="F362" s="72"/>
      <c r="G362" s="72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5.75" customHeight="1" x14ac:dyDescent="0.25">
      <c r="A363" s="24"/>
      <c r="B363" s="24"/>
      <c r="C363" s="72"/>
      <c r="D363" s="72"/>
      <c r="E363" s="72"/>
      <c r="F363" s="72"/>
      <c r="G363" s="72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5.75" customHeight="1" x14ac:dyDescent="0.25">
      <c r="A364" s="24"/>
      <c r="B364" s="24"/>
      <c r="C364" s="72"/>
      <c r="D364" s="72"/>
      <c r="E364" s="72"/>
      <c r="F364" s="72"/>
      <c r="G364" s="72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5.75" customHeight="1" x14ac:dyDescent="0.25">
      <c r="A365" s="24"/>
      <c r="B365" s="24"/>
      <c r="C365" s="72"/>
      <c r="D365" s="72"/>
      <c r="E365" s="72"/>
      <c r="F365" s="72"/>
      <c r="G365" s="72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5.75" customHeight="1" x14ac:dyDescent="0.25">
      <c r="A366" s="24"/>
      <c r="B366" s="24"/>
      <c r="C366" s="72"/>
      <c r="D366" s="72"/>
      <c r="E366" s="72"/>
      <c r="F366" s="72"/>
      <c r="G366" s="72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5.75" customHeight="1" x14ac:dyDescent="0.25">
      <c r="A367" s="24"/>
      <c r="B367" s="24"/>
      <c r="C367" s="72"/>
      <c r="D367" s="72"/>
      <c r="E367" s="72"/>
      <c r="F367" s="72"/>
      <c r="G367" s="72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5.75" customHeight="1" x14ac:dyDescent="0.25">
      <c r="A368" s="24"/>
      <c r="B368" s="24"/>
      <c r="C368" s="72"/>
      <c r="D368" s="72"/>
      <c r="E368" s="72"/>
      <c r="F368" s="72"/>
      <c r="G368" s="72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5.75" customHeight="1" x14ac:dyDescent="0.25">
      <c r="A369" s="24"/>
      <c r="B369" s="24"/>
      <c r="C369" s="72"/>
      <c r="D369" s="72"/>
      <c r="E369" s="72"/>
      <c r="F369" s="72"/>
      <c r="G369" s="72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5.75" customHeight="1" x14ac:dyDescent="0.25">
      <c r="A370" s="24"/>
      <c r="B370" s="24"/>
      <c r="C370" s="72"/>
      <c r="D370" s="72"/>
      <c r="E370" s="72"/>
      <c r="F370" s="72"/>
      <c r="G370" s="72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5.75" customHeight="1" x14ac:dyDescent="0.25">
      <c r="A371" s="24"/>
      <c r="B371" s="24"/>
      <c r="C371" s="72"/>
      <c r="D371" s="72"/>
      <c r="E371" s="72"/>
      <c r="F371" s="72"/>
      <c r="G371" s="72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5.75" customHeight="1" x14ac:dyDescent="0.25">
      <c r="A372" s="24"/>
      <c r="B372" s="24"/>
      <c r="C372" s="72"/>
      <c r="D372" s="72"/>
      <c r="E372" s="72"/>
      <c r="F372" s="72"/>
      <c r="G372" s="72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5.75" customHeight="1" x14ac:dyDescent="0.25">
      <c r="A373" s="24"/>
      <c r="B373" s="24"/>
      <c r="C373" s="72"/>
      <c r="D373" s="72"/>
      <c r="E373" s="72"/>
      <c r="F373" s="72"/>
      <c r="G373" s="72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5.75" customHeight="1" x14ac:dyDescent="0.25">
      <c r="A374" s="24"/>
      <c r="B374" s="24"/>
      <c r="C374" s="72"/>
      <c r="D374" s="72"/>
      <c r="E374" s="72"/>
      <c r="F374" s="72"/>
      <c r="G374" s="72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5.75" customHeight="1" x14ac:dyDescent="0.25">
      <c r="A375" s="24"/>
      <c r="B375" s="24"/>
      <c r="C375" s="72"/>
      <c r="D375" s="72"/>
      <c r="E375" s="72"/>
      <c r="F375" s="72"/>
      <c r="G375" s="72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5.75" customHeight="1" x14ac:dyDescent="0.25">
      <c r="A376" s="24"/>
      <c r="B376" s="24"/>
      <c r="C376" s="72"/>
      <c r="D376" s="72"/>
      <c r="E376" s="72"/>
      <c r="F376" s="72"/>
      <c r="G376" s="72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5.75" customHeight="1" x14ac:dyDescent="0.25">
      <c r="A377" s="24"/>
      <c r="B377" s="24"/>
      <c r="C377" s="72"/>
      <c r="D377" s="72"/>
      <c r="E377" s="72"/>
      <c r="F377" s="72"/>
      <c r="G377" s="72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5.75" customHeight="1" x14ac:dyDescent="0.25">
      <c r="A378" s="24"/>
      <c r="B378" s="24"/>
      <c r="C378" s="72"/>
      <c r="D378" s="72"/>
      <c r="E378" s="72"/>
      <c r="F378" s="72"/>
      <c r="G378" s="72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5.75" customHeight="1" x14ac:dyDescent="0.25">
      <c r="A379" s="24"/>
      <c r="B379" s="24"/>
      <c r="C379" s="72"/>
      <c r="D379" s="72"/>
      <c r="E379" s="72"/>
      <c r="F379" s="72"/>
      <c r="G379" s="72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5.75" customHeight="1" x14ac:dyDescent="0.25">
      <c r="A380" s="24"/>
      <c r="B380" s="24"/>
      <c r="C380" s="72"/>
      <c r="D380" s="72"/>
      <c r="E380" s="72"/>
      <c r="F380" s="72"/>
      <c r="G380" s="72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5.75" customHeight="1" x14ac:dyDescent="0.25">
      <c r="A381" s="24"/>
      <c r="B381" s="24"/>
      <c r="C381" s="72"/>
      <c r="D381" s="72"/>
      <c r="E381" s="72"/>
      <c r="F381" s="72"/>
      <c r="G381" s="72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5.75" customHeight="1" x14ac:dyDescent="0.25">
      <c r="A382" s="24"/>
      <c r="B382" s="24"/>
      <c r="C382" s="72"/>
      <c r="D382" s="72"/>
      <c r="E382" s="72"/>
      <c r="F382" s="72"/>
      <c r="G382" s="72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5.75" customHeight="1" x14ac:dyDescent="0.25">
      <c r="A383" s="24"/>
      <c r="B383" s="24"/>
      <c r="C383" s="72"/>
      <c r="D383" s="72"/>
      <c r="E383" s="72"/>
      <c r="F383" s="72"/>
      <c r="G383" s="72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5.75" customHeight="1" x14ac:dyDescent="0.25">
      <c r="A384" s="24"/>
      <c r="B384" s="24"/>
      <c r="C384" s="72"/>
      <c r="D384" s="72"/>
      <c r="E384" s="72"/>
      <c r="F384" s="72"/>
      <c r="G384" s="72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5.75" customHeight="1" x14ac:dyDescent="0.25">
      <c r="A385" s="24"/>
      <c r="B385" s="24"/>
      <c r="C385" s="72"/>
      <c r="D385" s="72"/>
      <c r="E385" s="72"/>
      <c r="F385" s="72"/>
      <c r="G385" s="72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5.75" customHeight="1" x14ac:dyDescent="0.25">
      <c r="A386" s="24"/>
      <c r="B386" s="24"/>
      <c r="C386" s="72"/>
      <c r="D386" s="72"/>
      <c r="E386" s="72"/>
      <c r="F386" s="72"/>
      <c r="G386" s="72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5.75" customHeight="1" x14ac:dyDescent="0.25">
      <c r="A387" s="24"/>
      <c r="B387" s="24"/>
      <c r="C387" s="72"/>
      <c r="D387" s="72"/>
      <c r="E387" s="72"/>
      <c r="F387" s="72"/>
      <c r="G387" s="72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5.75" customHeight="1" x14ac:dyDescent="0.25">
      <c r="A388" s="24"/>
      <c r="B388" s="24"/>
      <c r="C388" s="72"/>
      <c r="D388" s="72"/>
      <c r="E388" s="72"/>
      <c r="F388" s="72"/>
      <c r="G388" s="72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5.75" customHeight="1" x14ac:dyDescent="0.25">
      <c r="A389" s="24"/>
      <c r="B389" s="24"/>
      <c r="C389" s="72"/>
      <c r="D389" s="72"/>
      <c r="E389" s="72"/>
      <c r="F389" s="72"/>
      <c r="G389" s="72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5.75" customHeight="1" x14ac:dyDescent="0.25">
      <c r="A390" s="24"/>
      <c r="B390" s="24"/>
      <c r="C390" s="72"/>
      <c r="D390" s="72"/>
      <c r="E390" s="72"/>
      <c r="F390" s="72"/>
      <c r="G390" s="72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5.75" customHeight="1" x14ac:dyDescent="0.25">
      <c r="A391" s="24"/>
      <c r="B391" s="24"/>
      <c r="C391" s="72"/>
      <c r="D391" s="72"/>
      <c r="E391" s="72"/>
      <c r="F391" s="72"/>
      <c r="G391" s="72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5.75" customHeight="1" x14ac:dyDescent="0.25">
      <c r="A392" s="24"/>
      <c r="B392" s="24"/>
      <c r="C392" s="72"/>
      <c r="D392" s="72"/>
      <c r="E392" s="72"/>
      <c r="F392" s="72"/>
      <c r="G392" s="72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5.75" customHeight="1" x14ac:dyDescent="0.25">
      <c r="A393" s="24"/>
      <c r="B393" s="24"/>
      <c r="C393" s="72"/>
      <c r="D393" s="72"/>
      <c r="E393" s="72"/>
      <c r="F393" s="72"/>
      <c r="G393" s="72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5.75" customHeight="1" x14ac:dyDescent="0.25">
      <c r="A394" s="24"/>
      <c r="B394" s="24"/>
      <c r="C394" s="72"/>
      <c r="D394" s="72"/>
      <c r="E394" s="72"/>
      <c r="F394" s="72"/>
      <c r="G394" s="72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5.75" customHeight="1" x14ac:dyDescent="0.25">
      <c r="A395" s="24"/>
      <c r="B395" s="24"/>
      <c r="C395" s="72"/>
      <c r="D395" s="72"/>
      <c r="E395" s="72"/>
      <c r="F395" s="72"/>
      <c r="G395" s="72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5.75" customHeight="1" x14ac:dyDescent="0.25">
      <c r="A396" s="24"/>
      <c r="B396" s="24"/>
      <c r="C396" s="72"/>
      <c r="D396" s="72"/>
      <c r="E396" s="72"/>
      <c r="F396" s="72"/>
      <c r="G396" s="72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5.75" customHeight="1" x14ac:dyDescent="0.25">
      <c r="A397" s="24"/>
      <c r="B397" s="24"/>
      <c r="C397" s="72"/>
      <c r="D397" s="72"/>
      <c r="E397" s="72"/>
      <c r="F397" s="72"/>
      <c r="G397" s="72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5.75" customHeight="1" x14ac:dyDescent="0.25">
      <c r="A398" s="24"/>
      <c r="B398" s="24"/>
      <c r="C398" s="72"/>
      <c r="D398" s="72"/>
      <c r="E398" s="72"/>
      <c r="F398" s="72"/>
      <c r="G398" s="72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5.75" customHeight="1" x14ac:dyDescent="0.25">
      <c r="A399" s="24"/>
      <c r="B399" s="24"/>
      <c r="C399" s="72"/>
      <c r="D399" s="72"/>
      <c r="E399" s="72"/>
      <c r="F399" s="72"/>
      <c r="G399" s="72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5.75" customHeight="1" x14ac:dyDescent="0.25">
      <c r="A400" s="24"/>
      <c r="B400" s="24"/>
      <c r="C400" s="72"/>
      <c r="D400" s="72"/>
      <c r="E400" s="72"/>
      <c r="F400" s="72"/>
      <c r="G400" s="72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5.75" customHeight="1" x14ac:dyDescent="0.25">
      <c r="A401" s="24"/>
      <c r="B401" s="24"/>
      <c r="C401" s="72"/>
      <c r="D401" s="72"/>
      <c r="E401" s="72"/>
      <c r="F401" s="72"/>
      <c r="G401" s="72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5.75" customHeight="1" x14ac:dyDescent="0.25">
      <c r="A402" s="24"/>
      <c r="B402" s="24"/>
      <c r="C402" s="72"/>
      <c r="D402" s="72"/>
      <c r="E402" s="72"/>
      <c r="F402" s="72"/>
      <c r="G402" s="72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5.75" customHeight="1" x14ac:dyDescent="0.25">
      <c r="A403" s="24"/>
      <c r="B403" s="24"/>
      <c r="C403" s="72"/>
      <c r="D403" s="72"/>
      <c r="E403" s="72"/>
      <c r="F403" s="72"/>
      <c r="G403" s="72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5.75" customHeight="1" x14ac:dyDescent="0.25">
      <c r="A404" s="24"/>
      <c r="B404" s="24"/>
      <c r="C404" s="72"/>
      <c r="D404" s="72"/>
      <c r="E404" s="72"/>
      <c r="F404" s="72"/>
      <c r="G404" s="72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5.75" customHeight="1" x14ac:dyDescent="0.25">
      <c r="A405" s="24"/>
      <c r="B405" s="24"/>
      <c r="C405" s="72"/>
      <c r="D405" s="72"/>
      <c r="E405" s="72"/>
      <c r="F405" s="72"/>
      <c r="G405" s="72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5.75" customHeight="1" x14ac:dyDescent="0.25">
      <c r="A406" s="24"/>
      <c r="B406" s="24"/>
      <c r="C406" s="72"/>
      <c r="D406" s="72"/>
      <c r="E406" s="72"/>
      <c r="F406" s="72"/>
      <c r="G406" s="72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5.75" customHeight="1" x14ac:dyDescent="0.25">
      <c r="A407" s="24"/>
      <c r="B407" s="24"/>
      <c r="C407" s="72"/>
      <c r="D407" s="72"/>
      <c r="E407" s="72"/>
      <c r="F407" s="72"/>
      <c r="G407" s="72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5.75" customHeight="1" x14ac:dyDescent="0.25">
      <c r="A408" s="24"/>
      <c r="B408" s="24"/>
      <c r="C408" s="72"/>
      <c r="D408" s="72"/>
      <c r="E408" s="72"/>
      <c r="F408" s="72"/>
      <c r="G408" s="72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5.75" customHeight="1" x14ac:dyDescent="0.25">
      <c r="A409" s="24"/>
      <c r="B409" s="24"/>
      <c r="C409" s="72"/>
      <c r="D409" s="72"/>
      <c r="E409" s="72"/>
      <c r="F409" s="72"/>
      <c r="G409" s="72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5.75" customHeight="1" x14ac:dyDescent="0.25">
      <c r="A410" s="24"/>
      <c r="B410" s="24"/>
      <c r="C410" s="72"/>
      <c r="D410" s="72"/>
      <c r="E410" s="72"/>
      <c r="F410" s="72"/>
      <c r="G410" s="72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5.75" customHeight="1" x14ac:dyDescent="0.25">
      <c r="A411" s="24"/>
      <c r="B411" s="24"/>
      <c r="C411" s="72"/>
      <c r="D411" s="72"/>
      <c r="E411" s="72"/>
      <c r="F411" s="72"/>
      <c r="G411" s="72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5.75" customHeight="1" x14ac:dyDescent="0.25">
      <c r="A412" s="24"/>
      <c r="B412" s="24"/>
      <c r="C412" s="72"/>
      <c r="D412" s="72"/>
      <c r="E412" s="72"/>
      <c r="F412" s="72"/>
      <c r="G412" s="72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5.75" customHeight="1" x14ac:dyDescent="0.25">
      <c r="A413" s="24"/>
      <c r="B413" s="24"/>
      <c r="C413" s="72"/>
      <c r="D413" s="72"/>
      <c r="E413" s="72"/>
      <c r="F413" s="72"/>
      <c r="G413" s="72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5.75" customHeight="1" x14ac:dyDescent="0.25">
      <c r="A414" s="24"/>
      <c r="B414" s="24"/>
      <c r="C414" s="72"/>
      <c r="D414" s="72"/>
      <c r="E414" s="72"/>
      <c r="F414" s="72"/>
      <c r="G414" s="72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5.75" customHeight="1" x14ac:dyDescent="0.25">
      <c r="A415" s="24"/>
      <c r="B415" s="24"/>
      <c r="C415" s="72"/>
      <c r="D415" s="72"/>
      <c r="E415" s="72"/>
      <c r="F415" s="72"/>
      <c r="G415" s="72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5.75" customHeight="1" x14ac:dyDescent="0.25">
      <c r="A416" s="24"/>
      <c r="B416" s="24"/>
      <c r="C416" s="72"/>
      <c r="D416" s="72"/>
      <c r="E416" s="72"/>
      <c r="F416" s="72"/>
      <c r="G416" s="72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5.75" customHeight="1" x14ac:dyDescent="0.25">
      <c r="A417" s="24"/>
      <c r="B417" s="24"/>
      <c r="C417" s="72"/>
      <c r="D417" s="72"/>
      <c r="E417" s="72"/>
      <c r="F417" s="72"/>
      <c r="G417" s="72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5.75" customHeight="1" x14ac:dyDescent="0.25">
      <c r="A418" s="24"/>
      <c r="B418" s="24"/>
      <c r="C418" s="72"/>
      <c r="D418" s="72"/>
      <c r="E418" s="72"/>
      <c r="F418" s="72"/>
      <c r="G418" s="72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5.75" customHeight="1" x14ac:dyDescent="0.25">
      <c r="A419" s="24"/>
      <c r="B419" s="24"/>
      <c r="C419" s="72"/>
      <c r="D419" s="72"/>
      <c r="E419" s="72"/>
      <c r="F419" s="72"/>
      <c r="G419" s="72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5.75" customHeight="1" x14ac:dyDescent="0.25">
      <c r="A420" s="24"/>
      <c r="B420" s="24"/>
      <c r="C420" s="72"/>
      <c r="D420" s="72"/>
      <c r="E420" s="72"/>
      <c r="F420" s="72"/>
      <c r="G420" s="72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5.75" customHeight="1" x14ac:dyDescent="0.25">
      <c r="A421" s="24"/>
      <c r="B421" s="24"/>
      <c r="C421" s="72"/>
      <c r="D421" s="72"/>
      <c r="E421" s="72"/>
      <c r="F421" s="72"/>
      <c r="G421" s="72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5.75" customHeight="1" x14ac:dyDescent="0.25">
      <c r="A422" s="24"/>
      <c r="B422" s="24"/>
      <c r="C422" s="72"/>
      <c r="D422" s="72"/>
      <c r="E422" s="72"/>
      <c r="F422" s="72"/>
      <c r="G422" s="72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5.75" customHeight="1" x14ac:dyDescent="0.25">
      <c r="A423" s="24"/>
      <c r="B423" s="24"/>
      <c r="C423" s="72"/>
      <c r="D423" s="72"/>
      <c r="E423" s="72"/>
      <c r="F423" s="72"/>
      <c r="G423" s="72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5.75" customHeight="1" x14ac:dyDescent="0.25">
      <c r="A424" s="24"/>
      <c r="B424" s="24"/>
      <c r="C424" s="72"/>
      <c r="D424" s="72"/>
      <c r="E424" s="72"/>
      <c r="F424" s="72"/>
      <c r="G424" s="72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5.75" customHeight="1" x14ac:dyDescent="0.25">
      <c r="A425" s="24"/>
      <c r="B425" s="24"/>
      <c r="C425" s="72"/>
      <c r="D425" s="72"/>
      <c r="E425" s="72"/>
      <c r="F425" s="72"/>
      <c r="G425" s="72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5.75" customHeight="1" x14ac:dyDescent="0.25">
      <c r="A426" s="24"/>
      <c r="B426" s="24"/>
      <c r="C426" s="72"/>
      <c r="D426" s="72"/>
      <c r="E426" s="72"/>
      <c r="F426" s="72"/>
      <c r="G426" s="72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5.75" customHeight="1" x14ac:dyDescent="0.25">
      <c r="A427" s="24"/>
      <c r="B427" s="24"/>
      <c r="C427" s="72"/>
      <c r="D427" s="72"/>
      <c r="E427" s="72"/>
      <c r="F427" s="72"/>
      <c r="G427" s="72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5.75" customHeight="1" x14ac:dyDescent="0.25">
      <c r="A428" s="24"/>
      <c r="B428" s="24"/>
      <c r="C428" s="72"/>
      <c r="D428" s="72"/>
      <c r="E428" s="72"/>
      <c r="F428" s="72"/>
      <c r="G428" s="72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5.75" customHeight="1" x14ac:dyDescent="0.25">
      <c r="A429" s="24"/>
      <c r="B429" s="24"/>
      <c r="C429" s="72"/>
      <c r="D429" s="72"/>
      <c r="E429" s="72"/>
      <c r="F429" s="72"/>
      <c r="G429" s="72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5.75" customHeight="1" x14ac:dyDescent="0.25">
      <c r="A430" s="24"/>
      <c r="B430" s="24"/>
      <c r="C430" s="72"/>
      <c r="D430" s="72"/>
      <c r="E430" s="72"/>
      <c r="F430" s="72"/>
      <c r="G430" s="72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5.75" customHeight="1" x14ac:dyDescent="0.25">
      <c r="A431" s="24"/>
      <c r="B431" s="24"/>
      <c r="C431" s="72"/>
      <c r="D431" s="72"/>
      <c r="E431" s="72"/>
      <c r="F431" s="72"/>
      <c r="G431" s="72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5.75" customHeight="1" x14ac:dyDescent="0.25">
      <c r="A432" s="24"/>
      <c r="B432" s="24"/>
      <c r="C432" s="72"/>
      <c r="D432" s="72"/>
      <c r="E432" s="72"/>
      <c r="F432" s="72"/>
      <c r="G432" s="72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5.75" customHeight="1" x14ac:dyDescent="0.25">
      <c r="A433" s="24"/>
      <c r="B433" s="24"/>
      <c r="C433" s="72"/>
      <c r="D433" s="72"/>
      <c r="E433" s="72"/>
      <c r="F433" s="72"/>
      <c r="G433" s="72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5.75" customHeight="1" x14ac:dyDescent="0.25">
      <c r="A434" s="24"/>
      <c r="B434" s="24"/>
      <c r="C434" s="72"/>
      <c r="D434" s="72"/>
      <c r="E434" s="72"/>
      <c r="F434" s="72"/>
      <c r="G434" s="72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5.75" customHeight="1" x14ac:dyDescent="0.25">
      <c r="A435" s="24"/>
      <c r="B435" s="24"/>
      <c r="C435" s="72"/>
      <c r="D435" s="72"/>
      <c r="E435" s="72"/>
      <c r="F435" s="72"/>
      <c r="G435" s="72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5.75" customHeight="1" x14ac:dyDescent="0.25">
      <c r="A436" s="24"/>
      <c r="B436" s="24"/>
      <c r="C436" s="72"/>
      <c r="D436" s="72"/>
      <c r="E436" s="72"/>
      <c r="F436" s="72"/>
      <c r="G436" s="72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5.75" customHeight="1" x14ac:dyDescent="0.25">
      <c r="A437" s="24"/>
      <c r="B437" s="24"/>
      <c r="C437" s="72"/>
      <c r="D437" s="72"/>
      <c r="E437" s="72"/>
      <c r="F437" s="72"/>
      <c r="G437" s="72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5.75" customHeight="1" x14ac:dyDescent="0.25">
      <c r="A438" s="24"/>
      <c r="B438" s="24"/>
      <c r="C438" s="72"/>
      <c r="D438" s="72"/>
      <c r="E438" s="72"/>
      <c r="F438" s="72"/>
      <c r="G438" s="72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5.75" customHeight="1" x14ac:dyDescent="0.25">
      <c r="A439" s="24"/>
      <c r="B439" s="24"/>
      <c r="C439" s="72"/>
      <c r="D439" s="72"/>
      <c r="E439" s="72"/>
      <c r="F439" s="72"/>
      <c r="G439" s="72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5.75" customHeight="1" x14ac:dyDescent="0.25">
      <c r="A440" s="24"/>
      <c r="B440" s="24"/>
      <c r="C440" s="72"/>
      <c r="D440" s="72"/>
      <c r="E440" s="72"/>
      <c r="F440" s="72"/>
      <c r="G440" s="72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5.75" customHeight="1" x14ac:dyDescent="0.25">
      <c r="A441" s="24"/>
      <c r="B441" s="24"/>
      <c r="C441" s="72"/>
      <c r="D441" s="72"/>
      <c r="E441" s="72"/>
      <c r="F441" s="72"/>
      <c r="G441" s="72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5.75" customHeight="1" x14ac:dyDescent="0.25">
      <c r="A442" s="24"/>
      <c r="B442" s="24"/>
      <c r="C442" s="72"/>
      <c r="D442" s="72"/>
      <c r="E442" s="72"/>
      <c r="F442" s="72"/>
      <c r="G442" s="72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5.75" customHeight="1" x14ac:dyDescent="0.25">
      <c r="A443" s="24"/>
      <c r="B443" s="24"/>
      <c r="C443" s="72"/>
      <c r="D443" s="72"/>
      <c r="E443" s="72"/>
      <c r="F443" s="72"/>
      <c r="G443" s="72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5.75" customHeight="1" x14ac:dyDescent="0.25">
      <c r="A444" s="24"/>
      <c r="B444" s="24"/>
      <c r="C444" s="72"/>
      <c r="D444" s="72"/>
      <c r="E444" s="72"/>
      <c r="F444" s="72"/>
      <c r="G444" s="72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5.75" customHeight="1" x14ac:dyDescent="0.25">
      <c r="A445" s="24"/>
      <c r="B445" s="24"/>
      <c r="C445" s="72"/>
      <c r="D445" s="72"/>
      <c r="E445" s="72"/>
      <c r="F445" s="72"/>
      <c r="G445" s="72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5.75" customHeight="1" x14ac:dyDescent="0.25">
      <c r="A446" s="24"/>
      <c r="B446" s="24"/>
      <c r="C446" s="72"/>
      <c r="D446" s="72"/>
      <c r="E446" s="72"/>
      <c r="F446" s="72"/>
      <c r="G446" s="72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5.75" customHeight="1" x14ac:dyDescent="0.25">
      <c r="A447" s="24"/>
      <c r="B447" s="24"/>
      <c r="C447" s="72"/>
      <c r="D447" s="72"/>
      <c r="E447" s="72"/>
      <c r="F447" s="72"/>
      <c r="G447" s="72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5.75" customHeight="1" x14ac:dyDescent="0.25">
      <c r="A448" s="24"/>
      <c r="B448" s="24"/>
      <c r="C448" s="72"/>
      <c r="D448" s="72"/>
      <c r="E448" s="72"/>
      <c r="F448" s="72"/>
      <c r="G448" s="72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5.75" customHeight="1" x14ac:dyDescent="0.25">
      <c r="A449" s="24"/>
      <c r="B449" s="24"/>
      <c r="C449" s="72"/>
      <c r="D449" s="72"/>
      <c r="E449" s="72"/>
      <c r="F449" s="72"/>
      <c r="G449" s="72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5.75" customHeight="1" x14ac:dyDescent="0.25">
      <c r="A450" s="24"/>
      <c r="B450" s="24"/>
      <c r="C450" s="72"/>
      <c r="D450" s="72"/>
      <c r="E450" s="72"/>
      <c r="F450" s="72"/>
      <c r="G450" s="72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5.75" customHeight="1" x14ac:dyDescent="0.25">
      <c r="A451" s="24"/>
      <c r="B451" s="24"/>
      <c r="C451" s="72"/>
      <c r="D451" s="72"/>
      <c r="E451" s="72"/>
      <c r="F451" s="72"/>
      <c r="G451" s="72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5.75" customHeight="1" x14ac:dyDescent="0.25">
      <c r="A452" s="24"/>
      <c r="B452" s="24"/>
      <c r="C452" s="72"/>
      <c r="D452" s="72"/>
      <c r="E452" s="72"/>
      <c r="F452" s="72"/>
      <c r="G452" s="72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5.75" customHeight="1" x14ac:dyDescent="0.25">
      <c r="A453" s="24"/>
      <c r="B453" s="24"/>
      <c r="C453" s="72"/>
      <c r="D453" s="72"/>
      <c r="E453" s="72"/>
      <c r="F453" s="72"/>
      <c r="G453" s="72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5.75" customHeight="1" x14ac:dyDescent="0.25">
      <c r="A454" s="24"/>
      <c r="B454" s="24"/>
      <c r="C454" s="72"/>
      <c r="D454" s="72"/>
      <c r="E454" s="72"/>
      <c r="F454" s="72"/>
      <c r="G454" s="72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5.75" customHeight="1" x14ac:dyDescent="0.25">
      <c r="A455" s="24"/>
      <c r="B455" s="24"/>
      <c r="C455" s="72"/>
      <c r="D455" s="72"/>
      <c r="E455" s="72"/>
      <c r="F455" s="72"/>
      <c r="G455" s="72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5.75" customHeight="1" x14ac:dyDescent="0.25">
      <c r="A456" s="24"/>
      <c r="B456" s="24"/>
      <c r="C456" s="72"/>
      <c r="D456" s="72"/>
      <c r="E456" s="72"/>
      <c r="F456" s="72"/>
      <c r="G456" s="72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5.75" customHeight="1" x14ac:dyDescent="0.25">
      <c r="A457" s="24"/>
      <c r="B457" s="24"/>
      <c r="C457" s="72"/>
      <c r="D457" s="72"/>
      <c r="E457" s="72"/>
      <c r="F457" s="72"/>
      <c r="G457" s="72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5.75" customHeight="1" x14ac:dyDescent="0.25">
      <c r="A458" s="24"/>
      <c r="B458" s="24"/>
      <c r="C458" s="72"/>
      <c r="D458" s="72"/>
      <c r="E458" s="72"/>
      <c r="F458" s="72"/>
      <c r="G458" s="72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5.75" customHeight="1" x14ac:dyDescent="0.25">
      <c r="A459" s="24"/>
      <c r="B459" s="24"/>
      <c r="C459" s="72"/>
      <c r="D459" s="72"/>
      <c r="E459" s="72"/>
      <c r="F459" s="72"/>
      <c r="G459" s="72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5.75" customHeight="1" x14ac:dyDescent="0.25">
      <c r="A460" s="24"/>
      <c r="B460" s="24"/>
      <c r="C460" s="72"/>
      <c r="D460" s="72"/>
      <c r="E460" s="72"/>
      <c r="F460" s="72"/>
      <c r="G460" s="72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5.75" customHeight="1" x14ac:dyDescent="0.25">
      <c r="A461" s="24"/>
      <c r="B461" s="24"/>
      <c r="C461" s="72"/>
      <c r="D461" s="72"/>
      <c r="E461" s="72"/>
      <c r="F461" s="72"/>
      <c r="G461" s="72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5.75" customHeight="1" x14ac:dyDescent="0.25">
      <c r="A462" s="24"/>
      <c r="B462" s="24"/>
      <c r="C462" s="72"/>
      <c r="D462" s="72"/>
      <c r="E462" s="72"/>
      <c r="F462" s="72"/>
      <c r="G462" s="72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5.75" customHeight="1" x14ac:dyDescent="0.25">
      <c r="A463" s="24"/>
      <c r="B463" s="24"/>
      <c r="C463" s="72"/>
      <c r="D463" s="72"/>
      <c r="E463" s="72"/>
      <c r="F463" s="72"/>
      <c r="G463" s="72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5.75" customHeight="1" x14ac:dyDescent="0.25">
      <c r="A464" s="24"/>
      <c r="B464" s="24"/>
      <c r="C464" s="72"/>
      <c r="D464" s="72"/>
      <c r="E464" s="72"/>
      <c r="F464" s="72"/>
      <c r="G464" s="72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5.75" customHeight="1" x14ac:dyDescent="0.25">
      <c r="A465" s="24"/>
      <c r="B465" s="24"/>
      <c r="C465" s="72"/>
      <c r="D465" s="72"/>
      <c r="E465" s="72"/>
      <c r="F465" s="72"/>
      <c r="G465" s="72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5.75" customHeight="1" x14ac:dyDescent="0.25">
      <c r="A466" s="24"/>
      <c r="B466" s="24"/>
      <c r="C466" s="72"/>
      <c r="D466" s="72"/>
      <c r="E466" s="72"/>
      <c r="F466" s="72"/>
      <c r="G466" s="72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5.75" customHeight="1" x14ac:dyDescent="0.25">
      <c r="A467" s="24"/>
      <c r="B467" s="24"/>
      <c r="C467" s="72"/>
      <c r="D467" s="72"/>
      <c r="E467" s="72"/>
      <c r="F467" s="72"/>
      <c r="G467" s="72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5.75" customHeight="1" x14ac:dyDescent="0.25">
      <c r="A468" s="24"/>
      <c r="B468" s="24"/>
      <c r="C468" s="72"/>
      <c r="D468" s="72"/>
      <c r="E468" s="72"/>
      <c r="F468" s="72"/>
      <c r="G468" s="72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5.75" customHeight="1" x14ac:dyDescent="0.25">
      <c r="A469" s="24"/>
      <c r="B469" s="24"/>
      <c r="C469" s="72"/>
      <c r="D469" s="72"/>
      <c r="E469" s="72"/>
      <c r="F469" s="72"/>
      <c r="G469" s="72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5.75" customHeight="1" x14ac:dyDescent="0.25">
      <c r="A470" s="24"/>
      <c r="B470" s="24"/>
      <c r="C470" s="72"/>
      <c r="D470" s="72"/>
      <c r="E470" s="72"/>
      <c r="F470" s="72"/>
      <c r="G470" s="72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5.75" customHeight="1" x14ac:dyDescent="0.25">
      <c r="A471" s="24"/>
      <c r="B471" s="24"/>
      <c r="C471" s="72"/>
      <c r="D471" s="72"/>
      <c r="E471" s="72"/>
      <c r="F471" s="72"/>
      <c r="G471" s="72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5.75" customHeight="1" x14ac:dyDescent="0.25">
      <c r="A472" s="24"/>
      <c r="B472" s="24"/>
      <c r="C472" s="72"/>
      <c r="D472" s="72"/>
      <c r="E472" s="72"/>
      <c r="F472" s="72"/>
      <c r="G472" s="72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5.75" customHeight="1" x14ac:dyDescent="0.25">
      <c r="A473" s="24"/>
      <c r="B473" s="24"/>
      <c r="C473" s="72"/>
      <c r="D473" s="72"/>
      <c r="E473" s="72"/>
      <c r="F473" s="72"/>
      <c r="G473" s="72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5.75" customHeight="1" x14ac:dyDescent="0.25">
      <c r="A474" s="24"/>
      <c r="B474" s="24"/>
      <c r="C474" s="72"/>
      <c r="D474" s="72"/>
      <c r="E474" s="72"/>
      <c r="F474" s="72"/>
      <c r="G474" s="72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5.75" customHeight="1" x14ac:dyDescent="0.25">
      <c r="A475" s="24"/>
      <c r="B475" s="24"/>
      <c r="C475" s="72"/>
      <c r="D475" s="72"/>
      <c r="E475" s="72"/>
      <c r="F475" s="72"/>
      <c r="G475" s="72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5.75" customHeight="1" x14ac:dyDescent="0.25">
      <c r="A476" s="24"/>
      <c r="B476" s="24"/>
      <c r="C476" s="72"/>
      <c r="D476" s="72"/>
      <c r="E476" s="72"/>
      <c r="F476" s="72"/>
      <c r="G476" s="72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5.75" customHeight="1" x14ac:dyDescent="0.25">
      <c r="A477" s="24"/>
      <c r="B477" s="24"/>
      <c r="C477" s="72"/>
      <c r="D477" s="72"/>
      <c r="E477" s="72"/>
      <c r="F477" s="72"/>
      <c r="G477" s="72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5.75" customHeight="1" x14ac:dyDescent="0.25">
      <c r="A478" s="24"/>
      <c r="B478" s="24"/>
      <c r="C478" s="72"/>
      <c r="D478" s="72"/>
      <c r="E478" s="72"/>
      <c r="F478" s="72"/>
      <c r="G478" s="72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5.75" customHeight="1" x14ac:dyDescent="0.25">
      <c r="A479" s="24"/>
      <c r="B479" s="24"/>
      <c r="C479" s="72"/>
      <c r="D479" s="72"/>
      <c r="E479" s="72"/>
      <c r="F479" s="72"/>
      <c r="G479" s="72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5.75" customHeight="1" x14ac:dyDescent="0.25">
      <c r="A480" s="24"/>
      <c r="B480" s="24"/>
      <c r="C480" s="72"/>
      <c r="D480" s="72"/>
      <c r="E480" s="72"/>
      <c r="F480" s="72"/>
      <c r="G480" s="72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5.75" customHeight="1" x14ac:dyDescent="0.25">
      <c r="A481" s="24"/>
      <c r="B481" s="24"/>
      <c r="C481" s="72"/>
      <c r="D481" s="72"/>
      <c r="E481" s="72"/>
      <c r="F481" s="72"/>
      <c r="G481" s="72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5.75" customHeight="1" x14ac:dyDescent="0.25">
      <c r="A482" s="24"/>
      <c r="B482" s="24"/>
      <c r="C482" s="72"/>
      <c r="D482" s="72"/>
      <c r="E482" s="72"/>
      <c r="F482" s="72"/>
      <c r="G482" s="72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5.75" customHeight="1" x14ac:dyDescent="0.25">
      <c r="A483" s="24"/>
      <c r="B483" s="24"/>
      <c r="C483" s="72"/>
      <c r="D483" s="72"/>
      <c r="E483" s="72"/>
      <c r="F483" s="72"/>
      <c r="G483" s="72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5.75" customHeight="1" x14ac:dyDescent="0.25">
      <c r="A484" s="24"/>
      <c r="B484" s="24"/>
      <c r="C484" s="72"/>
      <c r="D484" s="72"/>
      <c r="E484" s="72"/>
      <c r="F484" s="72"/>
      <c r="G484" s="72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5.75" customHeight="1" x14ac:dyDescent="0.25">
      <c r="A485" s="24"/>
      <c r="B485" s="24"/>
      <c r="C485" s="72"/>
      <c r="D485" s="72"/>
      <c r="E485" s="72"/>
      <c r="F485" s="72"/>
      <c r="G485" s="72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5.75" customHeight="1" x14ac:dyDescent="0.25">
      <c r="A486" s="24"/>
      <c r="B486" s="24"/>
      <c r="C486" s="72"/>
      <c r="D486" s="72"/>
      <c r="E486" s="72"/>
      <c r="F486" s="72"/>
      <c r="G486" s="72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5.75" customHeight="1" x14ac:dyDescent="0.25">
      <c r="A487" s="24"/>
      <c r="B487" s="24"/>
      <c r="C487" s="72"/>
      <c r="D487" s="72"/>
      <c r="E487" s="72"/>
      <c r="F487" s="72"/>
      <c r="G487" s="72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5.75" customHeight="1" x14ac:dyDescent="0.25">
      <c r="A488" s="24"/>
      <c r="B488" s="24"/>
      <c r="C488" s="72"/>
      <c r="D488" s="72"/>
      <c r="E488" s="72"/>
      <c r="F488" s="72"/>
      <c r="G488" s="72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5.75" customHeight="1" x14ac:dyDescent="0.25">
      <c r="A489" s="24"/>
      <c r="B489" s="24"/>
      <c r="C489" s="72"/>
      <c r="D489" s="72"/>
      <c r="E489" s="72"/>
      <c r="F489" s="72"/>
      <c r="G489" s="72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5.75" customHeight="1" x14ac:dyDescent="0.25">
      <c r="A490" s="24"/>
      <c r="B490" s="24"/>
      <c r="C490" s="72"/>
      <c r="D490" s="72"/>
      <c r="E490" s="72"/>
      <c r="F490" s="72"/>
      <c r="G490" s="72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5.75" customHeight="1" x14ac:dyDescent="0.25">
      <c r="A491" s="24"/>
      <c r="B491" s="24"/>
      <c r="C491" s="72"/>
      <c r="D491" s="72"/>
      <c r="E491" s="72"/>
      <c r="F491" s="72"/>
      <c r="G491" s="72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5.75" customHeight="1" x14ac:dyDescent="0.25">
      <c r="A492" s="24"/>
      <c r="B492" s="24"/>
      <c r="C492" s="72"/>
      <c r="D492" s="72"/>
      <c r="E492" s="72"/>
      <c r="F492" s="72"/>
      <c r="G492" s="72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5.75" customHeight="1" x14ac:dyDescent="0.25">
      <c r="A493" s="24"/>
      <c r="B493" s="24"/>
      <c r="C493" s="72"/>
      <c r="D493" s="72"/>
      <c r="E493" s="72"/>
      <c r="F493" s="72"/>
      <c r="G493" s="72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5.75" customHeight="1" x14ac:dyDescent="0.25">
      <c r="A494" s="24"/>
      <c r="B494" s="24"/>
      <c r="C494" s="72"/>
      <c r="D494" s="72"/>
      <c r="E494" s="72"/>
      <c r="F494" s="72"/>
      <c r="G494" s="72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5.75" customHeight="1" x14ac:dyDescent="0.25">
      <c r="A495" s="24"/>
      <c r="B495" s="24"/>
      <c r="C495" s="72"/>
      <c r="D495" s="72"/>
      <c r="E495" s="72"/>
      <c r="F495" s="72"/>
      <c r="G495" s="72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5.75" customHeight="1" x14ac:dyDescent="0.25">
      <c r="A496" s="24"/>
      <c r="B496" s="24"/>
      <c r="C496" s="72"/>
      <c r="D496" s="72"/>
      <c r="E496" s="72"/>
      <c r="F496" s="72"/>
      <c r="G496" s="72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5.75" customHeight="1" x14ac:dyDescent="0.25">
      <c r="A497" s="24"/>
      <c r="B497" s="24"/>
      <c r="C497" s="72"/>
      <c r="D497" s="72"/>
      <c r="E497" s="72"/>
      <c r="F497" s="72"/>
      <c r="G497" s="72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5.75" customHeight="1" x14ac:dyDescent="0.25">
      <c r="A498" s="24"/>
      <c r="B498" s="24"/>
      <c r="C498" s="72"/>
      <c r="D498" s="72"/>
      <c r="E498" s="72"/>
      <c r="F498" s="72"/>
      <c r="G498" s="72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5.75" customHeight="1" x14ac:dyDescent="0.25">
      <c r="A499" s="24"/>
      <c r="B499" s="24"/>
      <c r="C499" s="72"/>
      <c r="D499" s="72"/>
      <c r="E499" s="72"/>
      <c r="F499" s="72"/>
      <c r="G499" s="72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5.75" customHeight="1" x14ac:dyDescent="0.25">
      <c r="A500" s="24"/>
      <c r="B500" s="24"/>
      <c r="C500" s="72"/>
      <c r="D500" s="72"/>
      <c r="E500" s="72"/>
      <c r="F500" s="72"/>
      <c r="G500" s="72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5.75" customHeight="1" x14ac:dyDescent="0.25">
      <c r="A501" s="24"/>
      <c r="B501" s="24"/>
      <c r="C501" s="72"/>
      <c r="D501" s="72"/>
      <c r="E501" s="72"/>
      <c r="F501" s="72"/>
      <c r="G501" s="72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5.75" customHeight="1" x14ac:dyDescent="0.25">
      <c r="A502" s="24"/>
      <c r="B502" s="24"/>
      <c r="C502" s="72"/>
      <c r="D502" s="72"/>
      <c r="E502" s="72"/>
      <c r="F502" s="72"/>
      <c r="G502" s="72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5.75" customHeight="1" x14ac:dyDescent="0.25">
      <c r="A503" s="24"/>
      <c r="B503" s="24"/>
      <c r="C503" s="72"/>
      <c r="D503" s="72"/>
      <c r="E503" s="72"/>
      <c r="F503" s="72"/>
      <c r="G503" s="72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5.75" customHeight="1" x14ac:dyDescent="0.25">
      <c r="A504" s="24"/>
      <c r="B504" s="24"/>
      <c r="C504" s="72"/>
      <c r="D504" s="72"/>
      <c r="E504" s="72"/>
      <c r="F504" s="72"/>
      <c r="G504" s="72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5.75" customHeight="1" x14ac:dyDescent="0.25">
      <c r="A505" s="24"/>
      <c r="B505" s="24"/>
      <c r="C505" s="72"/>
      <c r="D505" s="72"/>
      <c r="E505" s="72"/>
      <c r="F505" s="72"/>
      <c r="G505" s="72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5.75" customHeight="1" x14ac:dyDescent="0.25">
      <c r="A506" s="24"/>
      <c r="B506" s="24"/>
      <c r="C506" s="72"/>
      <c r="D506" s="72"/>
      <c r="E506" s="72"/>
      <c r="F506" s="72"/>
      <c r="G506" s="72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5.75" customHeight="1" x14ac:dyDescent="0.25">
      <c r="A507" s="24"/>
      <c r="B507" s="24"/>
      <c r="C507" s="72"/>
      <c r="D507" s="72"/>
      <c r="E507" s="72"/>
      <c r="F507" s="72"/>
      <c r="G507" s="72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5.75" customHeight="1" x14ac:dyDescent="0.25">
      <c r="A508" s="24"/>
      <c r="B508" s="24"/>
      <c r="C508" s="72"/>
      <c r="D508" s="72"/>
      <c r="E508" s="72"/>
      <c r="F508" s="72"/>
      <c r="G508" s="72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5.75" customHeight="1" x14ac:dyDescent="0.25">
      <c r="A509" s="24"/>
      <c r="B509" s="24"/>
      <c r="C509" s="72"/>
      <c r="D509" s="72"/>
      <c r="E509" s="72"/>
      <c r="F509" s="72"/>
      <c r="G509" s="72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5.75" customHeight="1" x14ac:dyDescent="0.25">
      <c r="A510" s="24"/>
      <c r="B510" s="24"/>
      <c r="C510" s="72"/>
      <c r="D510" s="72"/>
      <c r="E510" s="72"/>
      <c r="F510" s="72"/>
      <c r="G510" s="72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5.75" customHeight="1" x14ac:dyDescent="0.25">
      <c r="A511" s="24"/>
      <c r="B511" s="24"/>
      <c r="C511" s="72"/>
      <c r="D511" s="72"/>
      <c r="E511" s="72"/>
      <c r="F511" s="72"/>
      <c r="G511" s="72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5.75" customHeight="1" x14ac:dyDescent="0.25">
      <c r="A512" s="24"/>
      <c r="B512" s="24"/>
      <c r="C512" s="72"/>
      <c r="D512" s="72"/>
      <c r="E512" s="72"/>
      <c r="F512" s="72"/>
      <c r="G512" s="72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5.75" customHeight="1" x14ac:dyDescent="0.25">
      <c r="A513" s="24"/>
      <c r="B513" s="24"/>
      <c r="C513" s="72"/>
      <c r="D513" s="72"/>
      <c r="E513" s="72"/>
      <c r="F513" s="72"/>
      <c r="G513" s="72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5.75" customHeight="1" x14ac:dyDescent="0.25">
      <c r="A514" s="24"/>
      <c r="B514" s="24"/>
      <c r="C514" s="72"/>
      <c r="D514" s="72"/>
      <c r="E514" s="72"/>
      <c r="F514" s="72"/>
      <c r="G514" s="72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5.75" customHeight="1" x14ac:dyDescent="0.25">
      <c r="A515" s="24"/>
      <c r="B515" s="24"/>
      <c r="C515" s="72"/>
      <c r="D515" s="72"/>
      <c r="E515" s="72"/>
      <c r="F515" s="72"/>
      <c r="G515" s="72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5.75" customHeight="1" x14ac:dyDescent="0.25">
      <c r="A516" s="24"/>
      <c r="B516" s="24"/>
      <c r="C516" s="72"/>
      <c r="D516" s="72"/>
      <c r="E516" s="72"/>
      <c r="F516" s="72"/>
      <c r="G516" s="72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5.75" customHeight="1" x14ac:dyDescent="0.25">
      <c r="A517" s="24"/>
      <c r="B517" s="24"/>
      <c r="C517" s="72"/>
      <c r="D517" s="72"/>
      <c r="E517" s="72"/>
      <c r="F517" s="72"/>
      <c r="G517" s="72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5.75" customHeight="1" x14ac:dyDescent="0.25">
      <c r="A518" s="24"/>
      <c r="B518" s="24"/>
      <c r="C518" s="72"/>
      <c r="D518" s="72"/>
      <c r="E518" s="72"/>
      <c r="F518" s="72"/>
      <c r="G518" s="72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5.75" customHeight="1" x14ac:dyDescent="0.25">
      <c r="A519" s="24"/>
      <c r="B519" s="24"/>
      <c r="C519" s="72"/>
      <c r="D519" s="72"/>
      <c r="E519" s="72"/>
      <c r="F519" s="72"/>
      <c r="G519" s="72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5.75" customHeight="1" x14ac:dyDescent="0.25">
      <c r="A520" s="24"/>
      <c r="B520" s="24"/>
      <c r="C520" s="72"/>
      <c r="D520" s="72"/>
      <c r="E520" s="72"/>
      <c r="F520" s="72"/>
      <c r="G520" s="72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5.75" customHeight="1" x14ac:dyDescent="0.25">
      <c r="A521" s="24"/>
      <c r="B521" s="24"/>
      <c r="C521" s="72"/>
      <c r="D521" s="72"/>
      <c r="E521" s="72"/>
      <c r="F521" s="72"/>
      <c r="G521" s="72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5.75" customHeight="1" x14ac:dyDescent="0.25">
      <c r="A522" s="24"/>
      <c r="B522" s="24"/>
      <c r="C522" s="72"/>
      <c r="D522" s="72"/>
      <c r="E522" s="72"/>
      <c r="F522" s="72"/>
      <c r="G522" s="72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5.75" customHeight="1" x14ac:dyDescent="0.25">
      <c r="A523" s="24"/>
      <c r="B523" s="24"/>
      <c r="C523" s="72"/>
      <c r="D523" s="72"/>
      <c r="E523" s="72"/>
      <c r="F523" s="72"/>
      <c r="G523" s="72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5.75" customHeight="1" x14ac:dyDescent="0.25">
      <c r="A524" s="24"/>
      <c r="B524" s="24"/>
      <c r="C524" s="72"/>
      <c r="D524" s="72"/>
      <c r="E524" s="72"/>
      <c r="F524" s="72"/>
      <c r="G524" s="72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5.75" customHeight="1" x14ac:dyDescent="0.25">
      <c r="A525" s="24"/>
      <c r="B525" s="24"/>
      <c r="C525" s="72"/>
      <c r="D525" s="72"/>
      <c r="E525" s="72"/>
      <c r="F525" s="72"/>
      <c r="G525" s="72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5.75" customHeight="1" x14ac:dyDescent="0.25">
      <c r="A526" s="24"/>
      <c r="B526" s="24"/>
      <c r="C526" s="72"/>
      <c r="D526" s="72"/>
      <c r="E526" s="72"/>
      <c r="F526" s="72"/>
      <c r="G526" s="72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5.75" customHeight="1" x14ac:dyDescent="0.25">
      <c r="A527" s="24"/>
      <c r="B527" s="24"/>
      <c r="C527" s="72"/>
      <c r="D527" s="72"/>
      <c r="E527" s="72"/>
      <c r="F527" s="72"/>
      <c r="G527" s="72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5.75" customHeight="1" x14ac:dyDescent="0.25">
      <c r="A528" s="24"/>
      <c r="B528" s="24"/>
      <c r="C528" s="72"/>
      <c r="D528" s="72"/>
      <c r="E528" s="72"/>
      <c r="F528" s="72"/>
      <c r="G528" s="72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5.75" customHeight="1" x14ac:dyDescent="0.25">
      <c r="A529" s="24"/>
      <c r="B529" s="24"/>
      <c r="C529" s="72"/>
      <c r="D529" s="72"/>
      <c r="E529" s="72"/>
      <c r="F529" s="72"/>
      <c r="G529" s="72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5.75" customHeight="1" x14ac:dyDescent="0.25">
      <c r="A530" s="24"/>
      <c r="B530" s="24"/>
      <c r="C530" s="72"/>
      <c r="D530" s="72"/>
      <c r="E530" s="72"/>
      <c r="F530" s="72"/>
      <c r="G530" s="72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5.75" customHeight="1" x14ac:dyDescent="0.25">
      <c r="A531" s="24"/>
      <c r="B531" s="24"/>
      <c r="C531" s="72"/>
      <c r="D531" s="72"/>
      <c r="E531" s="72"/>
      <c r="F531" s="72"/>
      <c r="G531" s="72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5.75" customHeight="1" x14ac:dyDescent="0.25">
      <c r="A532" s="24"/>
      <c r="B532" s="24"/>
      <c r="C532" s="72"/>
      <c r="D532" s="72"/>
      <c r="E532" s="72"/>
      <c r="F532" s="72"/>
      <c r="G532" s="72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5.75" customHeight="1" x14ac:dyDescent="0.25">
      <c r="A533" s="24"/>
      <c r="B533" s="24"/>
      <c r="C533" s="72"/>
      <c r="D533" s="72"/>
      <c r="E533" s="72"/>
      <c r="F533" s="72"/>
      <c r="G533" s="72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5.75" customHeight="1" x14ac:dyDescent="0.25">
      <c r="A534" s="24"/>
      <c r="B534" s="24"/>
      <c r="C534" s="72"/>
      <c r="D534" s="72"/>
      <c r="E534" s="72"/>
      <c r="F534" s="72"/>
      <c r="G534" s="72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5.75" customHeight="1" x14ac:dyDescent="0.25">
      <c r="A535" s="24"/>
      <c r="B535" s="24"/>
      <c r="C535" s="72"/>
      <c r="D535" s="72"/>
      <c r="E535" s="72"/>
      <c r="F535" s="72"/>
      <c r="G535" s="72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5.75" customHeight="1" x14ac:dyDescent="0.25">
      <c r="A536" s="24"/>
      <c r="B536" s="24"/>
      <c r="C536" s="72"/>
      <c r="D536" s="72"/>
      <c r="E536" s="72"/>
      <c r="F536" s="72"/>
      <c r="G536" s="72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5.75" customHeight="1" x14ac:dyDescent="0.25">
      <c r="A537" s="24"/>
      <c r="B537" s="24"/>
      <c r="C537" s="72"/>
      <c r="D537" s="72"/>
      <c r="E537" s="72"/>
      <c r="F537" s="72"/>
      <c r="G537" s="72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5.75" customHeight="1" x14ac:dyDescent="0.25">
      <c r="A538" s="24"/>
      <c r="B538" s="24"/>
      <c r="C538" s="72"/>
      <c r="D538" s="72"/>
      <c r="E538" s="72"/>
      <c r="F538" s="72"/>
      <c r="G538" s="72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5.75" customHeight="1" x14ac:dyDescent="0.25">
      <c r="A539" s="24"/>
      <c r="B539" s="24"/>
      <c r="C539" s="72"/>
      <c r="D539" s="72"/>
      <c r="E539" s="72"/>
      <c r="F539" s="72"/>
      <c r="G539" s="72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5.75" customHeight="1" x14ac:dyDescent="0.25">
      <c r="A540" s="24"/>
      <c r="B540" s="24"/>
      <c r="C540" s="72"/>
      <c r="D540" s="72"/>
      <c r="E540" s="72"/>
      <c r="F540" s="72"/>
      <c r="G540" s="72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5.75" customHeight="1" x14ac:dyDescent="0.25">
      <c r="A541" s="24"/>
      <c r="B541" s="24"/>
      <c r="C541" s="72"/>
      <c r="D541" s="72"/>
      <c r="E541" s="72"/>
      <c r="F541" s="72"/>
      <c r="G541" s="72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5.75" customHeight="1" x14ac:dyDescent="0.25">
      <c r="A542" s="24"/>
      <c r="B542" s="24"/>
      <c r="C542" s="72"/>
      <c r="D542" s="72"/>
      <c r="E542" s="72"/>
      <c r="F542" s="72"/>
      <c r="G542" s="72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5.75" customHeight="1" x14ac:dyDescent="0.25">
      <c r="A543" s="24"/>
      <c r="B543" s="24"/>
      <c r="C543" s="72"/>
      <c r="D543" s="72"/>
      <c r="E543" s="72"/>
      <c r="F543" s="72"/>
      <c r="G543" s="72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5.75" customHeight="1" x14ac:dyDescent="0.25">
      <c r="A544" s="24"/>
      <c r="B544" s="24"/>
      <c r="C544" s="72"/>
      <c r="D544" s="72"/>
      <c r="E544" s="72"/>
      <c r="F544" s="72"/>
      <c r="G544" s="72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5.75" customHeight="1" x14ac:dyDescent="0.25">
      <c r="A545" s="24"/>
      <c r="B545" s="24"/>
      <c r="C545" s="72"/>
      <c r="D545" s="72"/>
      <c r="E545" s="72"/>
      <c r="F545" s="72"/>
      <c r="G545" s="72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5.75" customHeight="1" x14ac:dyDescent="0.25">
      <c r="A546" s="24"/>
      <c r="B546" s="24"/>
      <c r="C546" s="72"/>
      <c r="D546" s="72"/>
      <c r="E546" s="72"/>
      <c r="F546" s="72"/>
      <c r="G546" s="72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5.75" customHeight="1" x14ac:dyDescent="0.25">
      <c r="A547" s="24"/>
      <c r="B547" s="24"/>
      <c r="C547" s="72"/>
      <c r="D547" s="72"/>
      <c r="E547" s="72"/>
      <c r="F547" s="72"/>
      <c r="G547" s="72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5.75" customHeight="1" x14ac:dyDescent="0.25">
      <c r="A548" s="24"/>
      <c r="B548" s="24"/>
      <c r="C548" s="72"/>
      <c r="D548" s="72"/>
      <c r="E548" s="72"/>
      <c r="F548" s="72"/>
      <c r="G548" s="72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5.75" customHeight="1" x14ac:dyDescent="0.25">
      <c r="A549" s="24"/>
      <c r="B549" s="24"/>
      <c r="C549" s="72"/>
      <c r="D549" s="72"/>
      <c r="E549" s="72"/>
      <c r="F549" s="72"/>
      <c r="G549" s="72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5.75" customHeight="1" x14ac:dyDescent="0.25">
      <c r="A550" s="24"/>
      <c r="B550" s="24"/>
      <c r="C550" s="72"/>
      <c r="D550" s="72"/>
      <c r="E550" s="72"/>
      <c r="F550" s="72"/>
      <c r="G550" s="72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5.75" customHeight="1" x14ac:dyDescent="0.25">
      <c r="A551" s="24"/>
      <c r="B551" s="24"/>
      <c r="C551" s="72"/>
      <c r="D551" s="72"/>
      <c r="E551" s="72"/>
      <c r="F551" s="72"/>
      <c r="G551" s="72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5.75" customHeight="1" x14ac:dyDescent="0.25">
      <c r="A552" s="24"/>
      <c r="B552" s="24"/>
      <c r="C552" s="72"/>
      <c r="D552" s="72"/>
      <c r="E552" s="72"/>
      <c r="F552" s="72"/>
      <c r="G552" s="72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5.75" customHeight="1" x14ac:dyDescent="0.25">
      <c r="A553" s="24"/>
      <c r="B553" s="24"/>
      <c r="C553" s="72"/>
      <c r="D553" s="72"/>
      <c r="E553" s="72"/>
      <c r="F553" s="72"/>
      <c r="G553" s="72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5.75" customHeight="1" x14ac:dyDescent="0.25">
      <c r="A554" s="24"/>
      <c r="B554" s="24"/>
      <c r="C554" s="72"/>
      <c r="D554" s="72"/>
      <c r="E554" s="72"/>
      <c r="F554" s="72"/>
      <c r="G554" s="72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5.75" customHeight="1" x14ac:dyDescent="0.25">
      <c r="A555" s="24"/>
      <c r="B555" s="24"/>
      <c r="C555" s="72"/>
      <c r="D555" s="72"/>
      <c r="E555" s="72"/>
      <c r="F555" s="72"/>
      <c r="G555" s="72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5.75" customHeight="1" x14ac:dyDescent="0.25">
      <c r="A556" s="24"/>
      <c r="B556" s="24"/>
      <c r="C556" s="72"/>
      <c r="D556" s="72"/>
      <c r="E556" s="72"/>
      <c r="F556" s="72"/>
      <c r="G556" s="72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5.75" customHeight="1" x14ac:dyDescent="0.25">
      <c r="A557" s="24"/>
      <c r="B557" s="24"/>
      <c r="C557" s="72"/>
      <c r="D557" s="72"/>
      <c r="E557" s="72"/>
      <c r="F557" s="72"/>
      <c r="G557" s="72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5.75" customHeight="1" x14ac:dyDescent="0.25">
      <c r="A558" s="24"/>
      <c r="B558" s="24"/>
      <c r="C558" s="72"/>
      <c r="D558" s="72"/>
      <c r="E558" s="72"/>
      <c r="F558" s="72"/>
      <c r="G558" s="72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5.75" customHeight="1" x14ac:dyDescent="0.25">
      <c r="A559" s="24"/>
      <c r="B559" s="24"/>
      <c r="C559" s="72"/>
      <c r="D559" s="72"/>
      <c r="E559" s="72"/>
      <c r="F559" s="72"/>
      <c r="G559" s="72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5.75" customHeight="1" x14ac:dyDescent="0.25">
      <c r="A560" s="24"/>
      <c r="B560" s="24"/>
      <c r="C560" s="72"/>
      <c r="D560" s="72"/>
      <c r="E560" s="72"/>
      <c r="F560" s="72"/>
      <c r="G560" s="72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5.75" customHeight="1" x14ac:dyDescent="0.25">
      <c r="A561" s="24"/>
      <c r="B561" s="24"/>
      <c r="C561" s="72"/>
      <c r="D561" s="72"/>
      <c r="E561" s="72"/>
      <c r="F561" s="72"/>
      <c r="G561" s="72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5.75" customHeight="1" x14ac:dyDescent="0.25">
      <c r="A562" s="24"/>
      <c r="B562" s="24"/>
      <c r="C562" s="72"/>
      <c r="D562" s="72"/>
      <c r="E562" s="72"/>
      <c r="F562" s="72"/>
      <c r="G562" s="72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5.75" customHeight="1" x14ac:dyDescent="0.25">
      <c r="A563" s="24"/>
      <c r="B563" s="24"/>
      <c r="C563" s="72"/>
      <c r="D563" s="72"/>
      <c r="E563" s="72"/>
      <c r="F563" s="72"/>
      <c r="G563" s="72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5.75" customHeight="1" x14ac:dyDescent="0.25">
      <c r="A564" s="24"/>
      <c r="B564" s="24"/>
      <c r="C564" s="72"/>
      <c r="D564" s="72"/>
      <c r="E564" s="72"/>
      <c r="F564" s="72"/>
      <c r="G564" s="72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5.75" customHeight="1" x14ac:dyDescent="0.25">
      <c r="A565" s="24"/>
      <c r="B565" s="24"/>
      <c r="C565" s="72"/>
      <c r="D565" s="72"/>
      <c r="E565" s="72"/>
      <c r="F565" s="72"/>
      <c r="G565" s="72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5.75" customHeight="1" x14ac:dyDescent="0.25">
      <c r="A566" s="24"/>
      <c r="B566" s="24"/>
      <c r="C566" s="72"/>
      <c r="D566" s="72"/>
      <c r="E566" s="72"/>
      <c r="F566" s="72"/>
      <c r="G566" s="72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5.75" customHeight="1" x14ac:dyDescent="0.25">
      <c r="A567" s="24"/>
      <c r="B567" s="24"/>
      <c r="C567" s="72"/>
      <c r="D567" s="72"/>
      <c r="E567" s="72"/>
      <c r="F567" s="72"/>
      <c r="G567" s="72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5.75" customHeight="1" x14ac:dyDescent="0.25">
      <c r="A568" s="24"/>
      <c r="B568" s="24"/>
      <c r="C568" s="72"/>
      <c r="D568" s="72"/>
      <c r="E568" s="72"/>
      <c r="F568" s="72"/>
      <c r="G568" s="72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5.75" customHeight="1" x14ac:dyDescent="0.25">
      <c r="A569" s="24"/>
      <c r="B569" s="24"/>
      <c r="C569" s="72"/>
      <c r="D569" s="72"/>
      <c r="E569" s="72"/>
      <c r="F569" s="72"/>
      <c r="G569" s="72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5.75" customHeight="1" x14ac:dyDescent="0.25">
      <c r="A570" s="24"/>
      <c r="B570" s="24"/>
      <c r="C570" s="72"/>
      <c r="D570" s="72"/>
      <c r="E570" s="72"/>
      <c r="F570" s="72"/>
      <c r="G570" s="72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5.75" customHeight="1" x14ac:dyDescent="0.25">
      <c r="A571" s="24"/>
      <c r="B571" s="24"/>
      <c r="C571" s="72"/>
      <c r="D571" s="72"/>
      <c r="E571" s="72"/>
      <c r="F571" s="72"/>
      <c r="G571" s="72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5.75" customHeight="1" x14ac:dyDescent="0.25">
      <c r="A572" s="24"/>
      <c r="B572" s="24"/>
      <c r="C572" s="72"/>
      <c r="D572" s="72"/>
      <c r="E572" s="72"/>
      <c r="F572" s="72"/>
      <c r="G572" s="72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5.75" customHeight="1" x14ac:dyDescent="0.25">
      <c r="A573" s="24"/>
      <c r="B573" s="24"/>
      <c r="C573" s="72"/>
      <c r="D573" s="72"/>
      <c r="E573" s="72"/>
      <c r="F573" s="72"/>
      <c r="G573" s="72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5.75" customHeight="1" x14ac:dyDescent="0.25">
      <c r="A574" s="24"/>
      <c r="B574" s="24"/>
      <c r="C574" s="72"/>
      <c r="D574" s="72"/>
      <c r="E574" s="72"/>
      <c r="F574" s="72"/>
      <c r="G574" s="72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5.75" customHeight="1" x14ac:dyDescent="0.25">
      <c r="A575" s="24"/>
      <c r="B575" s="24"/>
      <c r="C575" s="72"/>
      <c r="D575" s="72"/>
      <c r="E575" s="72"/>
      <c r="F575" s="72"/>
      <c r="G575" s="72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5.75" customHeight="1" x14ac:dyDescent="0.25">
      <c r="A576" s="24"/>
      <c r="B576" s="24"/>
      <c r="C576" s="72"/>
      <c r="D576" s="72"/>
      <c r="E576" s="72"/>
      <c r="F576" s="72"/>
      <c r="G576" s="72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5.75" customHeight="1" x14ac:dyDescent="0.25">
      <c r="A577" s="24"/>
      <c r="B577" s="24"/>
      <c r="C577" s="72"/>
      <c r="D577" s="72"/>
      <c r="E577" s="72"/>
      <c r="F577" s="72"/>
      <c r="G577" s="72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5.75" customHeight="1" x14ac:dyDescent="0.25">
      <c r="A578" s="24"/>
      <c r="B578" s="24"/>
      <c r="C578" s="72"/>
      <c r="D578" s="72"/>
      <c r="E578" s="72"/>
      <c r="F578" s="72"/>
      <c r="G578" s="72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5.75" customHeight="1" x14ac:dyDescent="0.25">
      <c r="A579" s="24"/>
      <c r="B579" s="24"/>
      <c r="C579" s="72"/>
      <c r="D579" s="72"/>
      <c r="E579" s="72"/>
      <c r="F579" s="72"/>
      <c r="G579" s="72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5.75" customHeight="1" x14ac:dyDescent="0.25">
      <c r="A580" s="24"/>
      <c r="B580" s="24"/>
      <c r="C580" s="72"/>
      <c r="D580" s="72"/>
      <c r="E580" s="72"/>
      <c r="F580" s="72"/>
      <c r="G580" s="72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5.75" customHeight="1" x14ac:dyDescent="0.25">
      <c r="A581" s="24"/>
      <c r="B581" s="24"/>
      <c r="C581" s="72"/>
      <c r="D581" s="72"/>
      <c r="E581" s="72"/>
      <c r="F581" s="72"/>
      <c r="G581" s="72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5.75" customHeight="1" x14ac:dyDescent="0.25">
      <c r="A582" s="24"/>
      <c r="B582" s="24"/>
      <c r="C582" s="72"/>
      <c r="D582" s="72"/>
      <c r="E582" s="72"/>
      <c r="F582" s="72"/>
      <c r="G582" s="72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5.75" customHeight="1" x14ac:dyDescent="0.25">
      <c r="A583" s="24"/>
      <c r="B583" s="24"/>
      <c r="C583" s="72"/>
      <c r="D583" s="72"/>
      <c r="E583" s="72"/>
      <c r="F583" s="72"/>
      <c r="G583" s="72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5.75" customHeight="1" x14ac:dyDescent="0.25">
      <c r="A584" s="24"/>
      <c r="B584" s="24"/>
      <c r="C584" s="72"/>
      <c r="D584" s="72"/>
      <c r="E584" s="72"/>
      <c r="F584" s="72"/>
      <c r="G584" s="72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5.75" customHeight="1" x14ac:dyDescent="0.25">
      <c r="A585" s="24"/>
      <c r="B585" s="24"/>
      <c r="C585" s="72"/>
      <c r="D585" s="72"/>
      <c r="E585" s="72"/>
      <c r="F585" s="72"/>
      <c r="G585" s="72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5.75" customHeight="1" x14ac:dyDescent="0.25">
      <c r="A586" s="24"/>
      <c r="B586" s="24"/>
      <c r="C586" s="72"/>
      <c r="D586" s="72"/>
      <c r="E586" s="72"/>
      <c r="F586" s="72"/>
      <c r="G586" s="72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5.75" customHeight="1" x14ac:dyDescent="0.25">
      <c r="A587" s="24"/>
      <c r="B587" s="24"/>
      <c r="C587" s="72"/>
      <c r="D587" s="72"/>
      <c r="E587" s="72"/>
      <c r="F587" s="72"/>
      <c r="G587" s="72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5.75" customHeight="1" x14ac:dyDescent="0.25">
      <c r="A588" s="24"/>
      <c r="B588" s="24"/>
      <c r="C588" s="72"/>
      <c r="D588" s="72"/>
      <c r="E588" s="72"/>
      <c r="F588" s="72"/>
      <c r="G588" s="72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5.75" customHeight="1" x14ac:dyDescent="0.25">
      <c r="A589" s="24"/>
      <c r="B589" s="24"/>
      <c r="C589" s="72"/>
      <c r="D589" s="72"/>
      <c r="E589" s="72"/>
      <c r="F589" s="72"/>
      <c r="G589" s="72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5.75" customHeight="1" x14ac:dyDescent="0.25">
      <c r="A590" s="24"/>
      <c r="B590" s="24"/>
      <c r="C590" s="72"/>
      <c r="D590" s="72"/>
      <c r="E590" s="72"/>
      <c r="F590" s="72"/>
      <c r="G590" s="72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5.75" customHeight="1" x14ac:dyDescent="0.25">
      <c r="A591" s="24"/>
      <c r="B591" s="24"/>
      <c r="C591" s="72"/>
      <c r="D591" s="72"/>
      <c r="E591" s="72"/>
      <c r="F591" s="72"/>
      <c r="G591" s="72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5.75" customHeight="1" x14ac:dyDescent="0.25">
      <c r="A592" s="24"/>
      <c r="B592" s="24"/>
      <c r="C592" s="72"/>
      <c r="D592" s="72"/>
      <c r="E592" s="72"/>
      <c r="F592" s="72"/>
      <c r="G592" s="72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5.75" customHeight="1" x14ac:dyDescent="0.25">
      <c r="A593" s="24"/>
      <c r="B593" s="24"/>
      <c r="C593" s="72"/>
      <c r="D593" s="72"/>
      <c r="E593" s="72"/>
      <c r="F593" s="72"/>
      <c r="G593" s="72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5.75" customHeight="1" x14ac:dyDescent="0.25">
      <c r="A594" s="24"/>
      <c r="B594" s="24"/>
      <c r="C594" s="72"/>
      <c r="D594" s="72"/>
      <c r="E594" s="72"/>
      <c r="F594" s="72"/>
      <c r="G594" s="72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5.75" customHeight="1" x14ac:dyDescent="0.25">
      <c r="A595" s="24"/>
      <c r="B595" s="24"/>
      <c r="C595" s="72"/>
      <c r="D595" s="72"/>
      <c r="E595" s="72"/>
      <c r="F595" s="72"/>
      <c r="G595" s="72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5.75" customHeight="1" x14ac:dyDescent="0.25">
      <c r="A596" s="24"/>
      <c r="B596" s="24"/>
      <c r="C596" s="72"/>
      <c r="D596" s="72"/>
      <c r="E596" s="72"/>
      <c r="F596" s="72"/>
      <c r="G596" s="72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5.75" customHeight="1" x14ac:dyDescent="0.25">
      <c r="A597" s="24"/>
      <c r="B597" s="24"/>
      <c r="C597" s="72"/>
      <c r="D597" s="72"/>
      <c r="E597" s="72"/>
      <c r="F597" s="72"/>
      <c r="G597" s="72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5.75" customHeight="1" x14ac:dyDescent="0.25">
      <c r="A598" s="24"/>
      <c r="B598" s="24"/>
      <c r="C598" s="72"/>
      <c r="D598" s="72"/>
      <c r="E598" s="72"/>
      <c r="F598" s="72"/>
      <c r="G598" s="72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5.75" customHeight="1" x14ac:dyDescent="0.25">
      <c r="A599" s="24"/>
      <c r="B599" s="24"/>
      <c r="C599" s="72"/>
      <c r="D599" s="72"/>
      <c r="E599" s="72"/>
      <c r="F599" s="72"/>
      <c r="G599" s="72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5.75" customHeight="1" x14ac:dyDescent="0.25">
      <c r="A600" s="24"/>
      <c r="B600" s="24"/>
      <c r="C600" s="72"/>
      <c r="D600" s="72"/>
      <c r="E600" s="72"/>
      <c r="F600" s="72"/>
      <c r="G600" s="72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5.75" customHeight="1" x14ac:dyDescent="0.25">
      <c r="A601" s="24"/>
      <c r="B601" s="24"/>
      <c r="C601" s="72"/>
      <c r="D601" s="72"/>
      <c r="E601" s="72"/>
      <c r="F601" s="72"/>
      <c r="G601" s="72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5.75" customHeight="1" x14ac:dyDescent="0.25">
      <c r="A602" s="24"/>
      <c r="B602" s="24"/>
      <c r="C602" s="72"/>
      <c r="D602" s="72"/>
      <c r="E602" s="72"/>
      <c r="F602" s="72"/>
      <c r="G602" s="72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5.75" customHeight="1" x14ac:dyDescent="0.25">
      <c r="A603" s="24"/>
      <c r="B603" s="24"/>
      <c r="C603" s="72"/>
      <c r="D603" s="72"/>
      <c r="E603" s="72"/>
      <c r="F603" s="72"/>
      <c r="G603" s="72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5.75" customHeight="1" x14ac:dyDescent="0.25">
      <c r="A604" s="24"/>
      <c r="B604" s="24"/>
      <c r="C604" s="72"/>
      <c r="D604" s="72"/>
      <c r="E604" s="72"/>
      <c r="F604" s="72"/>
      <c r="G604" s="72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5.75" customHeight="1" x14ac:dyDescent="0.25">
      <c r="A605" s="24"/>
      <c r="B605" s="24"/>
      <c r="C605" s="72"/>
      <c r="D605" s="72"/>
      <c r="E605" s="72"/>
      <c r="F605" s="72"/>
      <c r="G605" s="72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5.75" customHeight="1" x14ac:dyDescent="0.25">
      <c r="A606" s="24"/>
      <c r="B606" s="24"/>
      <c r="C606" s="72"/>
      <c r="D606" s="72"/>
      <c r="E606" s="72"/>
      <c r="F606" s="72"/>
      <c r="G606" s="72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5.75" customHeight="1" x14ac:dyDescent="0.25">
      <c r="A607" s="24"/>
      <c r="B607" s="24"/>
      <c r="C607" s="72"/>
      <c r="D607" s="72"/>
      <c r="E607" s="72"/>
      <c r="F607" s="72"/>
      <c r="G607" s="72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5.75" customHeight="1" x14ac:dyDescent="0.25">
      <c r="A608" s="24"/>
      <c r="B608" s="24"/>
      <c r="C608" s="72"/>
      <c r="D608" s="72"/>
      <c r="E608" s="72"/>
      <c r="F608" s="72"/>
      <c r="G608" s="72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5.75" customHeight="1" x14ac:dyDescent="0.25">
      <c r="A609" s="24"/>
      <c r="B609" s="24"/>
      <c r="C609" s="72"/>
      <c r="D609" s="72"/>
      <c r="E609" s="72"/>
      <c r="F609" s="72"/>
      <c r="G609" s="72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5.75" customHeight="1" x14ac:dyDescent="0.25">
      <c r="A610" s="24"/>
      <c r="B610" s="24"/>
      <c r="C610" s="72"/>
      <c r="D610" s="72"/>
      <c r="E610" s="72"/>
      <c r="F610" s="72"/>
      <c r="G610" s="72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5.75" customHeight="1" x14ac:dyDescent="0.25">
      <c r="A611" s="24"/>
      <c r="B611" s="24"/>
      <c r="C611" s="72"/>
      <c r="D611" s="72"/>
      <c r="E611" s="72"/>
      <c r="F611" s="72"/>
      <c r="G611" s="72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5.75" customHeight="1" x14ac:dyDescent="0.25">
      <c r="A612" s="24"/>
      <c r="B612" s="24"/>
      <c r="C612" s="72"/>
      <c r="D612" s="72"/>
      <c r="E612" s="72"/>
      <c r="F612" s="72"/>
      <c r="G612" s="72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5.75" customHeight="1" x14ac:dyDescent="0.25">
      <c r="A613" s="24"/>
      <c r="B613" s="24"/>
      <c r="C613" s="72"/>
      <c r="D613" s="72"/>
      <c r="E613" s="72"/>
      <c r="F613" s="72"/>
      <c r="G613" s="72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5.75" customHeight="1" x14ac:dyDescent="0.25">
      <c r="A614" s="24"/>
      <c r="B614" s="24"/>
      <c r="C614" s="72"/>
      <c r="D614" s="72"/>
      <c r="E614" s="72"/>
      <c r="F614" s="72"/>
      <c r="G614" s="72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5.75" customHeight="1" x14ac:dyDescent="0.25">
      <c r="A615" s="24"/>
      <c r="B615" s="24"/>
      <c r="C615" s="72"/>
      <c r="D615" s="72"/>
      <c r="E615" s="72"/>
      <c r="F615" s="72"/>
      <c r="G615" s="72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5.75" customHeight="1" x14ac:dyDescent="0.25">
      <c r="A616" s="24"/>
      <c r="B616" s="24"/>
      <c r="C616" s="72"/>
      <c r="D616" s="72"/>
      <c r="E616" s="72"/>
      <c r="F616" s="72"/>
      <c r="G616" s="72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5.75" customHeight="1" x14ac:dyDescent="0.25">
      <c r="A617" s="24"/>
      <c r="B617" s="24"/>
      <c r="C617" s="72"/>
      <c r="D617" s="72"/>
      <c r="E617" s="72"/>
      <c r="F617" s="72"/>
      <c r="G617" s="72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5.75" customHeight="1" x14ac:dyDescent="0.25">
      <c r="A618" s="24"/>
      <c r="B618" s="24"/>
      <c r="C618" s="72"/>
      <c r="D618" s="72"/>
      <c r="E618" s="72"/>
      <c r="F618" s="72"/>
      <c r="G618" s="72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5.75" customHeight="1" x14ac:dyDescent="0.25">
      <c r="A619" s="24"/>
      <c r="B619" s="24"/>
      <c r="C619" s="72"/>
      <c r="D619" s="72"/>
      <c r="E619" s="72"/>
      <c r="F619" s="72"/>
      <c r="G619" s="72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5.75" customHeight="1" x14ac:dyDescent="0.25">
      <c r="A620" s="24"/>
      <c r="B620" s="24"/>
      <c r="C620" s="72"/>
      <c r="D620" s="72"/>
      <c r="E620" s="72"/>
      <c r="F620" s="72"/>
      <c r="G620" s="72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5.75" customHeight="1" x14ac:dyDescent="0.25">
      <c r="A621" s="24"/>
      <c r="B621" s="24"/>
      <c r="C621" s="72"/>
      <c r="D621" s="72"/>
      <c r="E621" s="72"/>
      <c r="F621" s="72"/>
      <c r="G621" s="72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5.75" customHeight="1" x14ac:dyDescent="0.25">
      <c r="A622" s="24"/>
      <c r="B622" s="24"/>
      <c r="C622" s="72"/>
      <c r="D622" s="72"/>
      <c r="E622" s="72"/>
      <c r="F622" s="72"/>
      <c r="G622" s="72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5.75" customHeight="1" x14ac:dyDescent="0.25">
      <c r="A623" s="24"/>
      <c r="B623" s="24"/>
      <c r="C623" s="72"/>
      <c r="D623" s="72"/>
      <c r="E623" s="72"/>
      <c r="F623" s="72"/>
      <c r="G623" s="72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5.75" customHeight="1" x14ac:dyDescent="0.25">
      <c r="A624" s="24"/>
      <c r="B624" s="24"/>
      <c r="C624" s="72"/>
      <c r="D624" s="72"/>
      <c r="E624" s="72"/>
      <c r="F624" s="72"/>
      <c r="G624" s="72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5.75" customHeight="1" x14ac:dyDescent="0.25">
      <c r="A625" s="24"/>
      <c r="B625" s="24"/>
      <c r="C625" s="72"/>
      <c r="D625" s="72"/>
      <c r="E625" s="72"/>
      <c r="F625" s="72"/>
      <c r="G625" s="72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5.75" customHeight="1" x14ac:dyDescent="0.25">
      <c r="A626" s="24"/>
      <c r="B626" s="24"/>
      <c r="C626" s="72"/>
      <c r="D626" s="72"/>
      <c r="E626" s="72"/>
      <c r="F626" s="72"/>
      <c r="G626" s="72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5.75" customHeight="1" x14ac:dyDescent="0.25">
      <c r="A627" s="24"/>
      <c r="B627" s="24"/>
      <c r="C627" s="72"/>
      <c r="D627" s="72"/>
      <c r="E627" s="72"/>
      <c r="F627" s="72"/>
      <c r="G627" s="72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5.75" customHeight="1" x14ac:dyDescent="0.25">
      <c r="A628" s="24"/>
      <c r="B628" s="24"/>
      <c r="C628" s="72"/>
      <c r="D628" s="72"/>
      <c r="E628" s="72"/>
      <c r="F628" s="72"/>
      <c r="G628" s="72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5.75" customHeight="1" x14ac:dyDescent="0.25">
      <c r="A629" s="24"/>
      <c r="B629" s="24"/>
      <c r="C629" s="72"/>
      <c r="D629" s="72"/>
      <c r="E629" s="72"/>
      <c r="F629" s="72"/>
      <c r="G629" s="72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5.75" customHeight="1" x14ac:dyDescent="0.25">
      <c r="A630" s="24"/>
      <c r="B630" s="24"/>
      <c r="C630" s="72"/>
      <c r="D630" s="72"/>
      <c r="E630" s="72"/>
      <c r="F630" s="72"/>
      <c r="G630" s="72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5.75" customHeight="1" x14ac:dyDescent="0.25">
      <c r="A631" s="24"/>
      <c r="B631" s="24"/>
      <c r="C631" s="72"/>
      <c r="D631" s="72"/>
      <c r="E631" s="72"/>
      <c r="F631" s="72"/>
      <c r="G631" s="72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5.75" customHeight="1" x14ac:dyDescent="0.25">
      <c r="A632" s="24"/>
      <c r="B632" s="24"/>
      <c r="C632" s="72"/>
      <c r="D632" s="72"/>
      <c r="E632" s="72"/>
      <c r="F632" s="72"/>
      <c r="G632" s="72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5.75" customHeight="1" x14ac:dyDescent="0.25">
      <c r="A633" s="24"/>
      <c r="B633" s="24"/>
      <c r="C633" s="72"/>
      <c r="D633" s="72"/>
      <c r="E633" s="72"/>
      <c r="F633" s="72"/>
      <c r="G633" s="72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5.75" customHeight="1" x14ac:dyDescent="0.25">
      <c r="A634" s="24"/>
      <c r="B634" s="24"/>
      <c r="C634" s="72"/>
      <c r="D634" s="72"/>
      <c r="E634" s="72"/>
      <c r="F634" s="72"/>
      <c r="G634" s="72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5.75" customHeight="1" x14ac:dyDescent="0.25">
      <c r="A635" s="24"/>
      <c r="B635" s="24"/>
      <c r="C635" s="72"/>
      <c r="D635" s="72"/>
      <c r="E635" s="72"/>
      <c r="F635" s="72"/>
      <c r="G635" s="72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5.75" customHeight="1" x14ac:dyDescent="0.25">
      <c r="A636" s="24"/>
      <c r="B636" s="24"/>
      <c r="C636" s="72"/>
      <c r="D636" s="72"/>
      <c r="E636" s="72"/>
      <c r="F636" s="72"/>
      <c r="G636" s="72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5.75" customHeight="1" x14ac:dyDescent="0.25">
      <c r="A637" s="24"/>
      <c r="B637" s="24"/>
      <c r="C637" s="72"/>
      <c r="D637" s="72"/>
      <c r="E637" s="72"/>
      <c r="F637" s="72"/>
      <c r="G637" s="72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5.75" customHeight="1" x14ac:dyDescent="0.25">
      <c r="A638" s="24"/>
      <c r="B638" s="24"/>
      <c r="C638" s="72"/>
      <c r="D638" s="72"/>
      <c r="E638" s="72"/>
      <c r="F638" s="72"/>
      <c r="G638" s="72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5.75" customHeight="1" x14ac:dyDescent="0.25">
      <c r="A639" s="24"/>
      <c r="B639" s="24"/>
      <c r="C639" s="72"/>
      <c r="D639" s="72"/>
      <c r="E639" s="72"/>
      <c r="F639" s="72"/>
      <c r="G639" s="72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5.75" customHeight="1" x14ac:dyDescent="0.25">
      <c r="A640" s="24"/>
      <c r="B640" s="24"/>
      <c r="C640" s="72"/>
      <c r="D640" s="72"/>
      <c r="E640" s="72"/>
      <c r="F640" s="72"/>
      <c r="G640" s="72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5.75" customHeight="1" x14ac:dyDescent="0.25">
      <c r="A641" s="24"/>
      <c r="B641" s="24"/>
      <c r="C641" s="72"/>
      <c r="D641" s="72"/>
      <c r="E641" s="72"/>
      <c r="F641" s="72"/>
      <c r="G641" s="72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5.75" customHeight="1" x14ac:dyDescent="0.25">
      <c r="A642" s="24"/>
      <c r="B642" s="24"/>
      <c r="C642" s="72"/>
      <c r="D642" s="72"/>
      <c r="E642" s="72"/>
      <c r="F642" s="72"/>
      <c r="G642" s="72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5.75" customHeight="1" x14ac:dyDescent="0.25">
      <c r="A643" s="24"/>
      <c r="B643" s="24"/>
      <c r="C643" s="72"/>
      <c r="D643" s="72"/>
      <c r="E643" s="72"/>
      <c r="F643" s="72"/>
      <c r="G643" s="72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5.75" customHeight="1" x14ac:dyDescent="0.25">
      <c r="A644" s="24"/>
      <c r="B644" s="24"/>
      <c r="C644" s="72"/>
      <c r="D644" s="72"/>
      <c r="E644" s="72"/>
      <c r="F644" s="72"/>
      <c r="G644" s="72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5.75" customHeight="1" x14ac:dyDescent="0.25">
      <c r="A645" s="24"/>
      <c r="B645" s="24"/>
      <c r="C645" s="72"/>
      <c r="D645" s="72"/>
      <c r="E645" s="72"/>
      <c r="F645" s="72"/>
      <c r="G645" s="72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5.75" customHeight="1" x14ac:dyDescent="0.25">
      <c r="A646" s="24"/>
      <c r="B646" s="24"/>
      <c r="C646" s="72"/>
      <c r="D646" s="72"/>
      <c r="E646" s="72"/>
      <c r="F646" s="72"/>
      <c r="G646" s="72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5.75" customHeight="1" x14ac:dyDescent="0.25">
      <c r="A647" s="24"/>
      <c r="B647" s="24"/>
      <c r="C647" s="72"/>
      <c r="D647" s="72"/>
      <c r="E647" s="72"/>
      <c r="F647" s="72"/>
      <c r="G647" s="72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5.75" customHeight="1" x14ac:dyDescent="0.25">
      <c r="A648" s="24"/>
      <c r="B648" s="24"/>
      <c r="C648" s="72"/>
      <c r="D648" s="72"/>
      <c r="E648" s="72"/>
      <c r="F648" s="72"/>
      <c r="G648" s="72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5.75" customHeight="1" x14ac:dyDescent="0.25">
      <c r="A649" s="24"/>
      <c r="B649" s="24"/>
      <c r="C649" s="72"/>
      <c r="D649" s="72"/>
      <c r="E649" s="72"/>
      <c r="F649" s="72"/>
      <c r="G649" s="72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5.75" customHeight="1" x14ac:dyDescent="0.25">
      <c r="A650" s="24"/>
      <c r="B650" s="24"/>
      <c r="C650" s="72"/>
      <c r="D650" s="72"/>
      <c r="E650" s="72"/>
      <c r="F650" s="72"/>
      <c r="G650" s="72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5.75" customHeight="1" x14ac:dyDescent="0.25">
      <c r="A651" s="24"/>
      <c r="B651" s="24"/>
      <c r="C651" s="72"/>
      <c r="D651" s="72"/>
      <c r="E651" s="72"/>
      <c r="F651" s="72"/>
      <c r="G651" s="72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5.75" customHeight="1" x14ac:dyDescent="0.25">
      <c r="A652" s="24"/>
      <c r="B652" s="24"/>
      <c r="C652" s="72"/>
      <c r="D652" s="72"/>
      <c r="E652" s="72"/>
      <c r="F652" s="72"/>
      <c r="G652" s="72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5.75" customHeight="1" x14ac:dyDescent="0.25">
      <c r="A653" s="24"/>
      <c r="B653" s="24"/>
      <c r="C653" s="72"/>
      <c r="D653" s="72"/>
      <c r="E653" s="72"/>
      <c r="F653" s="72"/>
      <c r="G653" s="72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5.75" customHeight="1" x14ac:dyDescent="0.25">
      <c r="A654" s="24"/>
      <c r="B654" s="24"/>
      <c r="C654" s="72"/>
      <c r="D654" s="72"/>
      <c r="E654" s="72"/>
      <c r="F654" s="72"/>
      <c r="G654" s="72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5.75" customHeight="1" x14ac:dyDescent="0.25">
      <c r="A655" s="24"/>
      <c r="B655" s="24"/>
      <c r="C655" s="72"/>
      <c r="D655" s="72"/>
      <c r="E655" s="72"/>
      <c r="F655" s="72"/>
      <c r="G655" s="72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5.75" customHeight="1" x14ac:dyDescent="0.25">
      <c r="A656" s="24"/>
      <c r="B656" s="24"/>
      <c r="C656" s="72"/>
      <c r="D656" s="72"/>
      <c r="E656" s="72"/>
      <c r="F656" s="72"/>
      <c r="G656" s="72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5.75" customHeight="1" x14ac:dyDescent="0.25">
      <c r="A657" s="24"/>
      <c r="B657" s="24"/>
      <c r="C657" s="72"/>
      <c r="D657" s="72"/>
      <c r="E657" s="72"/>
      <c r="F657" s="72"/>
      <c r="G657" s="72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5.75" customHeight="1" x14ac:dyDescent="0.25">
      <c r="A658" s="24"/>
      <c r="B658" s="24"/>
      <c r="C658" s="72"/>
      <c r="D658" s="72"/>
      <c r="E658" s="72"/>
      <c r="F658" s="72"/>
      <c r="G658" s="72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5.75" customHeight="1" x14ac:dyDescent="0.25">
      <c r="A659" s="24"/>
      <c r="B659" s="24"/>
      <c r="C659" s="72"/>
      <c r="D659" s="72"/>
      <c r="E659" s="72"/>
      <c r="F659" s="72"/>
      <c r="G659" s="72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5.75" customHeight="1" x14ac:dyDescent="0.25">
      <c r="A660" s="24"/>
      <c r="B660" s="24"/>
      <c r="C660" s="72"/>
      <c r="D660" s="72"/>
      <c r="E660" s="72"/>
      <c r="F660" s="72"/>
      <c r="G660" s="72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5.75" customHeight="1" x14ac:dyDescent="0.25">
      <c r="A661" s="24"/>
      <c r="B661" s="24"/>
      <c r="C661" s="72"/>
      <c r="D661" s="72"/>
      <c r="E661" s="72"/>
      <c r="F661" s="72"/>
      <c r="G661" s="72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5.75" customHeight="1" x14ac:dyDescent="0.25">
      <c r="A662" s="24"/>
      <c r="B662" s="24"/>
      <c r="C662" s="72"/>
      <c r="D662" s="72"/>
      <c r="E662" s="72"/>
      <c r="F662" s="72"/>
      <c r="G662" s="72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5.75" customHeight="1" x14ac:dyDescent="0.25">
      <c r="A663" s="24"/>
      <c r="B663" s="24"/>
      <c r="C663" s="72"/>
      <c r="D663" s="72"/>
      <c r="E663" s="72"/>
      <c r="F663" s="72"/>
      <c r="G663" s="72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5.75" customHeight="1" x14ac:dyDescent="0.25">
      <c r="A664" s="24"/>
      <c r="B664" s="24"/>
      <c r="C664" s="72"/>
      <c r="D664" s="72"/>
      <c r="E664" s="72"/>
      <c r="F664" s="72"/>
      <c r="G664" s="72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5.75" customHeight="1" x14ac:dyDescent="0.25">
      <c r="A665" s="24"/>
      <c r="B665" s="24"/>
      <c r="C665" s="72"/>
      <c r="D665" s="72"/>
      <c r="E665" s="72"/>
      <c r="F665" s="72"/>
      <c r="G665" s="72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5.75" customHeight="1" x14ac:dyDescent="0.25">
      <c r="A666" s="24"/>
      <c r="B666" s="24"/>
      <c r="C666" s="72"/>
      <c r="D666" s="72"/>
      <c r="E666" s="72"/>
      <c r="F666" s="72"/>
      <c r="G666" s="72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5.75" customHeight="1" x14ac:dyDescent="0.25">
      <c r="A667" s="24"/>
      <c r="B667" s="24"/>
      <c r="C667" s="72"/>
      <c r="D667" s="72"/>
      <c r="E667" s="72"/>
      <c r="F667" s="72"/>
      <c r="G667" s="72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5.75" customHeight="1" x14ac:dyDescent="0.25">
      <c r="A668" s="24"/>
      <c r="B668" s="24"/>
      <c r="C668" s="72"/>
      <c r="D668" s="72"/>
      <c r="E668" s="72"/>
      <c r="F668" s="72"/>
      <c r="G668" s="72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5.75" customHeight="1" x14ac:dyDescent="0.25">
      <c r="A669" s="24"/>
      <c r="B669" s="24"/>
      <c r="C669" s="72"/>
      <c r="D669" s="72"/>
      <c r="E669" s="72"/>
      <c r="F669" s="72"/>
      <c r="G669" s="72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5.75" customHeight="1" x14ac:dyDescent="0.25">
      <c r="A670" s="24"/>
      <c r="B670" s="24"/>
      <c r="C670" s="72"/>
      <c r="D670" s="72"/>
      <c r="E670" s="72"/>
      <c r="F670" s="72"/>
      <c r="G670" s="72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5.75" customHeight="1" x14ac:dyDescent="0.25">
      <c r="A671" s="24"/>
      <c r="B671" s="24"/>
      <c r="C671" s="72"/>
      <c r="D671" s="72"/>
      <c r="E671" s="72"/>
      <c r="F671" s="72"/>
      <c r="G671" s="72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5.75" customHeight="1" x14ac:dyDescent="0.25">
      <c r="A672" s="24"/>
      <c r="B672" s="24"/>
      <c r="C672" s="72"/>
      <c r="D672" s="72"/>
      <c r="E672" s="72"/>
      <c r="F672" s="72"/>
      <c r="G672" s="72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5.75" customHeight="1" x14ac:dyDescent="0.25">
      <c r="A673" s="24"/>
      <c r="B673" s="24"/>
      <c r="C673" s="72"/>
      <c r="D673" s="72"/>
      <c r="E673" s="72"/>
      <c r="F673" s="72"/>
      <c r="G673" s="72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5.75" customHeight="1" x14ac:dyDescent="0.25">
      <c r="A674" s="24"/>
      <c r="B674" s="24"/>
      <c r="C674" s="72"/>
      <c r="D674" s="72"/>
      <c r="E674" s="72"/>
      <c r="F674" s="72"/>
      <c r="G674" s="72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5.75" customHeight="1" x14ac:dyDescent="0.25">
      <c r="A675" s="24"/>
      <c r="B675" s="24"/>
      <c r="C675" s="72"/>
      <c r="D675" s="72"/>
      <c r="E675" s="72"/>
      <c r="F675" s="72"/>
      <c r="G675" s="72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5.75" customHeight="1" x14ac:dyDescent="0.25">
      <c r="A676" s="24"/>
      <c r="B676" s="24"/>
      <c r="C676" s="72"/>
      <c r="D676" s="72"/>
      <c r="E676" s="72"/>
      <c r="F676" s="72"/>
      <c r="G676" s="72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5.75" customHeight="1" x14ac:dyDescent="0.25">
      <c r="A677" s="24"/>
      <c r="B677" s="24"/>
      <c r="C677" s="72"/>
      <c r="D677" s="72"/>
      <c r="E677" s="72"/>
      <c r="F677" s="72"/>
      <c r="G677" s="72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5.75" customHeight="1" x14ac:dyDescent="0.25">
      <c r="A678" s="24"/>
      <c r="B678" s="24"/>
      <c r="C678" s="72"/>
      <c r="D678" s="72"/>
      <c r="E678" s="72"/>
      <c r="F678" s="72"/>
      <c r="G678" s="72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5.75" customHeight="1" x14ac:dyDescent="0.25">
      <c r="A679" s="24"/>
      <c r="B679" s="24"/>
      <c r="C679" s="72"/>
      <c r="D679" s="72"/>
      <c r="E679" s="72"/>
      <c r="F679" s="72"/>
      <c r="G679" s="72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5.75" customHeight="1" x14ac:dyDescent="0.25">
      <c r="A680" s="24"/>
      <c r="B680" s="24"/>
      <c r="C680" s="72"/>
      <c r="D680" s="72"/>
      <c r="E680" s="72"/>
      <c r="F680" s="72"/>
      <c r="G680" s="72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5.75" customHeight="1" x14ac:dyDescent="0.25">
      <c r="A681" s="24"/>
      <c r="B681" s="24"/>
      <c r="C681" s="72"/>
      <c r="D681" s="72"/>
      <c r="E681" s="72"/>
      <c r="F681" s="72"/>
      <c r="G681" s="72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5.75" customHeight="1" x14ac:dyDescent="0.25">
      <c r="A682" s="24"/>
      <c r="B682" s="24"/>
      <c r="C682" s="72"/>
      <c r="D682" s="72"/>
      <c r="E682" s="72"/>
      <c r="F682" s="72"/>
      <c r="G682" s="72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5.75" customHeight="1" x14ac:dyDescent="0.25">
      <c r="A683" s="24"/>
      <c r="B683" s="24"/>
      <c r="C683" s="72"/>
      <c r="D683" s="72"/>
      <c r="E683" s="72"/>
      <c r="F683" s="72"/>
      <c r="G683" s="72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5.75" customHeight="1" x14ac:dyDescent="0.25">
      <c r="A684" s="24"/>
      <c r="B684" s="24"/>
      <c r="C684" s="72"/>
      <c r="D684" s="72"/>
      <c r="E684" s="72"/>
      <c r="F684" s="72"/>
      <c r="G684" s="72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5.75" customHeight="1" x14ac:dyDescent="0.25">
      <c r="A685" s="24"/>
      <c r="B685" s="24"/>
      <c r="C685" s="72"/>
      <c r="D685" s="72"/>
      <c r="E685" s="72"/>
      <c r="F685" s="72"/>
      <c r="G685" s="72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5.75" customHeight="1" x14ac:dyDescent="0.25">
      <c r="A686" s="24"/>
      <c r="B686" s="24"/>
      <c r="C686" s="72"/>
      <c r="D686" s="72"/>
      <c r="E686" s="72"/>
      <c r="F686" s="72"/>
      <c r="G686" s="72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5.75" customHeight="1" x14ac:dyDescent="0.25">
      <c r="A687" s="24"/>
      <c r="B687" s="24"/>
      <c r="C687" s="72"/>
      <c r="D687" s="72"/>
      <c r="E687" s="72"/>
      <c r="F687" s="72"/>
      <c r="G687" s="72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5.75" customHeight="1" x14ac:dyDescent="0.25">
      <c r="A688" s="24"/>
      <c r="B688" s="24"/>
      <c r="C688" s="72"/>
      <c r="D688" s="72"/>
      <c r="E688" s="72"/>
      <c r="F688" s="72"/>
      <c r="G688" s="72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5.75" customHeight="1" x14ac:dyDescent="0.25">
      <c r="A689" s="24"/>
      <c r="B689" s="24"/>
      <c r="C689" s="72"/>
      <c r="D689" s="72"/>
      <c r="E689" s="72"/>
      <c r="F689" s="72"/>
      <c r="G689" s="72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5.75" customHeight="1" x14ac:dyDescent="0.25">
      <c r="A690" s="24"/>
      <c r="B690" s="24"/>
      <c r="C690" s="72"/>
      <c r="D690" s="72"/>
      <c r="E690" s="72"/>
      <c r="F690" s="72"/>
      <c r="G690" s="72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5.75" customHeight="1" x14ac:dyDescent="0.25">
      <c r="A691" s="24"/>
      <c r="B691" s="24"/>
      <c r="C691" s="72"/>
      <c r="D691" s="72"/>
      <c r="E691" s="72"/>
      <c r="F691" s="72"/>
      <c r="G691" s="72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5.75" customHeight="1" x14ac:dyDescent="0.25">
      <c r="A692" s="24"/>
      <c r="B692" s="24"/>
      <c r="C692" s="72"/>
      <c r="D692" s="72"/>
      <c r="E692" s="72"/>
      <c r="F692" s="72"/>
      <c r="G692" s="72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5.75" customHeight="1" x14ac:dyDescent="0.25">
      <c r="A693" s="24"/>
      <c r="B693" s="24"/>
      <c r="C693" s="72"/>
      <c r="D693" s="72"/>
      <c r="E693" s="72"/>
      <c r="F693" s="72"/>
      <c r="G693" s="72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5.75" customHeight="1" x14ac:dyDescent="0.25">
      <c r="A694" s="24"/>
      <c r="B694" s="24"/>
      <c r="C694" s="72"/>
      <c r="D694" s="72"/>
      <c r="E694" s="72"/>
      <c r="F694" s="72"/>
      <c r="G694" s="72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5.75" customHeight="1" x14ac:dyDescent="0.25">
      <c r="A695" s="24"/>
      <c r="B695" s="24"/>
      <c r="C695" s="72"/>
      <c r="D695" s="72"/>
      <c r="E695" s="72"/>
      <c r="F695" s="72"/>
      <c r="G695" s="72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5.75" customHeight="1" x14ac:dyDescent="0.25">
      <c r="A696" s="24"/>
      <c r="B696" s="24"/>
      <c r="C696" s="72"/>
      <c r="D696" s="72"/>
      <c r="E696" s="72"/>
      <c r="F696" s="72"/>
      <c r="G696" s="72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5.75" customHeight="1" x14ac:dyDescent="0.25">
      <c r="A697" s="24"/>
      <c r="B697" s="24"/>
      <c r="C697" s="72"/>
      <c r="D697" s="72"/>
      <c r="E697" s="72"/>
      <c r="F697" s="72"/>
      <c r="G697" s="72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5.75" customHeight="1" x14ac:dyDescent="0.25">
      <c r="A698" s="24"/>
      <c r="B698" s="24"/>
      <c r="C698" s="72"/>
      <c r="D698" s="72"/>
      <c r="E698" s="72"/>
      <c r="F698" s="72"/>
      <c r="G698" s="72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5.75" customHeight="1" x14ac:dyDescent="0.25">
      <c r="A699" s="24"/>
      <c r="B699" s="24"/>
      <c r="C699" s="72"/>
      <c r="D699" s="72"/>
      <c r="E699" s="72"/>
      <c r="F699" s="72"/>
      <c r="G699" s="72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5.75" customHeight="1" x14ac:dyDescent="0.25">
      <c r="A700" s="24"/>
      <c r="B700" s="24"/>
      <c r="C700" s="72"/>
      <c r="D700" s="72"/>
      <c r="E700" s="72"/>
      <c r="F700" s="72"/>
      <c r="G700" s="72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5.75" customHeight="1" x14ac:dyDescent="0.25">
      <c r="A701" s="24"/>
      <c r="B701" s="24"/>
      <c r="C701" s="72"/>
      <c r="D701" s="72"/>
      <c r="E701" s="72"/>
      <c r="F701" s="72"/>
      <c r="G701" s="72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5.75" customHeight="1" x14ac:dyDescent="0.25">
      <c r="A702" s="24"/>
      <c r="B702" s="24"/>
      <c r="C702" s="72"/>
      <c r="D702" s="72"/>
      <c r="E702" s="72"/>
      <c r="F702" s="72"/>
      <c r="G702" s="72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5.75" customHeight="1" x14ac:dyDescent="0.25">
      <c r="A703" s="24"/>
      <c r="B703" s="24"/>
      <c r="C703" s="72"/>
      <c r="D703" s="72"/>
      <c r="E703" s="72"/>
      <c r="F703" s="72"/>
      <c r="G703" s="72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5.75" customHeight="1" x14ac:dyDescent="0.25">
      <c r="A704" s="24"/>
      <c r="B704" s="24"/>
      <c r="C704" s="72"/>
      <c r="D704" s="72"/>
      <c r="E704" s="72"/>
      <c r="F704" s="72"/>
      <c r="G704" s="72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5.75" customHeight="1" x14ac:dyDescent="0.25">
      <c r="A705" s="24"/>
      <c r="B705" s="24"/>
      <c r="C705" s="72"/>
      <c r="D705" s="72"/>
      <c r="E705" s="72"/>
      <c r="F705" s="72"/>
      <c r="G705" s="72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5.75" customHeight="1" x14ac:dyDescent="0.25">
      <c r="A706" s="24"/>
      <c r="B706" s="24"/>
      <c r="C706" s="72"/>
      <c r="D706" s="72"/>
      <c r="E706" s="72"/>
      <c r="F706" s="72"/>
      <c r="G706" s="72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5.75" customHeight="1" x14ac:dyDescent="0.25">
      <c r="A707" s="24"/>
      <c r="B707" s="24"/>
      <c r="C707" s="72"/>
      <c r="D707" s="72"/>
      <c r="E707" s="72"/>
      <c r="F707" s="72"/>
      <c r="G707" s="72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5.75" customHeight="1" x14ac:dyDescent="0.25">
      <c r="A708" s="24"/>
      <c r="B708" s="24"/>
      <c r="C708" s="72"/>
      <c r="D708" s="72"/>
      <c r="E708" s="72"/>
      <c r="F708" s="72"/>
      <c r="G708" s="72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5.75" customHeight="1" x14ac:dyDescent="0.25">
      <c r="A709" s="24"/>
      <c r="B709" s="24"/>
      <c r="C709" s="72"/>
      <c r="D709" s="72"/>
      <c r="E709" s="72"/>
      <c r="F709" s="72"/>
      <c r="G709" s="72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5.75" customHeight="1" x14ac:dyDescent="0.25">
      <c r="A710" s="24"/>
      <c r="B710" s="24"/>
      <c r="C710" s="72"/>
      <c r="D710" s="72"/>
      <c r="E710" s="72"/>
      <c r="F710" s="72"/>
      <c r="G710" s="72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5.75" customHeight="1" x14ac:dyDescent="0.25">
      <c r="A711" s="24"/>
      <c r="B711" s="24"/>
      <c r="C711" s="72"/>
      <c r="D711" s="72"/>
      <c r="E711" s="72"/>
      <c r="F711" s="72"/>
      <c r="G711" s="72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5.75" customHeight="1" x14ac:dyDescent="0.25">
      <c r="A712" s="24"/>
      <c r="B712" s="24"/>
      <c r="C712" s="72"/>
      <c r="D712" s="72"/>
      <c r="E712" s="72"/>
      <c r="F712" s="72"/>
      <c r="G712" s="72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5.75" customHeight="1" x14ac:dyDescent="0.25">
      <c r="A713" s="24"/>
      <c r="B713" s="24"/>
      <c r="C713" s="72"/>
      <c r="D713" s="72"/>
      <c r="E713" s="72"/>
      <c r="F713" s="72"/>
      <c r="G713" s="72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5.75" customHeight="1" x14ac:dyDescent="0.25">
      <c r="A714" s="24"/>
      <c r="B714" s="24"/>
      <c r="C714" s="72"/>
      <c r="D714" s="72"/>
      <c r="E714" s="72"/>
      <c r="F714" s="72"/>
      <c r="G714" s="72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5.75" customHeight="1" x14ac:dyDescent="0.25">
      <c r="A715" s="24"/>
      <c r="B715" s="24"/>
      <c r="C715" s="72"/>
      <c r="D715" s="72"/>
      <c r="E715" s="72"/>
      <c r="F715" s="72"/>
      <c r="G715" s="72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5.75" customHeight="1" x14ac:dyDescent="0.25">
      <c r="A716" s="24"/>
      <c r="B716" s="24"/>
      <c r="C716" s="72"/>
      <c r="D716" s="72"/>
      <c r="E716" s="72"/>
      <c r="F716" s="72"/>
      <c r="G716" s="72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5.75" customHeight="1" x14ac:dyDescent="0.25">
      <c r="A717" s="24"/>
      <c r="B717" s="24"/>
      <c r="C717" s="72"/>
      <c r="D717" s="72"/>
      <c r="E717" s="72"/>
      <c r="F717" s="72"/>
      <c r="G717" s="72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5.75" customHeight="1" x14ac:dyDescent="0.25">
      <c r="A718" s="24"/>
      <c r="B718" s="24"/>
      <c r="C718" s="72"/>
      <c r="D718" s="72"/>
      <c r="E718" s="72"/>
      <c r="F718" s="72"/>
      <c r="G718" s="72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5.75" customHeight="1" x14ac:dyDescent="0.25">
      <c r="A719" s="24"/>
      <c r="B719" s="24"/>
      <c r="C719" s="72"/>
      <c r="D719" s="72"/>
      <c r="E719" s="72"/>
      <c r="F719" s="72"/>
      <c r="G719" s="72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5.75" customHeight="1" x14ac:dyDescent="0.25">
      <c r="A720" s="24"/>
      <c r="B720" s="24"/>
      <c r="C720" s="72"/>
      <c r="D720" s="72"/>
      <c r="E720" s="72"/>
      <c r="F720" s="72"/>
      <c r="G720" s="72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5.75" customHeight="1" x14ac:dyDescent="0.25">
      <c r="A721" s="24"/>
      <c r="B721" s="24"/>
      <c r="C721" s="72"/>
      <c r="D721" s="72"/>
      <c r="E721" s="72"/>
      <c r="F721" s="72"/>
      <c r="G721" s="72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5.75" customHeight="1" x14ac:dyDescent="0.25">
      <c r="A722" s="24"/>
      <c r="B722" s="24"/>
      <c r="C722" s="72"/>
      <c r="D722" s="72"/>
      <c r="E722" s="72"/>
      <c r="F722" s="72"/>
      <c r="G722" s="72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5.75" customHeight="1" x14ac:dyDescent="0.25">
      <c r="A723" s="24"/>
      <c r="B723" s="24"/>
      <c r="C723" s="72"/>
      <c r="D723" s="72"/>
      <c r="E723" s="72"/>
      <c r="F723" s="72"/>
      <c r="G723" s="72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5.75" customHeight="1" x14ac:dyDescent="0.25">
      <c r="A724" s="24"/>
      <c r="B724" s="24"/>
      <c r="C724" s="72"/>
      <c r="D724" s="72"/>
      <c r="E724" s="72"/>
      <c r="F724" s="72"/>
      <c r="G724" s="72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5.75" customHeight="1" x14ac:dyDescent="0.25">
      <c r="A725" s="24"/>
      <c r="B725" s="24"/>
      <c r="C725" s="72"/>
      <c r="D725" s="72"/>
      <c r="E725" s="72"/>
      <c r="F725" s="72"/>
      <c r="G725" s="72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5.75" customHeight="1" x14ac:dyDescent="0.25">
      <c r="A726" s="24"/>
      <c r="B726" s="24"/>
      <c r="C726" s="72"/>
      <c r="D726" s="72"/>
      <c r="E726" s="72"/>
      <c r="F726" s="72"/>
      <c r="G726" s="72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5.75" customHeight="1" x14ac:dyDescent="0.25">
      <c r="A727" s="24"/>
      <c r="B727" s="24"/>
      <c r="C727" s="72"/>
      <c r="D727" s="72"/>
      <c r="E727" s="72"/>
      <c r="F727" s="72"/>
      <c r="G727" s="72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5.75" customHeight="1" x14ac:dyDescent="0.25">
      <c r="A728" s="24"/>
      <c r="B728" s="24"/>
      <c r="C728" s="72"/>
      <c r="D728" s="72"/>
      <c r="E728" s="72"/>
      <c r="F728" s="72"/>
      <c r="G728" s="72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5.75" customHeight="1" x14ac:dyDescent="0.25">
      <c r="A729" s="24"/>
      <c r="B729" s="24"/>
      <c r="C729" s="72"/>
      <c r="D729" s="72"/>
      <c r="E729" s="72"/>
      <c r="F729" s="72"/>
      <c r="G729" s="72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5.75" customHeight="1" x14ac:dyDescent="0.25">
      <c r="A730" s="24"/>
      <c r="B730" s="24"/>
      <c r="C730" s="72"/>
      <c r="D730" s="72"/>
      <c r="E730" s="72"/>
      <c r="F730" s="72"/>
      <c r="G730" s="72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5.75" customHeight="1" x14ac:dyDescent="0.25">
      <c r="A731" s="24"/>
      <c r="B731" s="24"/>
      <c r="C731" s="72"/>
      <c r="D731" s="72"/>
      <c r="E731" s="72"/>
      <c r="F731" s="72"/>
      <c r="G731" s="72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5.75" customHeight="1" x14ac:dyDescent="0.25">
      <c r="A732" s="24"/>
      <c r="B732" s="24"/>
      <c r="C732" s="72"/>
      <c r="D732" s="72"/>
      <c r="E732" s="72"/>
      <c r="F732" s="72"/>
      <c r="G732" s="72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5.75" customHeight="1" x14ac:dyDescent="0.25">
      <c r="A733" s="24"/>
      <c r="B733" s="24"/>
      <c r="C733" s="72"/>
      <c r="D733" s="72"/>
      <c r="E733" s="72"/>
      <c r="F733" s="72"/>
      <c r="G733" s="72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5.75" customHeight="1" x14ac:dyDescent="0.25">
      <c r="A734" s="24"/>
      <c r="B734" s="24"/>
      <c r="C734" s="72"/>
      <c r="D734" s="72"/>
      <c r="E734" s="72"/>
      <c r="F734" s="72"/>
      <c r="G734" s="72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5.75" customHeight="1" x14ac:dyDescent="0.25">
      <c r="A735" s="24"/>
      <c r="B735" s="24"/>
      <c r="C735" s="72"/>
      <c r="D735" s="72"/>
      <c r="E735" s="72"/>
      <c r="F735" s="72"/>
      <c r="G735" s="72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5.75" customHeight="1" x14ac:dyDescent="0.25">
      <c r="A736" s="24"/>
      <c r="B736" s="24"/>
      <c r="C736" s="72"/>
      <c r="D736" s="72"/>
      <c r="E736" s="72"/>
      <c r="F736" s="72"/>
      <c r="G736" s="72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5.75" customHeight="1" x14ac:dyDescent="0.25">
      <c r="A737" s="24"/>
      <c r="B737" s="24"/>
      <c r="C737" s="72"/>
      <c r="D737" s="72"/>
      <c r="E737" s="72"/>
      <c r="F737" s="72"/>
      <c r="G737" s="72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5.75" customHeight="1" x14ac:dyDescent="0.25">
      <c r="A738" s="24"/>
      <c r="B738" s="24"/>
      <c r="C738" s="72"/>
      <c r="D738" s="72"/>
      <c r="E738" s="72"/>
      <c r="F738" s="72"/>
      <c r="G738" s="72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5.75" customHeight="1" x14ac:dyDescent="0.25">
      <c r="A739" s="24"/>
      <c r="B739" s="24"/>
      <c r="C739" s="72"/>
      <c r="D739" s="72"/>
      <c r="E739" s="72"/>
      <c r="F739" s="72"/>
      <c r="G739" s="72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5.75" customHeight="1" x14ac:dyDescent="0.25">
      <c r="A740" s="24"/>
      <c r="B740" s="24"/>
      <c r="C740" s="72"/>
      <c r="D740" s="72"/>
      <c r="E740" s="72"/>
      <c r="F740" s="72"/>
      <c r="G740" s="72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5.75" customHeight="1" x14ac:dyDescent="0.25">
      <c r="A741" s="24"/>
      <c r="B741" s="24"/>
      <c r="C741" s="72"/>
      <c r="D741" s="72"/>
      <c r="E741" s="72"/>
      <c r="F741" s="72"/>
      <c r="G741" s="72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5.75" customHeight="1" x14ac:dyDescent="0.25">
      <c r="A742" s="24"/>
      <c r="B742" s="24"/>
      <c r="C742" s="72"/>
      <c r="D742" s="72"/>
      <c r="E742" s="72"/>
      <c r="F742" s="72"/>
      <c r="G742" s="72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5.75" customHeight="1" x14ac:dyDescent="0.25">
      <c r="A743" s="24"/>
      <c r="B743" s="24"/>
      <c r="C743" s="72"/>
      <c r="D743" s="72"/>
      <c r="E743" s="72"/>
      <c r="F743" s="72"/>
      <c r="G743" s="72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5.75" customHeight="1" x14ac:dyDescent="0.25">
      <c r="A744" s="24"/>
      <c r="B744" s="24"/>
      <c r="C744" s="72"/>
      <c r="D744" s="72"/>
      <c r="E744" s="72"/>
      <c r="F744" s="72"/>
      <c r="G744" s="72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5.75" customHeight="1" x14ac:dyDescent="0.25">
      <c r="A745" s="24"/>
      <c r="B745" s="24"/>
      <c r="C745" s="72"/>
      <c r="D745" s="72"/>
      <c r="E745" s="72"/>
      <c r="F745" s="72"/>
      <c r="G745" s="72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5.75" customHeight="1" x14ac:dyDescent="0.25">
      <c r="A746" s="24"/>
      <c r="B746" s="24"/>
      <c r="C746" s="72"/>
      <c r="D746" s="72"/>
      <c r="E746" s="72"/>
      <c r="F746" s="72"/>
      <c r="G746" s="72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5.75" customHeight="1" x14ac:dyDescent="0.25">
      <c r="A747" s="24"/>
      <c r="B747" s="24"/>
      <c r="C747" s="72"/>
      <c r="D747" s="72"/>
      <c r="E747" s="72"/>
      <c r="F747" s="72"/>
      <c r="G747" s="72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5.75" customHeight="1" x14ac:dyDescent="0.25">
      <c r="A748" s="24"/>
      <c r="B748" s="24"/>
      <c r="C748" s="72"/>
      <c r="D748" s="72"/>
      <c r="E748" s="72"/>
      <c r="F748" s="72"/>
      <c r="G748" s="72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5.75" customHeight="1" x14ac:dyDescent="0.25">
      <c r="A749" s="24"/>
      <c r="B749" s="24"/>
      <c r="C749" s="72"/>
      <c r="D749" s="72"/>
      <c r="E749" s="72"/>
      <c r="F749" s="72"/>
      <c r="G749" s="72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5.75" customHeight="1" x14ac:dyDescent="0.25">
      <c r="A750" s="24"/>
      <c r="B750" s="24"/>
      <c r="C750" s="72"/>
      <c r="D750" s="72"/>
      <c r="E750" s="72"/>
      <c r="F750" s="72"/>
      <c r="G750" s="72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5.75" customHeight="1" x14ac:dyDescent="0.25">
      <c r="A751" s="24"/>
      <c r="B751" s="24"/>
      <c r="C751" s="72"/>
      <c r="D751" s="72"/>
      <c r="E751" s="72"/>
      <c r="F751" s="72"/>
      <c r="G751" s="72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5.75" customHeight="1" x14ac:dyDescent="0.25">
      <c r="A752" s="24"/>
      <c r="B752" s="24"/>
      <c r="C752" s="72"/>
      <c r="D752" s="72"/>
      <c r="E752" s="72"/>
      <c r="F752" s="72"/>
      <c r="G752" s="72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5.75" customHeight="1" x14ac:dyDescent="0.25">
      <c r="A753" s="24"/>
      <c r="B753" s="24"/>
      <c r="C753" s="72"/>
      <c r="D753" s="72"/>
      <c r="E753" s="72"/>
      <c r="F753" s="72"/>
      <c r="G753" s="72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5.75" customHeight="1" x14ac:dyDescent="0.25">
      <c r="A754" s="24"/>
      <c r="B754" s="24"/>
      <c r="C754" s="72"/>
      <c r="D754" s="72"/>
      <c r="E754" s="72"/>
      <c r="F754" s="72"/>
      <c r="G754" s="72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5.75" customHeight="1" x14ac:dyDescent="0.25">
      <c r="A755" s="24"/>
      <c r="B755" s="24"/>
      <c r="C755" s="72"/>
      <c r="D755" s="72"/>
      <c r="E755" s="72"/>
      <c r="F755" s="72"/>
      <c r="G755" s="72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5.75" customHeight="1" x14ac:dyDescent="0.25">
      <c r="A756" s="24"/>
      <c r="B756" s="24"/>
      <c r="C756" s="72"/>
      <c r="D756" s="72"/>
      <c r="E756" s="72"/>
      <c r="F756" s="72"/>
      <c r="G756" s="72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5.75" customHeight="1" x14ac:dyDescent="0.25">
      <c r="A757" s="24"/>
      <c r="B757" s="24"/>
      <c r="C757" s="72"/>
      <c r="D757" s="72"/>
      <c r="E757" s="72"/>
      <c r="F757" s="72"/>
      <c r="G757" s="72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5.75" customHeight="1" x14ac:dyDescent="0.25">
      <c r="A758" s="24"/>
      <c r="B758" s="24"/>
      <c r="C758" s="72"/>
      <c r="D758" s="72"/>
      <c r="E758" s="72"/>
      <c r="F758" s="72"/>
      <c r="G758" s="72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5.75" customHeight="1" x14ac:dyDescent="0.25">
      <c r="A759" s="24"/>
      <c r="B759" s="24"/>
      <c r="C759" s="72"/>
      <c r="D759" s="72"/>
      <c r="E759" s="72"/>
      <c r="F759" s="72"/>
      <c r="G759" s="72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5.75" customHeight="1" x14ac:dyDescent="0.25">
      <c r="A760" s="24"/>
      <c r="B760" s="24"/>
      <c r="C760" s="72"/>
      <c r="D760" s="72"/>
      <c r="E760" s="72"/>
      <c r="F760" s="72"/>
      <c r="G760" s="72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5.75" customHeight="1" x14ac:dyDescent="0.25">
      <c r="A761" s="24"/>
      <c r="B761" s="24"/>
      <c r="C761" s="72"/>
      <c r="D761" s="72"/>
      <c r="E761" s="72"/>
      <c r="F761" s="72"/>
      <c r="G761" s="72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5.75" customHeight="1" x14ac:dyDescent="0.25">
      <c r="A762" s="24"/>
      <c r="B762" s="24"/>
      <c r="C762" s="72"/>
      <c r="D762" s="72"/>
      <c r="E762" s="72"/>
      <c r="F762" s="72"/>
      <c r="G762" s="72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5.75" customHeight="1" x14ac:dyDescent="0.25">
      <c r="A763" s="24"/>
      <c r="B763" s="24"/>
      <c r="C763" s="72"/>
      <c r="D763" s="72"/>
      <c r="E763" s="72"/>
      <c r="F763" s="72"/>
      <c r="G763" s="72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5.75" customHeight="1" x14ac:dyDescent="0.25">
      <c r="A764" s="24"/>
      <c r="B764" s="24"/>
      <c r="C764" s="72"/>
      <c r="D764" s="72"/>
      <c r="E764" s="72"/>
      <c r="F764" s="72"/>
      <c r="G764" s="72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5.75" customHeight="1" x14ac:dyDescent="0.25">
      <c r="A765" s="24"/>
      <c r="B765" s="24"/>
      <c r="C765" s="72"/>
      <c r="D765" s="72"/>
      <c r="E765" s="72"/>
      <c r="F765" s="72"/>
      <c r="G765" s="72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5.75" customHeight="1" x14ac:dyDescent="0.25">
      <c r="A766" s="24"/>
      <c r="B766" s="24"/>
      <c r="C766" s="72"/>
      <c r="D766" s="72"/>
      <c r="E766" s="72"/>
      <c r="F766" s="72"/>
      <c r="G766" s="72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5.75" customHeight="1" x14ac:dyDescent="0.25">
      <c r="A767" s="24"/>
      <c r="B767" s="24"/>
      <c r="C767" s="72"/>
      <c r="D767" s="72"/>
      <c r="E767" s="72"/>
      <c r="F767" s="72"/>
      <c r="G767" s="72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5.75" customHeight="1" x14ac:dyDescent="0.25">
      <c r="A768" s="24"/>
      <c r="B768" s="24"/>
      <c r="C768" s="72"/>
      <c r="D768" s="72"/>
      <c r="E768" s="72"/>
      <c r="F768" s="72"/>
      <c r="G768" s="72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5.75" customHeight="1" x14ac:dyDescent="0.25">
      <c r="A769" s="24"/>
      <c r="B769" s="24"/>
      <c r="C769" s="72"/>
      <c r="D769" s="72"/>
      <c r="E769" s="72"/>
      <c r="F769" s="72"/>
      <c r="G769" s="72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5.75" customHeight="1" x14ac:dyDescent="0.25">
      <c r="A770" s="24"/>
      <c r="B770" s="24"/>
      <c r="C770" s="72"/>
      <c r="D770" s="72"/>
      <c r="E770" s="72"/>
      <c r="F770" s="72"/>
      <c r="G770" s="72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5.75" customHeight="1" x14ac:dyDescent="0.25">
      <c r="A771" s="24"/>
      <c r="B771" s="24"/>
      <c r="C771" s="72"/>
      <c r="D771" s="72"/>
      <c r="E771" s="72"/>
      <c r="F771" s="72"/>
      <c r="G771" s="72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5.75" customHeight="1" x14ac:dyDescent="0.25">
      <c r="A772" s="24"/>
      <c r="B772" s="24"/>
      <c r="C772" s="72"/>
      <c r="D772" s="72"/>
      <c r="E772" s="72"/>
      <c r="F772" s="72"/>
      <c r="G772" s="72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5.75" customHeight="1" x14ac:dyDescent="0.25">
      <c r="A773" s="24"/>
      <c r="B773" s="24"/>
      <c r="C773" s="72"/>
      <c r="D773" s="72"/>
      <c r="E773" s="72"/>
      <c r="F773" s="72"/>
      <c r="G773" s="72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5.75" customHeight="1" x14ac:dyDescent="0.25">
      <c r="A774" s="24"/>
      <c r="B774" s="24"/>
      <c r="C774" s="72"/>
      <c r="D774" s="72"/>
      <c r="E774" s="72"/>
      <c r="F774" s="72"/>
      <c r="G774" s="72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5.75" customHeight="1" x14ac:dyDescent="0.25">
      <c r="A775" s="24"/>
      <c r="B775" s="24"/>
      <c r="C775" s="72"/>
      <c r="D775" s="72"/>
      <c r="E775" s="72"/>
      <c r="F775" s="72"/>
      <c r="G775" s="72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5.75" customHeight="1" x14ac:dyDescent="0.25">
      <c r="A776" s="24"/>
      <c r="B776" s="24"/>
      <c r="C776" s="72"/>
      <c r="D776" s="72"/>
      <c r="E776" s="72"/>
      <c r="F776" s="72"/>
      <c r="G776" s="72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5.75" customHeight="1" x14ac:dyDescent="0.25">
      <c r="A777" s="24"/>
      <c r="B777" s="24"/>
      <c r="C777" s="72"/>
      <c r="D777" s="72"/>
      <c r="E777" s="72"/>
      <c r="F777" s="72"/>
      <c r="G777" s="72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5.75" customHeight="1" x14ac:dyDescent="0.25">
      <c r="A778" s="24"/>
      <c r="B778" s="24"/>
      <c r="C778" s="72"/>
      <c r="D778" s="72"/>
      <c r="E778" s="72"/>
      <c r="F778" s="72"/>
      <c r="G778" s="72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5.75" customHeight="1" x14ac:dyDescent="0.25">
      <c r="A779" s="24"/>
      <c r="B779" s="24"/>
      <c r="C779" s="72"/>
      <c r="D779" s="72"/>
      <c r="E779" s="72"/>
      <c r="F779" s="72"/>
      <c r="G779" s="72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5.75" customHeight="1" x14ac:dyDescent="0.25">
      <c r="A780" s="24"/>
      <c r="B780" s="24"/>
      <c r="C780" s="72"/>
      <c r="D780" s="72"/>
      <c r="E780" s="72"/>
      <c r="F780" s="72"/>
      <c r="G780" s="72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5.75" customHeight="1" x14ac:dyDescent="0.25">
      <c r="A781" s="24"/>
      <c r="B781" s="24"/>
      <c r="C781" s="72"/>
      <c r="D781" s="72"/>
      <c r="E781" s="72"/>
      <c r="F781" s="72"/>
      <c r="G781" s="72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5.75" customHeight="1" x14ac:dyDescent="0.25">
      <c r="A782" s="24"/>
      <c r="B782" s="24"/>
      <c r="C782" s="72"/>
      <c r="D782" s="72"/>
      <c r="E782" s="72"/>
      <c r="F782" s="72"/>
      <c r="G782" s="72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5.75" customHeight="1" x14ac:dyDescent="0.25">
      <c r="A783" s="24"/>
      <c r="B783" s="24"/>
      <c r="C783" s="72"/>
      <c r="D783" s="72"/>
      <c r="E783" s="72"/>
      <c r="F783" s="72"/>
      <c r="G783" s="72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5.75" customHeight="1" x14ac:dyDescent="0.25">
      <c r="A784" s="24"/>
      <c r="B784" s="24"/>
      <c r="C784" s="72"/>
      <c r="D784" s="72"/>
      <c r="E784" s="72"/>
      <c r="F784" s="72"/>
      <c r="G784" s="72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5.75" customHeight="1" x14ac:dyDescent="0.25">
      <c r="A785" s="24"/>
      <c r="B785" s="24"/>
      <c r="C785" s="72"/>
      <c r="D785" s="72"/>
      <c r="E785" s="72"/>
      <c r="F785" s="72"/>
      <c r="G785" s="72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5.75" customHeight="1" x14ac:dyDescent="0.25">
      <c r="A786" s="24"/>
      <c r="B786" s="24"/>
      <c r="C786" s="72"/>
      <c r="D786" s="72"/>
      <c r="E786" s="72"/>
      <c r="F786" s="72"/>
      <c r="G786" s="72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5.75" customHeight="1" x14ac:dyDescent="0.25">
      <c r="A787" s="24"/>
      <c r="B787" s="24"/>
      <c r="C787" s="72"/>
      <c r="D787" s="72"/>
      <c r="E787" s="72"/>
      <c r="F787" s="72"/>
      <c r="G787" s="72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5.75" customHeight="1" x14ac:dyDescent="0.25">
      <c r="A788" s="24"/>
      <c r="B788" s="24"/>
      <c r="C788" s="72"/>
      <c r="D788" s="72"/>
      <c r="E788" s="72"/>
      <c r="F788" s="72"/>
      <c r="G788" s="72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5.75" customHeight="1" x14ac:dyDescent="0.25">
      <c r="A789" s="24"/>
      <c r="B789" s="24"/>
      <c r="C789" s="72"/>
      <c r="D789" s="72"/>
      <c r="E789" s="72"/>
      <c r="F789" s="72"/>
      <c r="G789" s="72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5.75" customHeight="1" x14ac:dyDescent="0.25">
      <c r="A790" s="24"/>
      <c r="B790" s="24"/>
      <c r="C790" s="72"/>
      <c r="D790" s="72"/>
      <c r="E790" s="72"/>
      <c r="F790" s="72"/>
      <c r="G790" s="72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5.75" customHeight="1" x14ac:dyDescent="0.25">
      <c r="A791" s="24"/>
      <c r="B791" s="24"/>
      <c r="C791" s="72"/>
      <c r="D791" s="72"/>
      <c r="E791" s="72"/>
      <c r="F791" s="72"/>
      <c r="G791" s="72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5.75" customHeight="1" x14ac:dyDescent="0.25">
      <c r="A792" s="24"/>
      <c r="B792" s="24"/>
      <c r="C792" s="72"/>
      <c r="D792" s="72"/>
      <c r="E792" s="72"/>
      <c r="F792" s="72"/>
      <c r="G792" s="72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5.75" customHeight="1" x14ac:dyDescent="0.25">
      <c r="A793" s="24"/>
      <c r="B793" s="24"/>
      <c r="C793" s="72"/>
      <c r="D793" s="72"/>
      <c r="E793" s="72"/>
      <c r="F793" s="72"/>
      <c r="G793" s="72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5.75" customHeight="1" x14ac:dyDescent="0.25">
      <c r="A794" s="24"/>
      <c r="B794" s="24"/>
      <c r="C794" s="72"/>
      <c r="D794" s="72"/>
      <c r="E794" s="72"/>
      <c r="F794" s="72"/>
      <c r="G794" s="72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5.75" customHeight="1" x14ac:dyDescent="0.25">
      <c r="A795" s="24"/>
      <c r="B795" s="24"/>
      <c r="C795" s="72"/>
      <c r="D795" s="72"/>
      <c r="E795" s="72"/>
      <c r="F795" s="72"/>
      <c r="G795" s="72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5.75" customHeight="1" x14ac:dyDescent="0.25">
      <c r="A796" s="24"/>
      <c r="B796" s="24"/>
      <c r="C796" s="72"/>
      <c r="D796" s="72"/>
      <c r="E796" s="72"/>
      <c r="F796" s="72"/>
      <c r="G796" s="72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5.75" customHeight="1" x14ac:dyDescent="0.25">
      <c r="A797" s="24"/>
      <c r="B797" s="24"/>
      <c r="C797" s="72"/>
      <c r="D797" s="72"/>
      <c r="E797" s="72"/>
      <c r="F797" s="72"/>
      <c r="G797" s="72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5.75" customHeight="1" x14ac:dyDescent="0.25">
      <c r="A798" s="24"/>
      <c r="B798" s="24"/>
      <c r="C798" s="72"/>
      <c r="D798" s="72"/>
      <c r="E798" s="72"/>
      <c r="F798" s="72"/>
      <c r="G798" s="72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5.75" customHeight="1" x14ac:dyDescent="0.25">
      <c r="A799" s="24"/>
      <c r="B799" s="24"/>
      <c r="C799" s="72"/>
      <c r="D799" s="72"/>
      <c r="E799" s="72"/>
      <c r="F799" s="72"/>
      <c r="G799" s="72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5.75" customHeight="1" x14ac:dyDescent="0.25">
      <c r="A800" s="24"/>
      <c r="B800" s="24"/>
      <c r="C800" s="72"/>
      <c r="D800" s="72"/>
      <c r="E800" s="72"/>
      <c r="F800" s="72"/>
      <c r="G800" s="72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5.75" customHeight="1" x14ac:dyDescent="0.25">
      <c r="A801" s="24"/>
      <c r="B801" s="24"/>
      <c r="C801" s="72"/>
      <c r="D801" s="72"/>
      <c r="E801" s="72"/>
      <c r="F801" s="72"/>
      <c r="G801" s="72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5.75" customHeight="1" x14ac:dyDescent="0.25">
      <c r="A802" s="24"/>
      <c r="B802" s="24"/>
      <c r="C802" s="72"/>
      <c r="D802" s="72"/>
      <c r="E802" s="72"/>
      <c r="F802" s="72"/>
      <c r="G802" s="72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5.75" customHeight="1" x14ac:dyDescent="0.25">
      <c r="A803" s="24"/>
      <c r="B803" s="24"/>
      <c r="C803" s="72"/>
      <c r="D803" s="72"/>
      <c r="E803" s="72"/>
      <c r="F803" s="72"/>
      <c r="G803" s="72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5.75" customHeight="1" x14ac:dyDescent="0.25">
      <c r="A804" s="24"/>
      <c r="B804" s="24"/>
      <c r="C804" s="72"/>
      <c r="D804" s="72"/>
      <c r="E804" s="72"/>
      <c r="F804" s="72"/>
      <c r="G804" s="72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5.75" customHeight="1" x14ac:dyDescent="0.25">
      <c r="A805" s="24"/>
      <c r="B805" s="24"/>
      <c r="C805" s="72"/>
      <c r="D805" s="72"/>
      <c r="E805" s="72"/>
      <c r="F805" s="72"/>
      <c r="G805" s="72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5.75" customHeight="1" x14ac:dyDescent="0.25">
      <c r="A806" s="24"/>
      <c r="B806" s="24"/>
      <c r="C806" s="72"/>
      <c r="D806" s="72"/>
      <c r="E806" s="72"/>
      <c r="F806" s="72"/>
      <c r="G806" s="72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5.75" customHeight="1" x14ac:dyDescent="0.25">
      <c r="A807" s="24"/>
      <c r="B807" s="24"/>
      <c r="C807" s="72"/>
      <c r="D807" s="72"/>
      <c r="E807" s="72"/>
      <c r="F807" s="72"/>
      <c r="G807" s="72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5.75" customHeight="1" x14ac:dyDescent="0.25">
      <c r="A808" s="24"/>
      <c r="B808" s="24"/>
      <c r="C808" s="72"/>
      <c r="D808" s="72"/>
      <c r="E808" s="72"/>
      <c r="F808" s="72"/>
      <c r="G808" s="72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5.75" customHeight="1" x14ac:dyDescent="0.25">
      <c r="A809" s="24"/>
      <c r="B809" s="24"/>
      <c r="C809" s="72"/>
      <c r="D809" s="72"/>
      <c r="E809" s="72"/>
      <c r="F809" s="72"/>
      <c r="G809" s="72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5.75" customHeight="1" x14ac:dyDescent="0.25">
      <c r="A810" s="24"/>
      <c r="B810" s="24"/>
      <c r="C810" s="72"/>
      <c r="D810" s="72"/>
      <c r="E810" s="72"/>
      <c r="F810" s="72"/>
      <c r="G810" s="72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5.75" customHeight="1" x14ac:dyDescent="0.25">
      <c r="A811" s="24"/>
      <c r="B811" s="24"/>
      <c r="C811" s="72"/>
      <c r="D811" s="72"/>
      <c r="E811" s="72"/>
      <c r="F811" s="72"/>
      <c r="G811" s="72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5.75" customHeight="1" x14ac:dyDescent="0.25">
      <c r="A812" s="24"/>
      <c r="B812" s="24"/>
      <c r="C812" s="72"/>
      <c r="D812" s="72"/>
      <c r="E812" s="72"/>
      <c r="F812" s="72"/>
      <c r="G812" s="72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5.75" customHeight="1" x14ac:dyDescent="0.25">
      <c r="A813" s="24"/>
      <c r="B813" s="24"/>
      <c r="C813" s="72"/>
      <c r="D813" s="72"/>
      <c r="E813" s="72"/>
      <c r="F813" s="72"/>
      <c r="G813" s="72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5.75" customHeight="1" x14ac:dyDescent="0.25">
      <c r="A814" s="24"/>
      <c r="B814" s="24"/>
      <c r="C814" s="72"/>
      <c r="D814" s="72"/>
      <c r="E814" s="72"/>
      <c r="F814" s="72"/>
      <c r="G814" s="72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5.75" customHeight="1" x14ac:dyDescent="0.25">
      <c r="A815" s="24"/>
      <c r="B815" s="24"/>
      <c r="C815" s="72"/>
      <c r="D815" s="72"/>
      <c r="E815" s="72"/>
      <c r="F815" s="72"/>
      <c r="G815" s="72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5.75" customHeight="1" x14ac:dyDescent="0.25">
      <c r="A816" s="24"/>
      <c r="B816" s="24"/>
      <c r="C816" s="72"/>
      <c r="D816" s="72"/>
      <c r="E816" s="72"/>
      <c r="F816" s="72"/>
      <c r="G816" s="72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5.75" customHeight="1" x14ac:dyDescent="0.25">
      <c r="A817" s="24"/>
      <c r="B817" s="24"/>
      <c r="C817" s="72"/>
      <c r="D817" s="72"/>
      <c r="E817" s="72"/>
      <c r="F817" s="72"/>
      <c r="G817" s="72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5.75" customHeight="1" x14ac:dyDescent="0.25">
      <c r="A818" s="24"/>
      <c r="B818" s="24"/>
      <c r="C818" s="72"/>
      <c r="D818" s="72"/>
      <c r="E818" s="72"/>
      <c r="F818" s="72"/>
      <c r="G818" s="72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5.75" customHeight="1" x14ac:dyDescent="0.25">
      <c r="A819" s="24"/>
      <c r="B819" s="24"/>
      <c r="C819" s="72"/>
      <c r="D819" s="72"/>
      <c r="E819" s="72"/>
      <c r="F819" s="72"/>
      <c r="G819" s="72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5.75" customHeight="1" x14ac:dyDescent="0.25">
      <c r="A820" s="24"/>
      <c r="B820" s="24"/>
      <c r="C820" s="72"/>
      <c r="D820" s="72"/>
      <c r="E820" s="72"/>
      <c r="F820" s="72"/>
      <c r="G820" s="72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5.75" customHeight="1" x14ac:dyDescent="0.25">
      <c r="A821" s="24"/>
      <c r="B821" s="24"/>
      <c r="C821" s="72"/>
      <c r="D821" s="72"/>
      <c r="E821" s="72"/>
      <c r="F821" s="72"/>
      <c r="G821" s="72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5.75" customHeight="1" x14ac:dyDescent="0.25">
      <c r="A822" s="24"/>
      <c r="B822" s="24"/>
      <c r="C822" s="72"/>
      <c r="D822" s="72"/>
      <c r="E822" s="72"/>
      <c r="F822" s="72"/>
      <c r="G822" s="72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5.75" customHeight="1" x14ac:dyDescent="0.25">
      <c r="A823" s="24"/>
      <c r="B823" s="24"/>
      <c r="C823" s="72"/>
      <c r="D823" s="72"/>
      <c r="E823" s="72"/>
      <c r="F823" s="72"/>
      <c r="G823" s="72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5.75" customHeight="1" x14ac:dyDescent="0.25">
      <c r="A824" s="24"/>
      <c r="B824" s="24"/>
      <c r="C824" s="72"/>
      <c r="D824" s="72"/>
      <c r="E824" s="72"/>
      <c r="F824" s="72"/>
      <c r="G824" s="72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5.75" customHeight="1" x14ac:dyDescent="0.25">
      <c r="A825" s="24"/>
      <c r="B825" s="24"/>
      <c r="C825" s="72"/>
      <c r="D825" s="72"/>
      <c r="E825" s="72"/>
      <c r="F825" s="72"/>
      <c r="G825" s="72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5.75" customHeight="1" x14ac:dyDescent="0.25">
      <c r="A826" s="24"/>
      <c r="B826" s="24"/>
      <c r="C826" s="72"/>
      <c r="D826" s="72"/>
      <c r="E826" s="72"/>
      <c r="F826" s="72"/>
      <c r="G826" s="72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5.75" customHeight="1" x14ac:dyDescent="0.25">
      <c r="A827" s="24"/>
      <c r="B827" s="24"/>
      <c r="C827" s="72"/>
      <c r="D827" s="72"/>
      <c r="E827" s="72"/>
      <c r="F827" s="72"/>
      <c r="G827" s="72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5.75" customHeight="1" x14ac:dyDescent="0.25">
      <c r="A828" s="24"/>
      <c r="B828" s="24"/>
      <c r="C828" s="72"/>
      <c r="D828" s="72"/>
      <c r="E828" s="72"/>
      <c r="F828" s="72"/>
      <c r="G828" s="72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5.75" customHeight="1" x14ac:dyDescent="0.25">
      <c r="A829" s="24"/>
      <c r="B829" s="24"/>
      <c r="C829" s="72"/>
      <c r="D829" s="72"/>
      <c r="E829" s="72"/>
      <c r="F829" s="72"/>
      <c r="G829" s="72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5.75" customHeight="1" x14ac:dyDescent="0.25">
      <c r="A830" s="24"/>
      <c r="B830" s="24"/>
      <c r="C830" s="72"/>
      <c r="D830" s="72"/>
      <c r="E830" s="72"/>
      <c r="F830" s="72"/>
      <c r="G830" s="72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5.75" customHeight="1" x14ac:dyDescent="0.25">
      <c r="A831" s="24"/>
      <c r="B831" s="24"/>
      <c r="C831" s="72"/>
      <c r="D831" s="72"/>
      <c r="E831" s="72"/>
      <c r="F831" s="72"/>
      <c r="G831" s="72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5.75" customHeight="1" x14ac:dyDescent="0.25">
      <c r="A832" s="24"/>
      <c r="B832" s="24"/>
      <c r="C832" s="72"/>
      <c r="D832" s="72"/>
      <c r="E832" s="72"/>
      <c r="F832" s="72"/>
      <c r="G832" s="72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5.75" customHeight="1" x14ac:dyDescent="0.25">
      <c r="A833" s="24"/>
      <c r="B833" s="24"/>
      <c r="C833" s="72"/>
      <c r="D833" s="72"/>
      <c r="E833" s="72"/>
      <c r="F833" s="72"/>
      <c r="G833" s="72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5.75" customHeight="1" x14ac:dyDescent="0.25">
      <c r="A834" s="24"/>
      <c r="B834" s="24"/>
      <c r="C834" s="72"/>
      <c r="D834" s="72"/>
      <c r="E834" s="72"/>
      <c r="F834" s="72"/>
      <c r="G834" s="72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5.75" customHeight="1" x14ac:dyDescent="0.25">
      <c r="A835" s="24"/>
      <c r="B835" s="24"/>
      <c r="C835" s="72"/>
      <c r="D835" s="72"/>
      <c r="E835" s="72"/>
      <c r="F835" s="72"/>
      <c r="G835" s="72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5.75" customHeight="1" x14ac:dyDescent="0.25">
      <c r="A836" s="24"/>
      <c r="B836" s="24"/>
      <c r="C836" s="72"/>
      <c r="D836" s="72"/>
      <c r="E836" s="72"/>
      <c r="F836" s="72"/>
      <c r="G836" s="72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5.75" customHeight="1" x14ac:dyDescent="0.25">
      <c r="A837" s="24"/>
      <c r="B837" s="24"/>
      <c r="C837" s="72"/>
      <c r="D837" s="72"/>
      <c r="E837" s="72"/>
      <c r="F837" s="72"/>
      <c r="G837" s="72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5.75" customHeight="1" x14ac:dyDescent="0.25">
      <c r="A838" s="24"/>
      <c r="B838" s="24"/>
      <c r="C838" s="72"/>
      <c r="D838" s="72"/>
      <c r="E838" s="72"/>
      <c r="F838" s="72"/>
      <c r="G838" s="72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5.75" customHeight="1" x14ac:dyDescent="0.25">
      <c r="A839" s="24"/>
      <c r="B839" s="24"/>
      <c r="C839" s="72"/>
      <c r="D839" s="72"/>
      <c r="E839" s="72"/>
      <c r="F839" s="72"/>
      <c r="G839" s="72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5.75" customHeight="1" x14ac:dyDescent="0.25">
      <c r="A840" s="24"/>
      <c r="B840" s="24"/>
      <c r="C840" s="72"/>
      <c r="D840" s="72"/>
      <c r="E840" s="72"/>
      <c r="F840" s="72"/>
      <c r="G840" s="72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5.75" customHeight="1" x14ac:dyDescent="0.25">
      <c r="A841" s="24"/>
      <c r="B841" s="24"/>
      <c r="C841" s="72"/>
      <c r="D841" s="72"/>
      <c r="E841" s="72"/>
      <c r="F841" s="72"/>
      <c r="G841" s="72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5.75" customHeight="1" x14ac:dyDescent="0.25">
      <c r="A842" s="24"/>
      <c r="B842" s="24"/>
      <c r="C842" s="72"/>
      <c r="D842" s="72"/>
      <c r="E842" s="72"/>
      <c r="F842" s="72"/>
      <c r="G842" s="72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5.75" customHeight="1" x14ac:dyDescent="0.25">
      <c r="A843" s="24"/>
      <c r="B843" s="24"/>
      <c r="C843" s="72"/>
      <c r="D843" s="72"/>
      <c r="E843" s="72"/>
      <c r="F843" s="72"/>
      <c r="G843" s="72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5.75" customHeight="1" x14ac:dyDescent="0.25">
      <c r="A844" s="24"/>
      <c r="B844" s="24"/>
      <c r="C844" s="72"/>
      <c r="D844" s="72"/>
      <c r="E844" s="72"/>
      <c r="F844" s="72"/>
      <c r="G844" s="72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5.75" customHeight="1" x14ac:dyDescent="0.25">
      <c r="A845" s="24"/>
      <c r="B845" s="24"/>
      <c r="C845" s="72"/>
      <c r="D845" s="72"/>
      <c r="E845" s="72"/>
      <c r="F845" s="72"/>
      <c r="G845" s="72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5.75" customHeight="1" x14ac:dyDescent="0.25">
      <c r="A846" s="24"/>
      <c r="B846" s="24"/>
      <c r="C846" s="72"/>
      <c r="D846" s="72"/>
      <c r="E846" s="72"/>
      <c r="F846" s="72"/>
      <c r="G846" s="72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5.75" customHeight="1" x14ac:dyDescent="0.25">
      <c r="A847" s="24"/>
      <c r="B847" s="24"/>
      <c r="C847" s="72"/>
      <c r="D847" s="72"/>
      <c r="E847" s="72"/>
      <c r="F847" s="72"/>
      <c r="G847" s="72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5.75" customHeight="1" x14ac:dyDescent="0.25">
      <c r="A848" s="24"/>
      <c r="B848" s="24"/>
      <c r="C848" s="72"/>
      <c r="D848" s="72"/>
      <c r="E848" s="72"/>
      <c r="F848" s="72"/>
      <c r="G848" s="72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5.75" customHeight="1" x14ac:dyDescent="0.25">
      <c r="A849" s="24"/>
      <c r="B849" s="24"/>
      <c r="C849" s="72"/>
      <c r="D849" s="72"/>
      <c r="E849" s="72"/>
      <c r="F849" s="72"/>
      <c r="G849" s="72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5.75" customHeight="1" x14ac:dyDescent="0.25">
      <c r="A850" s="24"/>
      <c r="B850" s="24"/>
      <c r="C850" s="72"/>
      <c r="D850" s="72"/>
      <c r="E850" s="72"/>
      <c r="F850" s="72"/>
      <c r="G850" s="72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5.75" customHeight="1" x14ac:dyDescent="0.25">
      <c r="A851" s="24"/>
      <c r="B851" s="24"/>
      <c r="C851" s="72"/>
      <c r="D851" s="72"/>
      <c r="E851" s="72"/>
      <c r="F851" s="72"/>
      <c r="G851" s="72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5.75" customHeight="1" x14ac:dyDescent="0.25">
      <c r="A852" s="24"/>
      <c r="B852" s="24"/>
      <c r="C852" s="72"/>
      <c r="D852" s="72"/>
      <c r="E852" s="72"/>
      <c r="F852" s="72"/>
      <c r="G852" s="72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5.75" customHeight="1" x14ac:dyDescent="0.25">
      <c r="A853" s="24"/>
      <c r="B853" s="24"/>
      <c r="C853" s="72"/>
      <c r="D853" s="72"/>
      <c r="E853" s="72"/>
      <c r="F853" s="72"/>
      <c r="G853" s="72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5.75" customHeight="1" x14ac:dyDescent="0.25">
      <c r="A854" s="24"/>
      <c r="B854" s="24"/>
      <c r="C854" s="72"/>
      <c r="D854" s="72"/>
      <c r="E854" s="72"/>
      <c r="F854" s="72"/>
      <c r="G854" s="72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5.75" customHeight="1" x14ac:dyDescent="0.25">
      <c r="A855" s="24"/>
      <c r="B855" s="24"/>
      <c r="C855" s="72"/>
      <c r="D855" s="72"/>
      <c r="E855" s="72"/>
      <c r="F855" s="72"/>
      <c r="G855" s="72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5.75" customHeight="1" x14ac:dyDescent="0.25">
      <c r="A856" s="24"/>
      <c r="B856" s="24"/>
      <c r="C856" s="72"/>
      <c r="D856" s="72"/>
      <c r="E856" s="72"/>
      <c r="F856" s="72"/>
      <c r="G856" s="72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5.75" customHeight="1" x14ac:dyDescent="0.25">
      <c r="A857" s="24"/>
      <c r="B857" s="24"/>
      <c r="C857" s="72"/>
      <c r="D857" s="72"/>
      <c r="E857" s="72"/>
      <c r="F857" s="72"/>
      <c r="G857" s="72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5.75" customHeight="1" x14ac:dyDescent="0.25">
      <c r="A858" s="24"/>
      <c r="B858" s="24"/>
      <c r="C858" s="72"/>
      <c r="D858" s="72"/>
      <c r="E858" s="72"/>
      <c r="F858" s="72"/>
      <c r="G858" s="72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5.75" customHeight="1" x14ac:dyDescent="0.25">
      <c r="A859" s="24"/>
      <c r="B859" s="24"/>
      <c r="C859" s="72"/>
      <c r="D859" s="72"/>
      <c r="E859" s="72"/>
      <c r="F859" s="72"/>
      <c r="G859" s="72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5.75" customHeight="1" x14ac:dyDescent="0.25">
      <c r="A860" s="24"/>
      <c r="B860" s="24"/>
      <c r="C860" s="72"/>
      <c r="D860" s="72"/>
      <c r="E860" s="72"/>
      <c r="F860" s="72"/>
      <c r="G860" s="72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5.75" customHeight="1" x14ac:dyDescent="0.25">
      <c r="A861" s="24"/>
      <c r="B861" s="24"/>
      <c r="C861" s="72"/>
      <c r="D861" s="72"/>
      <c r="E861" s="72"/>
      <c r="F861" s="72"/>
      <c r="G861" s="72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5.75" customHeight="1" x14ac:dyDescent="0.25">
      <c r="A862" s="24"/>
      <c r="B862" s="24"/>
      <c r="C862" s="72"/>
      <c r="D862" s="72"/>
      <c r="E862" s="72"/>
      <c r="F862" s="72"/>
      <c r="G862" s="72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5.75" customHeight="1" x14ac:dyDescent="0.25">
      <c r="A863" s="24"/>
      <c r="B863" s="24"/>
      <c r="C863" s="72"/>
      <c r="D863" s="72"/>
      <c r="E863" s="72"/>
      <c r="F863" s="72"/>
      <c r="G863" s="72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5.75" customHeight="1" x14ac:dyDescent="0.25">
      <c r="A864" s="24"/>
      <c r="B864" s="24"/>
      <c r="C864" s="72"/>
      <c r="D864" s="72"/>
      <c r="E864" s="72"/>
      <c r="F864" s="72"/>
      <c r="G864" s="72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5.75" customHeight="1" x14ac:dyDescent="0.25">
      <c r="A865" s="24"/>
      <c r="B865" s="24"/>
      <c r="C865" s="72"/>
      <c r="D865" s="72"/>
      <c r="E865" s="72"/>
      <c r="F865" s="72"/>
      <c r="G865" s="72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5.75" customHeight="1" x14ac:dyDescent="0.25">
      <c r="A866" s="24"/>
      <c r="B866" s="24"/>
      <c r="C866" s="72"/>
      <c r="D866" s="72"/>
      <c r="E866" s="72"/>
      <c r="F866" s="72"/>
      <c r="G866" s="72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5.75" customHeight="1" x14ac:dyDescent="0.25">
      <c r="A867" s="24"/>
      <c r="B867" s="24"/>
      <c r="C867" s="72"/>
      <c r="D867" s="72"/>
      <c r="E867" s="72"/>
      <c r="F867" s="72"/>
      <c r="G867" s="72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5.75" customHeight="1" x14ac:dyDescent="0.25">
      <c r="A868" s="24"/>
      <c r="B868" s="24"/>
      <c r="C868" s="72"/>
      <c r="D868" s="72"/>
      <c r="E868" s="72"/>
      <c r="F868" s="72"/>
      <c r="G868" s="72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5.75" customHeight="1" x14ac:dyDescent="0.25">
      <c r="A869" s="24"/>
      <c r="B869" s="24"/>
      <c r="C869" s="72"/>
      <c r="D869" s="72"/>
      <c r="E869" s="72"/>
      <c r="F869" s="72"/>
      <c r="G869" s="72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5.75" customHeight="1" x14ac:dyDescent="0.25">
      <c r="A870" s="24"/>
      <c r="B870" s="24"/>
      <c r="C870" s="72"/>
      <c r="D870" s="72"/>
      <c r="E870" s="72"/>
      <c r="F870" s="72"/>
      <c r="G870" s="72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5.75" customHeight="1" x14ac:dyDescent="0.25">
      <c r="A871" s="24"/>
      <c r="B871" s="24"/>
      <c r="C871" s="72"/>
      <c r="D871" s="72"/>
      <c r="E871" s="72"/>
      <c r="F871" s="72"/>
      <c r="G871" s="72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5.75" customHeight="1" x14ac:dyDescent="0.25">
      <c r="A872" s="24"/>
      <c r="B872" s="24"/>
      <c r="C872" s="72"/>
      <c r="D872" s="72"/>
      <c r="E872" s="72"/>
      <c r="F872" s="72"/>
      <c r="G872" s="72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5.75" customHeight="1" x14ac:dyDescent="0.25">
      <c r="A873" s="24"/>
      <c r="B873" s="24"/>
      <c r="C873" s="72"/>
      <c r="D873" s="72"/>
      <c r="E873" s="72"/>
      <c r="F873" s="72"/>
      <c r="G873" s="72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5.75" customHeight="1" x14ac:dyDescent="0.25">
      <c r="A874" s="24"/>
      <c r="B874" s="24"/>
      <c r="C874" s="72"/>
      <c r="D874" s="72"/>
      <c r="E874" s="72"/>
      <c r="F874" s="72"/>
      <c r="G874" s="72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5.75" customHeight="1" x14ac:dyDescent="0.25">
      <c r="A875" s="24"/>
      <c r="B875" s="24"/>
      <c r="C875" s="72"/>
      <c r="D875" s="72"/>
      <c r="E875" s="72"/>
      <c r="F875" s="72"/>
      <c r="G875" s="72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5.75" customHeight="1" x14ac:dyDescent="0.25">
      <c r="A876" s="24"/>
      <c r="B876" s="24"/>
      <c r="C876" s="72"/>
      <c r="D876" s="72"/>
      <c r="E876" s="72"/>
      <c r="F876" s="72"/>
      <c r="G876" s="72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5.75" customHeight="1" x14ac:dyDescent="0.25">
      <c r="A877" s="24"/>
      <c r="B877" s="24"/>
      <c r="C877" s="72"/>
      <c r="D877" s="72"/>
      <c r="E877" s="72"/>
      <c r="F877" s="72"/>
      <c r="G877" s="72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5.75" customHeight="1" x14ac:dyDescent="0.25">
      <c r="A878" s="24"/>
      <c r="B878" s="24"/>
      <c r="C878" s="72"/>
      <c r="D878" s="72"/>
      <c r="E878" s="72"/>
      <c r="F878" s="72"/>
      <c r="G878" s="72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5.75" customHeight="1" x14ac:dyDescent="0.25">
      <c r="A879" s="24"/>
      <c r="B879" s="24"/>
      <c r="C879" s="72"/>
      <c r="D879" s="72"/>
      <c r="E879" s="72"/>
      <c r="F879" s="72"/>
      <c r="G879" s="72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5.75" customHeight="1" x14ac:dyDescent="0.25">
      <c r="A880" s="24"/>
      <c r="B880" s="24"/>
      <c r="C880" s="72"/>
      <c r="D880" s="72"/>
      <c r="E880" s="72"/>
      <c r="F880" s="72"/>
      <c r="G880" s="72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5.75" customHeight="1" x14ac:dyDescent="0.25">
      <c r="A881" s="24"/>
      <c r="B881" s="24"/>
      <c r="C881" s="72"/>
      <c r="D881" s="72"/>
      <c r="E881" s="72"/>
      <c r="F881" s="72"/>
      <c r="G881" s="72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5.75" customHeight="1" x14ac:dyDescent="0.25">
      <c r="A882" s="24"/>
      <c r="B882" s="24"/>
      <c r="C882" s="72"/>
      <c r="D882" s="72"/>
      <c r="E882" s="72"/>
      <c r="F882" s="72"/>
      <c r="G882" s="72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5.75" customHeight="1" x14ac:dyDescent="0.25">
      <c r="A883" s="24"/>
      <c r="B883" s="24"/>
      <c r="C883" s="72"/>
      <c r="D883" s="72"/>
      <c r="E883" s="72"/>
      <c r="F883" s="72"/>
      <c r="G883" s="72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5.75" customHeight="1" x14ac:dyDescent="0.25">
      <c r="A884" s="24"/>
      <c r="B884" s="24"/>
      <c r="C884" s="72"/>
      <c r="D884" s="72"/>
      <c r="E884" s="72"/>
      <c r="F884" s="72"/>
      <c r="G884" s="72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5.75" customHeight="1" x14ac:dyDescent="0.25">
      <c r="A885" s="24"/>
      <c r="B885" s="24"/>
      <c r="C885" s="72"/>
      <c r="D885" s="72"/>
      <c r="E885" s="72"/>
      <c r="F885" s="72"/>
      <c r="G885" s="72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5.75" customHeight="1" x14ac:dyDescent="0.25">
      <c r="A886" s="24"/>
      <c r="B886" s="24"/>
      <c r="C886" s="72"/>
      <c r="D886" s="72"/>
      <c r="E886" s="72"/>
      <c r="F886" s="72"/>
      <c r="G886" s="72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5.75" customHeight="1" x14ac:dyDescent="0.25">
      <c r="A887" s="24"/>
      <c r="B887" s="24"/>
      <c r="C887" s="72"/>
      <c r="D887" s="72"/>
      <c r="E887" s="72"/>
      <c r="F887" s="72"/>
      <c r="G887" s="72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5.75" customHeight="1" x14ac:dyDescent="0.25">
      <c r="A888" s="24"/>
      <c r="B888" s="24"/>
      <c r="C888" s="72"/>
      <c r="D888" s="72"/>
      <c r="E888" s="72"/>
      <c r="F888" s="72"/>
      <c r="G888" s="72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5.75" customHeight="1" x14ac:dyDescent="0.25">
      <c r="A889" s="24"/>
      <c r="B889" s="24"/>
      <c r="C889" s="72"/>
      <c r="D889" s="72"/>
      <c r="E889" s="72"/>
      <c r="F889" s="72"/>
      <c r="G889" s="72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5.75" customHeight="1" x14ac:dyDescent="0.25">
      <c r="A890" s="24"/>
      <c r="B890" s="24"/>
      <c r="C890" s="72"/>
      <c r="D890" s="72"/>
      <c r="E890" s="72"/>
      <c r="F890" s="72"/>
      <c r="G890" s="72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5.75" customHeight="1" x14ac:dyDescent="0.25">
      <c r="A891" s="24"/>
      <c r="B891" s="24"/>
      <c r="C891" s="72"/>
      <c r="D891" s="72"/>
      <c r="E891" s="72"/>
      <c r="F891" s="72"/>
      <c r="G891" s="72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5.75" customHeight="1" x14ac:dyDescent="0.25">
      <c r="A892" s="24"/>
      <c r="B892" s="24"/>
      <c r="C892" s="72"/>
      <c r="D892" s="72"/>
      <c r="E892" s="72"/>
      <c r="F892" s="72"/>
      <c r="G892" s="72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5.75" customHeight="1" x14ac:dyDescent="0.25">
      <c r="A893" s="24"/>
      <c r="B893" s="24"/>
      <c r="C893" s="72"/>
      <c r="D893" s="72"/>
      <c r="E893" s="72"/>
      <c r="F893" s="72"/>
      <c r="G893" s="72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5.75" customHeight="1" x14ac:dyDescent="0.25">
      <c r="A894" s="24"/>
      <c r="B894" s="24"/>
      <c r="C894" s="72"/>
      <c r="D894" s="72"/>
      <c r="E894" s="72"/>
      <c r="F894" s="72"/>
      <c r="G894" s="72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5.75" customHeight="1" x14ac:dyDescent="0.25">
      <c r="A895" s="24"/>
      <c r="B895" s="24"/>
      <c r="C895" s="72"/>
      <c r="D895" s="72"/>
      <c r="E895" s="72"/>
      <c r="F895" s="72"/>
      <c r="G895" s="72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5.75" customHeight="1" x14ac:dyDescent="0.25">
      <c r="A896" s="24"/>
      <c r="B896" s="24"/>
      <c r="C896" s="72"/>
      <c r="D896" s="72"/>
      <c r="E896" s="72"/>
      <c r="F896" s="72"/>
      <c r="G896" s="72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5.75" customHeight="1" x14ac:dyDescent="0.25">
      <c r="A897" s="24"/>
      <c r="B897" s="24"/>
      <c r="C897" s="72"/>
      <c r="D897" s="72"/>
      <c r="E897" s="72"/>
      <c r="F897" s="72"/>
      <c r="G897" s="72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5.75" customHeight="1" x14ac:dyDescent="0.25">
      <c r="A898" s="24"/>
      <c r="B898" s="24"/>
      <c r="C898" s="72"/>
      <c r="D898" s="72"/>
      <c r="E898" s="72"/>
      <c r="F898" s="72"/>
      <c r="G898" s="72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5.75" customHeight="1" x14ac:dyDescent="0.25">
      <c r="A899" s="24"/>
      <c r="B899" s="24"/>
      <c r="C899" s="72"/>
      <c r="D899" s="72"/>
      <c r="E899" s="72"/>
      <c r="F899" s="72"/>
      <c r="G899" s="72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5.75" customHeight="1" x14ac:dyDescent="0.25">
      <c r="A900" s="24"/>
      <c r="B900" s="24"/>
      <c r="C900" s="72"/>
      <c r="D900" s="72"/>
      <c r="E900" s="72"/>
      <c r="F900" s="72"/>
      <c r="G900" s="72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5.75" customHeight="1" x14ac:dyDescent="0.25">
      <c r="A901" s="24"/>
      <c r="B901" s="24"/>
      <c r="C901" s="72"/>
      <c r="D901" s="72"/>
      <c r="E901" s="72"/>
      <c r="F901" s="72"/>
      <c r="G901" s="72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5.75" customHeight="1" x14ac:dyDescent="0.25">
      <c r="A902" s="24"/>
      <c r="B902" s="24"/>
      <c r="C902" s="72"/>
      <c r="D902" s="72"/>
      <c r="E902" s="72"/>
      <c r="F902" s="72"/>
      <c r="G902" s="72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5.75" customHeight="1" x14ac:dyDescent="0.25">
      <c r="A903" s="24"/>
      <c r="B903" s="24"/>
      <c r="C903" s="72"/>
      <c r="D903" s="72"/>
      <c r="E903" s="72"/>
      <c r="F903" s="72"/>
      <c r="G903" s="72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5.75" customHeight="1" x14ac:dyDescent="0.25">
      <c r="A904" s="24"/>
      <c r="B904" s="24"/>
      <c r="C904" s="72"/>
      <c r="D904" s="72"/>
      <c r="E904" s="72"/>
      <c r="F904" s="72"/>
      <c r="G904" s="72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5.75" customHeight="1" x14ac:dyDescent="0.25">
      <c r="A905" s="24"/>
      <c r="B905" s="24"/>
      <c r="C905" s="72"/>
      <c r="D905" s="72"/>
      <c r="E905" s="72"/>
      <c r="F905" s="72"/>
      <c r="G905" s="72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5.75" customHeight="1" x14ac:dyDescent="0.25">
      <c r="A906" s="24"/>
      <c r="B906" s="24"/>
      <c r="C906" s="72"/>
      <c r="D906" s="72"/>
      <c r="E906" s="72"/>
      <c r="F906" s="72"/>
      <c r="G906" s="72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5.75" customHeight="1" x14ac:dyDescent="0.25">
      <c r="A907" s="24"/>
      <c r="B907" s="24"/>
      <c r="C907" s="72"/>
      <c r="D907" s="72"/>
      <c r="E907" s="72"/>
      <c r="F907" s="72"/>
      <c r="G907" s="72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5.75" customHeight="1" x14ac:dyDescent="0.25">
      <c r="A908" s="24"/>
      <c r="B908" s="24"/>
      <c r="C908" s="72"/>
      <c r="D908" s="72"/>
      <c r="E908" s="72"/>
      <c r="F908" s="72"/>
      <c r="G908" s="72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5.75" customHeight="1" x14ac:dyDescent="0.25">
      <c r="A909" s="24"/>
      <c r="B909" s="24"/>
      <c r="C909" s="72"/>
      <c r="D909" s="72"/>
      <c r="E909" s="72"/>
      <c r="F909" s="72"/>
      <c r="G909" s="72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5.75" customHeight="1" x14ac:dyDescent="0.25">
      <c r="A910" s="24"/>
      <c r="B910" s="24"/>
      <c r="C910" s="72"/>
      <c r="D910" s="72"/>
      <c r="E910" s="72"/>
      <c r="F910" s="72"/>
      <c r="G910" s="72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5.75" customHeight="1" x14ac:dyDescent="0.25">
      <c r="A911" s="24"/>
      <c r="B911" s="24"/>
      <c r="C911" s="72"/>
      <c r="D911" s="72"/>
      <c r="E911" s="72"/>
      <c r="F911" s="72"/>
      <c r="G911" s="72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5.75" customHeight="1" x14ac:dyDescent="0.25">
      <c r="A912" s="24"/>
      <c r="B912" s="24"/>
      <c r="C912" s="72"/>
      <c r="D912" s="72"/>
      <c r="E912" s="72"/>
      <c r="F912" s="72"/>
      <c r="G912" s="72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5.75" customHeight="1" x14ac:dyDescent="0.25">
      <c r="A913" s="24"/>
      <c r="B913" s="24"/>
      <c r="C913" s="72"/>
      <c r="D913" s="72"/>
      <c r="E913" s="72"/>
      <c r="F913" s="72"/>
      <c r="G913" s="72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5.75" customHeight="1" x14ac:dyDescent="0.25">
      <c r="A914" s="24"/>
      <c r="B914" s="24"/>
      <c r="C914" s="72"/>
      <c r="D914" s="72"/>
      <c r="E914" s="72"/>
      <c r="F914" s="72"/>
      <c r="G914" s="72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5.75" customHeight="1" x14ac:dyDescent="0.25">
      <c r="A915" s="24"/>
      <c r="B915" s="24"/>
      <c r="C915" s="72"/>
      <c r="D915" s="72"/>
      <c r="E915" s="72"/>
      <c r="F915" s="72"/>
      <c r="G915" s="72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5.75" customHeight="1" x14ac:dyDescent="0.25">
      <c r="A916" s="24"/>
      <c r="B916" s="24"/>
      <c r="C916" s="72"/>
      <c r="D916" s="72"/>
      <c r="E916" s="72"/>
      <c r="F916" s="72"/>
      <c r="G916" s="72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5.75" customHeight="1" x14ac:dyDescent="0.25">
      <c r="A917" s="24"/>
      <c r="B917" s="24"/>
      <c r="C917" s="72"/>
      <c r="D917" s="72"/>
      <c r="E917" s="72"/>
      <c r="F917" s="72"/>
      <c r="G917" s="72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5.75" customHeight="1" x14ac:dyDescent="0.25">
      <c r="A918" s="24"/>
      <c r="B918" s="24"/>
      <c r="C918" s="72"/>
      <c r="D918" s="72"/>
      <c r="E918" s="72"/>
      <c r="F918" s="72"/>
      <c r="G918" s="72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5.75" customHeight="1" x14ac:dyDescent="0.25">
      <c r="A919" s="24"/>
      <c r="B919" s="24"/>
      <c r="C919" s="72"/>
      <c r="D919" s="72"/>
      <c r="E919" s="72"/>
      <c r="F919" s="72"/>
      <c r="G919" s="72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5.75" customHeight="1" x14ac:dyDescent="0.25">
      <c r="A920" s="24"/>
      <c r="B920" s="24"/>
      <c r="C920" s="72"/>
      <c r="D920" s="72"/>
      <c r="E920" s="72"/>
      <c r="F920" s="72"/>
      <c r="G920" s="72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5.75" customHeight="1" x14ac:dyDescent="0.25">
      <c r="A921" s="24"/>
      <c r="B921" s="24"/>
      <c r="C921" s="72"/>
      <c r="D921" s="72"/>
      <c r="E921" s="72"/>
      <c r="F921" s="72"/>
      <c r="G921" s="72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5.75" customHeight="1" x14ac:dyDescent="0.25">
      <c r="A922" s="24"/>
      <c r="B922" s="24"/>
      <c r="C922" s="72"/>
      <c r="D922" s="72"/>
      <c r="E922" s="72"/>
      <c r="F922" s="72"/>
      <c r="G922" s="72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5.75" customHeight="1" x14ac:dyDescent="0.25">
      <c r="A923" s="24"/>
      <c r="B923" s="24"/>
      <c r="C923" s="72"/>
      <c r="D923" s="72"/>
      <c r="E923" s="72"/>
      <c r="F923" s="72"/>
      <c r="G923" s="72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5.75" customHeight="1" x14ac:dyDescent="0.25">
      <c r="A924" s="24"/>
      <c r="B924" s="24"/>
      <c r="C924" s="72"/>
      <c r="D924" s="72"/>
      <c r="E924" s="72"/>
      <c r="F924" s="72"/>
      <c r="G924" s="72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5.75" customHeight="1" x14ac:dyDescent="0.25">
      <c r="A925" s="24"/>
      <c r="B925" s="24"/>
      <c r="C925" s="72"/>
      <c r="D925" s="72"/>
      <c r="E925" s="72"/>
      <c r="F925" s="72"/>
      <c r="G925" s="72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5.75" customHeight="1" x14ac:dyDescent="0.25">
      <c r="A926" s="24"/>
      <c r="B926" s="24"/>
      <c r="C926" s="72"/>
      <c r="D926" s="72"/>
      <c r="E926" s="72"/>
      <c r="F926" s="72"/>
      <c r="G926" s="72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5.75" customHeight="1" x14ac:dyDescent="0.25">
      <c r="A927" s="24"/>
      <c r="B927" s="24"/>
      <c r="C927" s="72"/>
      <c r="D927" s="72"/>
      <c r="E927" s="72"/>
      <c r="F927" s="72"/>
      <c r="G927" s="72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5.75" customHeight="1" x14ac:dyDescent="0.25">
      <c r="A928" s="24"/>
      <c r="B928" s="24"/>
      <c r="C928" s="72"/>
      <c r="D928" s="72"/>
      <c r="E928" s="72"/>
      <c r="F928" s="72"/>
      <c r="G928" s="72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5.75" customHeight="1" x14ac:dyDescent="0.25">
      <c r="A929" s="24"/>
      <c r="B929" s="24"/>
      <c r="C929" s="72"/>
      <c r="D929" s="72"/>
      <c r="E929" s="72"/>
      <c r="F929" s="72"/>
      <c r="G929" s="72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5.75" customHeight="1" x14ac:dyDescent="0.25">
      <c r="A930" s="24"/>
      <c r="B930" s="24"/>
      <c r="C930" s="72"/>
      <c r="D930" s="72"/>
      <c r="E930" s="72"/>
      <c r="F930" s="72"/>
      <c r="G930" s="72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5.75" customHeight="1" x14ac:dyDescent="0.25">
      <c r="A931" s="24"/>
      <c r="B931" s="24"/>
      <c r="C931" s="72"/>
      <c r="D931" s="72"/>
      <c r="E931" s="72"/>
      <c r="F931" s="72"/>
      <c r="G931" s="72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5.75" customHeight="1" x14ac:dyDescent="0.25">
      <c r="A932" s="24"/>
      <c r="B932" s="24"/>
      <c r="C932" s="72"/>
      <c r="D932" s="72"/>
      <c r="E932" s="72"/>
      <c r="F932" s="72"/>
      <c r="G932" s="72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5.75" customHeight="1" x14ac:dyDescent="0.25">
      <c r="A933" s="24"/>
      <c r="B933" s="24"/>
      <c r="C933" s="72"/>
      <c r="D933" s="72"/>
      <c r="E933" s="72"/>
      <c r="F933" s="72"/>
      <c r="G933" s="72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5.75" customHeight="1" x14ac:dyDescent="0.25">
      <c r="A934" s="24"/>
      <c r="B934" s="24"/>
      <c r="C934" s="72"/>
      <c r="D934" s="72"/>
      <c r="E934" s="72"/>
      <c r="F934" s="72"/>
      <c r="G934" s="72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5.75" customHeight="1" x14ac:dyDescent="0.25">
      <c r="A935" s="24"/>
      <c r="B935" s="24"/>
      <c r="C935" s="72"/>
      <c r="D935" s="72"/>
      <c r="E935" s="72"/>
      <c r="F935" s="72"/>
      <c r="G935" s="72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5.75" customHeight="1" x14ac:dyDescent="0.25">
      <c r="A936" s="24"/>
      <c r="B936" s="24"/>
      <c r="C936" s="72"/>
      <c r="D936" s="72"/>
      <c r="E936" s="72"/>
      <c r="F936" s="72"/>
      <c r="G936" s="72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5.75" customHeight="1" x14ac:dyDescent="0.25">
      <c r="A937" s="24"/>
      <c r="B937" s="24"/>
      <c r="C937" s="72"/>
      <c r="D937" s="72"/>
      <c r="E937" s="72"/>
      <c r="F937" s="72"/>
      <c r="G937" s="72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5.75" customHeight="1" x14ac:dyDescent="0.25">
      <c r="A938" s="24"/>
      <c r="B938" s="24"/>
      <c r="C938" s="72"/>
      <c r="D938" s="72"/>
      <c r="E938" s="72"/>
      <c r="F938" s="72"/>
      <c r="G938" s="72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5.75" customHeight="1" x14ac:dyDescent="0.25">
      <c r="A939" s="24"/>
      <c r="B939" s="24"/>
      <c r="C939" s="72"/>
      <c r="D939" s="72"/>
      <c r="E939" s="72"/>
      <c r="F939" s="72"/>
      <c r="G939" s="72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5.75" customHeight="1" x14ac:dyDescent="0.25">
      <c r="A940" s="24"/>
      <c r="B940" s="24"/>
      <c r="C940" s="72"/>
      <c r="D940" s="72"/>
      <c r="E940" s="72"/>
      <c r="F940" s="72"/>
      <c r="G940" s="72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5.75" customHeight="1" x14ac:dyDescent="0.25">
      <c r="A941" s="24"/>
      <c r="B941" s="24"/>
      <c r="C941" s="72"/>
      <c r="D941" s="72"/>
      <c r="E941" s="72"/>
      <c r="F941" s="72"/>
      <c r="G941" s="72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5.75" customHeight="1" x14ac:dyDescent="0.25">
      <c r="A942" s="24"/>
      <c r="B942" s="24"/>
      <c r="C942" s="72"/>
      <c r="D942" s="72"/>
      <c r="E942" s="72"/>
      <c r="F942" s="72"/>
      <c r="G942" s="72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5.75" customHeight="1" x14ac:dyDescent="0.25">
      <c r="A943" s="24"/>
      <c r="B943" s="24"/>
      <c r="C943" s="72"/>
      <c r="D943" s="72"/>
      <c r="E943" s="72"/>
      <c r="F943" s="72"/>
      <c r="G943" s="72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5.75" customHeight="1" x14ac:dyDescent="0.25">
      <c r="A944" s="24"/>
      <c r="B944" s="24"/>
      <c r="C944" s="72"/>
      <c r="D944" s="72"/>
      <c r="E944" s="72"/>
      <c r="F944" s="72"/>
      <c r="G944" s="72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5.75" customHeight="1" x14ac:dyDescent="0.25">
      <c r="A945" s="24"/>
      <c r="B945" s="24"/>
      <c r="C945" s="72"/>
      <c r="D945" s="72"/>
      <c r="E945" s="72"/>
      <c r="F945" s="72"/>
      <c r="G945" s="72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5.75" customHeight="1" x14ac:dyDescent="0.25">
      <c r="A946" s="24"/>
      <c r="B946" s="24"/>
      <c r="C946" s="72"/>
      <c r="D946" s="72"/>
      <c r="E946" s="72"/>
      <c r="F946" s="72"/>
      <c r="G946" s="72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5.75" customHeight="1" x14ac:dyDescent="0.25">
      <c r="A947" s="24"/>
      <c r="B947" s="24"/>
      <c r="C947" s="72"/>
      <c r="D947" s="72"/>
      <c r="E947" s="72"/>
      <c r="F947" s="72"/>
      <c r="G947" s="72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5.75" customHeight="1" x14ac:dyDescent="0.25">
      <c r="A948" s="24"/>
      <c r="B948" s="24"/>
      <c r="C948" s="72"/>
      <c r="D948" s="72"/>
      <c r="E948" s="72"/>
      <c r="F948" s="72"/>
      <c r="G948" s="72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5.75" customHeight="1" x14ac:dyDescent="0.25">
      <c r="A949" s="24"/>
      <c r="B949" s="24"/>
      <c r="C949" s="72"/>
      <c r="D949" s="72"/>
      <c r="E949" s="72"/>
      <c r="F949" s="72"/>
      <c r="G949" s="72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5.75" customHeight="1" x14ac:dyDescent="0.25">
      <c r="A950" s="24"/>
      <c r="B950" s="24"/>
      <c r="C950" s="72"/>
      <c r="D950" s="72"/>
      <c r="E950" s="72"/>
      <c r="F950" s="72"/>
      <c r="G950" s="72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5.75" customHeight="1" x14ac:dyDescent="0.25">
      <c r="A951" s="24"/>
      <c r="B951" s="24"/>
      <c r="C951" s="72"/>
      <c r="D951" s="72"/>
      <c r="E951" s="72"/>
      <c r="F951" s="72"/>
      <c r="G951" s="72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5.75" customHeight="1" x14ac:dyDescent="0.25">
      <c r="A952" s="24"/>
      <c r="B952" s="24"/>
      <c r="C952" s="72"/>
      <c r="D952" s="72"/>
      <c r="E952" s="72"/>
      <c r="F952" s="72"/>
      <c r="G952" s="72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5.75" customHeight="1" x14ac:dyDescent="0.25">
      <c r="A953" s="24"/>
      <c r="B953" s="24"/>
      <c r="C953" s="72"/>
      <c r="D953" s="72"/>
      <c r="E953" s="72"/>
      <c r="F953" s="72"/>
      <c r="G953" s="72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5.75" customHeight="1" x14ac:dyDescent="0.25">
      <c r="A954" s="24"/>
      <c r="B954" s="24"/>
      <c r="C954" s="72"/>
      <c r="D954" s="72"/>
      <c r="E954" s="72"/>
      <c r="F954" s="72"/>
      <c r="G954" s="72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5.75" customHeight="1" x14ac:dyDescent="0.25">
      <c r="A955" s="24"/>
      <c r="B955" s="24"/>
      <c r="C955" s="72"/>
      <c r="D955" s="72"/>
      <c r="E955" s="72"/>
      <c r="F955" s="72"/>
      <c r="G955" s="72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5.75" customHeight="1" x14ac:dyDescent="0.25">
      <c r="A956" s="24"/>
      <c r="B956" s="24"/>
      <c r="C956" s="72"/>
      <c r="D956" s="72"/>
      <c r="E956" s="72"/>
      <c r="F956" s="72"/>
      <c r="G956" s="72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5.75" customHeight="1" x14ac:dyDescent="0.25">
      <c r="A957" s="24"/>
      <c r="B957" s="24"/>
      <c r="C957" s="72"/>
      <c r="D957" s="72"/>
      <c r="E957" s="72"/>
      <c r="F957" s="72"/>
      <c r="G957" s="72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5.75" customHeight="1" x14ac:dyDescent="0.25">
      <c r="A958" s="24"/>
      <c r="B958" s="24"/>
      <c r="C958" s="72"/>
      <c r="D958" s="72"/>
      <c r="E958" s="72"/>
      <c r="F958" s="72"/>
      <c r="G958" s="72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5.75" customHeight="1" x14ac:dyDescent="0.25">
      <c r="A959" s="24"/>
      <c r="B959" s="24"/>
      <c r="C959" s="72"/>
      <c r="D959" s="72"/>
      <c r="E959" s="72"/>
      <c r="F959" s="72"/>
      <c r="G959" s="72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15.75" customHeight="1" x14ac:dyDescent="0.25">
      <c r="A960" s="24"/>
      <c r="B960" s="24"/>
      <c r="C960" s="72"/>
      <c r="D960" s="72"/>
      <c r="E960" s="72"/>
      <c r="F960" s="72"/>
      <c r="G960" s="72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15.75" customHeight="1" x14ac:dyDescent="0.25">
      <c r="A961" s="24"/>
      <c r="B961" s="24"/>
      <c r="C961" s="72"/>
      <c r="D961" s="72"/>
      <c r="E961" s="72"/>
      <c r="F961" s="72"/>
      <c r="G961" s="72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15.75" customHeight="1" x14ac:dyDescent="0.25">
      <c r="A962" s="24"/>
      <c r="B962" s="24"/>
      <c r="C962" s="72"/>
      <c r="D962" s="72"/>
      <c r="E962" s="72"/>
      <c r="F962" s="72"/>
      <c r="G962" s="72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15.75" customHeight="1" x14ac:dyDescent="0.25">
      <c r="A963" s="24"/>
      <c r="B963" s="24"/>
      <c r="C963" s="72"/>
      <c r="D963" s="72"/>
      <c r="E963" s="72"/>
      <c r="F963" s="72"/>
      <c r="G963" s="72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15.75" customHeight="1" x14ac:dyDescent="0.25">
      <c r="A964" s="24"/>
      <c r="B964" s="24"/>
      <c r="C964" s="72"/>
      <c r="D964" s="72"/>
      <c r="E964" s="72"/>
      <c r="F964" s="72"/>
      <c r="G964" s="72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15.75" customHeight="1" x14ac:dyDescent="0.25">
      <c r="A965" s="24"/>
      <c r="B965" s="24"/>
      <c r="C965" s="72"/>
      <c r="D965" s="72"/>
      <c r="E965" s="72"/>
      <c r="F965" s="72"/>
      <c r="G965" s="72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15.75" customHeight="1" x14ac:dyDescent="0.25">
      <c r="A966" s="24"/>
      <c r="B966" s="24"/>
      <c r="C966" s="72"/>
      <c r="D966" s="72"/>
      <c r="E966" s="72"/>
      <c r="F966" s="72"/>
      <c r="G966" s="72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15.75" customHeight="1" x14ac:dyDescent="0.25">
      <c r="A967" s="24"/>
      <c r="B967" s="24"/>
      <c r="C967" s="72"/>
      <c r="D967" s="72"/>
      <c r="E967" s="72"/>
      <c r="F967" s="72"/>
      <c r="G967" s="72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15.75" customHeight="1" x14ac:dyDescent="0.25">
      <c r="A968" s="24"/>
      <c r="B968" s="24"/>
      <c r="C968" s="72"/>
      <c r="D968" s="72"/>
      <c r="E968" s="72"/>
      <c r="F968" s="72"/>
      <c r="G968" s="72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15.75" customHeight="1" x14ac:dyDescent="0.25">
      <c r="A969" s="24"/>
      <c r="B969" s="24"/>
      <c r="C969" s="72"/>
      <c r="D969" s="72"/>
      <c r="E969" s="72"/>
      <c r="F969" s="72"/>
      <c r="G969" s="72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15.75" customHeight="1" x14ac:dyDescent="0.25">
      <c r="A970" s="24"/>
      <c r="B970" s="24"/>
      <c r="C970" s="72"/>
      <c r="D970" s="72"/>
      <c r="E970" s="72"/>
      <c r="F970" s="72"/>
      <c r="G970" s="72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15.75" customHeight="1" x14ac:dyDescent="0.25">
      <c r="A971" s="24"/>
      <c r="B971" s="24"/>
      <c r="C971" s="72"/>
      <c r="D971" s="72"/>
      <c r="E971" s="72"/>
      <c r="F971" s="72"/>
      <c r="G971" s="72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15.75" customHeight="1" x14ac:dyDescent="0.25">
      <c r="A972" s="24"/>
      <c r="B972" s="24"/>
      <c r="C972" s="72"/>
      <c r="D972" s="72"/>
      <c r="E972" s="72"/>
      <c r="F972" s="72"/>
      <c r="G972" s="72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15.75" customHeight="1" x14ac:dyDescent="0.25">
      <c r="A973" s="24"/>
      <c r="B973" s="24"/>
      <c r="C973" s="72"/>
      <c r="D973" s="72"/>
      <c r="E973" s="72"/>
      <c r="F973" s="72"/>
      <c r="G973" s="72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15.75" customHeight="1" x14ac:dyDescent="0.25">
      <c r="A974" s="24"/>
      <c r="B974" s="24"/>
      <c r="C974" s="72"/>
      <c r="D974" s="72"/>
      <c r="E974" s="72"/>
      <c r="F974" s="72"/>
      <c r="G974" s="72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15.75" customHeight="1" x14ac:dyDescent="0.25">
      <c r="A975" s="24"/>
      <c r="B975" s="24"/>
      <c r="C975" s="72"/>
      <c r="D975" s="72"/>
      <c r="E975" s="72"/>
      <c r="F975" s="72"/>
      <c r="G975" s="72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15.75" customHeight="1" x14ac:dyDescent="0.25">
      <c r="A976" s="24"/>
      <c r="B976" s="24"/>
      <c r="C976" s="72"/>
      <c r="D976" s="72"/>
      <c r="E976" s="72"/>
      <c r="F976" s="72"/>
      <c r="G976" s="72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15.75" customHeight="1" x14ac:dyDescent="0.25">
      <c r="A977" s="24"/>
      <c r="B977" s="24"/>
      <c r="C977" s="72"/>
      <c r="D977" s="72"/>
      <c r="E977" s="72"/>
      <c r="F977" s="72"/>
      <c r="G977" s="72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ht="15.75" customHeight="1" x14ac:dyDescent="0.25">
      <c r="A978" s="24"/>
      <c r="B978" s="24"/>
      <c r="C978" s="72"/>
      <c r="D978" s="72"/>
      <c r="E978" s="72"/>
      <c r="F978" s="72"/>
      <c r="G978" s="72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ht="15.75" customHeight="1" x14ac:dyDescent="0.25">
      <c r="A979" s="24"/>
      <c r="B979" s="24"/>
      <c r="C979" s="72"/>
      <c r="D979" s="72"/>
      <c r="E979" s="72"/>
      <c r="F979" s="72"/>
      <c r="G979" s="72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ht="15.75" customHeight="1" x14ac:dyDescent="0.25">
      <c r="A980" s="24"/>
      <c r="B980" s="24"/>
      <c r="C980" s="72"/>
      <c r="D980" s="72"/>
      <c r="E980" s="72"/>
      <c r="F980" s="72"/>
      <c r="G980" s="72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ht="15.75" customHeight="1" x14ac:dyDescent="0.25">
      <c r="A981" s="24"/>
      <c r="B981" s="24"/>
      <c r="C981" s="72"/>
      <c r="D981" s="72"/>
      <c r="E981" s="72"/>
      <c r="F981" s="72"/>
      <c r="G981" s="72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ht="15.75" customHeight="1" x14ac:dyDescent="0.25">
      <c r="A982" s="24"/>
      <c r="B982" s="24"/>
      <c r="C982" s="72"/>
      <c r="D982" s="72"/>
      <c r="E982" s="72"/>
      <c r="F982" s="72"/>
      <c r="G982" s="72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ht="15.75" customHeight="1" x14ac:dyDescent="0.25">
      <c r="A983" s="24"/>
      <c r="B983" s="24"/>
      <c r="C983" s="72"/>
      <c r="D983" s="72"/>
      <c r="E983" s="72"/>
      <c r="F983" s="72"/>
      <c r="G983" s="72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ht="15.75" customHeight="1" x14ac:dyDescent="0.25">
      <c r="A984" s="24"/>
      <c r="B984" s="24"/>
      <c r="C984" s="72"/>
      <c r="D984" s="72"/>
      <c r="E984" s="72"/>
      <c r="F984" s="72"/>
      <c r="G984" s="72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 ht="15.75" customHeight="1" x14ac:dyDescent="0.25">
      <c r="A985" s="24"/>
      <c r="B985" s="24"/>
      <c r="C985" s="72"/>
      <c r="D985" s="72"/>
      <c r="E985" s="72"/>
      <c r="F985" s="72"/>
      <c r="G985" s="72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 ht="15.75" customHeight="1" x14ac:dyDescent="0.25">
      <c r="A986" s="24"/>
      <c r="B986" s="24"/>
      <c r="C986" s="72"/>
      <c r="D986" s="72"/>
      <c r="E986" s="72"/>
      <c r="F986" s="72"/>
      <c r="G986" s="72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 ht="15.75" customHeight="1" x14ac:dyDescent="0.25">
      <c r="A987" s="24"/>
      <c r="B987" s="24"/>
      <c r="C987" s="72"/>
      <c r="D987" s="72"/>
      <c r="E987" s="72"/>
      <c r="F987" s="72"/>
      <c r="G987" s="72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 ht="15.75" customHeight="1" x14ac:dyDescent="0.25">
      <c r="A988" s="24"/>
      <c r="B988" s="24"/>
      <c r="C988" s="72"/>
      <c r="D988" s="72"/>
      <c r="E988" s="72"/>
      <c r="F988" s="72"/>
      <c r="G988" s="72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 ht="15.75" customHeight="1" x14ac:dyDescent="0.25">
      <c r="A989" s="24"/>
      <c r="B989" s="24"/>
      <c r="C989" s="72"/>
      <c r="D989" s="72"/>
      <c r="E989" s="72"/>
      <c r="F989" s="72"/>
      <c r="G989" s="72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1:27" ht="15.75" customHeight="1" x14ac:dyDescent="0.25">
      <c r="A990" s="24"/>
      <c r="B990" s="24"/>
      <c r="C990" s="72"/>
      <c r="D990" s="72"/>
      <c r="E990" s="72"/>
      <c r="F990" s="72"/>
      <c r="G990" s="72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1:27" ht="15.75" customHeight="1" x14ac:dyDescent="0.25">
      <c r="A991" s="24"/>
      <c r="B991" s="24"/>
      <c r="C991" s="72"/>
      <c r="D991" s="72"/>
      <c r="E991" s="72"/>
      <c r="F991" s="72"/>
      <c r="G991" s="72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1:27" ht="15.75" customHeight="1" x14ac:dyDescent="0.25">
      <c r="A992" s="24"/>
      <c r="B992" s="24"/>
      <c r="C992" s="72"/>
      <c r="D992" s="72"/>
      <c r="E992" s="72"/>
      <c r="F992" s="72"/>
      <c r="G992" s="72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1:27" ht="15.75" customHeight="1" x14ac:dyDescent="0.25">
      <c r="A993" s="24"/>
      <c r="B993" s="24"/>
      <c r="C993" s="72"/>
      <c r="D993" s="72"/>
      <c r="E993" s="72"/>
      <c r="F993" s="72"/>
      <c r="G993" s="72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1:27" ht="15.75" customHeight="1" x14ac:dyDescent="0.25">
      <c r="A994" s="24"/>
      <c r="B994" s="24"/>
      <c r="C994" s="72"/>
      <c r="D994" s="72"/>
      <c r="E994" s="72"/>
      <c r="F994" s="72"/>
      <c r="G994" s="72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1:27" ht="15.75" customHeight="1" x14ac:dyDescent="0.25">
      <c r="A995" s="24"/>
      <c r="B995" s="24"/>
      <c r="C995" s="72"/>
      <c r="D995" s="72"/>
      <c r="E995" s="72"/>
      <c r="F995" s="72"/>
      <c r="G995" s="72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1:27" ht="15.75" customHeight="1" x14ac:dyDescent="0.25">
      <c r="A996" s="24"/>
      <c r="B996" s="24"/>
      <c r="C996" s="72"/>
      <c r="D996" s="72"/>
      <c r="E996" s="72"/>
      <c r="F996" s="72"/>
      <c r="G996" s="72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1:27" ht="15.75" customHeight="1" x14ac:dyDescent="0.25">
      <c r="A997" s="24"/>
      <c r="B997" s="24"/>
      <c r="C997" s="72"/>
      <c r="D997" s="72"/>
      <c r="E997" s="72"/>
      <c r="F997" s="72"/>
      <c r="G997" s="72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1:27" ht="15.75" customHeight="1" x14ac:dyDescent="0.25">
      <c r="A998" s="24"/>
      <c r="B998" s="24"/>
      <c r="C998" s="72"/>
      <c r="D998" s="72"/>
      <c r="E998" s="72"/>
      <c r="F998" s="72"/>
      <c r="G998" s="72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spans="1:27" ht="15.75" customHeight="1" x14ac:dyDescent="0.25">
      <c r="A999" s="24"/>
      <c r="B999" s="24"/>
      <c r="C999" s="72"/>
      <c r="D999" s="72"/>
      <c r="E999" s="72"/>
      <c r="F999" s="72"/>
      <c r="G999" s="72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spans="1:27" ht="15.75" customHeight="1" x14ac:dyDescent="0.25">
      <c r="A1000" s="24"/>
      <c r="B1000" s="24"/>
      <c r="C1000" s="72"/>
      <c r="D1000" s="72"/>
      <c r="E1000" s="72"/>
      <c r="F1000" s="72"/>
      <c r="G1000" s="72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</sheetData>
  <mergeCells count="35">
    <mergeCell ref="A132:A149"/>
    <mergeCell ref="B48:B53"/>
    <mergeCell ref="B54:B59"/>
    <mergeCell ref="B72:B77"/>
    <mergeCell ref="B126:B131"/>
    <mergeCell ref="B132:B137"/>
    <mergeCell ref="B138:B143"/>
    <mergeCell ref="B144:B149"/>
    <mergeCell ref="B60:B65"/>
    <mergeCell ref="B66:B71"/>
    <mergeCell ref="A60:A77"/>
    <mergeCell ref="A78:A95"/>
    <mergeCell ref="A96:A113"/>
    <mergeCell ref="A42:A59"/>
    <mergeCell ref="B42:B47"/>
    <mergeCell ref="B120:B125"/>
    <mergeCell ref="B78:B83"/>
    <mergeCell ref="B84:B89"/>
    <mergeCell ref="B90:B95"/>
    <mergeCell ref="B96:B101"/>
    <mergeCell ref="B102:B107"/>
    <mergeCell ref="B108:B113"/>
    <mergeCell ref="B114:B119"/>
    <mergeCell ref="A114:A131"/>
    <mergeCell ref="C4:G4"/>
    <mergeCell ref="A24:A41"/>
    <mergeCell ref="B18:B23"/>
    <mergeCell ref="B24:B29"/>
    <mergeCell ref="A4:A5"/>
    <mergeCell ref="B4:B5"/>
    <mergeCell ref="B6:B11"/>
    <mergeCell ref="B12:B17"/>
    <mergeCell ref="A6:A23"/>
    <mergeCell ref="B30:B35"/>
    <mergeCell ref="B36:B41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topLeftCell="A125" workbookViewId="0">
      <selection activeCell="E155" sqref="E155"/>
    </sheetView>
  </sheetViews>
  <sheetFormatPr defaultColWidth="11.25" defaultRowHeight="15" customHeight="1" x14ac:dyDescent="0.25"/>
  <cols>
    <col min="1" max="1" width="25.375" style="27" customWidth="1"/>
    <col min="2" max="2" width="15.625" style="27" customWidth="1"/>
    <col min="3" max="3" width="12" style="27" customWidth="1"/>
    <col min="4" max="5" width="15" style="27" customWidth="1"/>
    <col min="6" max="25" width="11" customWidth="1"/>
    <col min="26" max="26" width="10.625" customWidth="1"/>
  </cols>
  <sheetData>
    <row r="1" spans="1:26" ht="15.75" customHeight="1" x14ac:dyDescent="0.25">
      <c r="A1" s="24"/>
      <c r="B1" s="24"/>
      <c r="C1" s="56"/>
      <c r="D1" s="56"/>
      <c r="E1" s="56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25">
      <c r="A2" s="57" t="s">
        <v>77</v>
      </c>
      <c r="B2" s="24"/>
      <c r="C2" s="56"/>
      <c r="D2" s="56"/>
      <c r="E2" s="5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25">
      <c r="A3" s="24"/>
      <c r="B3" s="24"/>
      <c r="C3" s="56"/>
      <c r="D3" s="56"/>
      <c r="E3" s="5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3.5" customHeight="1" x14ac:dyDescent="0.25">
      <c r="A4" s="37" t="s">
        <v>24</v>
      </c>
      <c r="B4" s="37" t="s">
        <v>25</v>
      </c>
      <c r="C4" s="38" t="s">
        <v>78</v>
      </c>
      <c r="D4" s="38"/>
      <c r="E4" s="38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3.5" customHeight="1" x14ac:dyDescent="0.25">
      <c r="A5" s="26"/>
      <c r="B5" s="26"/>
      <c r="C5" s="39"/>
      <c r="D5" s="85" t="s">
        <v>79</v>
      </c>
      <c r="E5" s="85" t="s">
        <v>80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.75" customHeight="1" x14ac:dyDescent="0.25">
      <c r="A6" s="41" t="s">
        <v>5</v>
      </c>
      <c r="B6" s="42" t="s">
        <v>85</v>
      </c>
      <c r="C6" s="86" t="s">
        <v>6</v>
      </c>
      <c r="D6" s="46">
        <v>0.34687499999999999</v>
      </c>
      <c r="E6" s="46">
        <v>0.35158699999999998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25">
      <c r="A7" s="25"/>
      <c r="B7" s="25"/>
      <c r="C7" s="56" t="s">
        <v>9</v>
      </c>
      <c r="D7" s="46">
        <v>0.35192699999999999</v>
      </c>
      <c r="E7" s="46">
        <v>0.34747600000000001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25">
      <c r="A8" s="25"/>
      <c r="B8" s="25"/>
      <c r="C8" s="56" t="s">
        <v>10</v>
      </c>
      <c r="D8" s="46">
        <v>0.34966000000000003</v>
      </c>
      <c r="E8" s="46">
        <v>0.35007969999999999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25">
      <c r="A9" s="25"/>
      <c r="B9" s="25"/>
      <c r="C9" s="56" t="s">
        <v>11</v>
      </c>
      <c r="D9" s="49">
        <f t="shared" ref="D9:E9" si="0">AVERAGE(D6:D8)</f>
        <v>0.34948733333333332</v>
      </c>
      <c r="E9" s="49">
        <f t="shared" si="0"/>
        <v>0.34971423333333335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25">
      <c r="A10" s="25"/>
      <c r="B10" s="25"/>
      <c r="C10" s="56" t="s">
        <v>12</v>
      </c>
      <c r="D10" s="49">
        <f t="shared" ref="D10:E10" si="1">STDEV(D6:D8)</f>
        <v>2.5304221650415057E-3</v>
      </c>
      <c r="E10" s="49">
        <f t="shared" si="1"/>
        <v>2.0797246604618803E-3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25">
      <c r="A11" s="25"/>
      <c r="B11" s="25"/>
      <c r="C11" s="56" t="s">
        <v>69</v>
      </c>
      <c r="D11" s="88">
        <f t="shared" ref="D11:E11" si="2">(D10/D9)*100</f>
        <v>0.72403830516742784</v>
      </c>
      <c r="E11" s="88">
        <f t="shared" si="2"/>
        <v>0.59469259819332876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25">
      <c r="A12" s="25"/>
      <c r="B12" s="43" t="s">
        <v>86</v>
      </c>
      <c r="C12" s="56" t="s">
        <v>6</v>
      </c>
      <c r="D12" s="46">
        <v>5.4396259999999996</v>
      </c>
      <c r="E12" s="46">
        <v>5.436941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25">
      <c r="A13" s="25"/>
      <c r="B13" s="25"/>
      <c r="C13" s="56" t="s">
        <v>9</v>
      </c>
      <c r="D13" s="46">
        <v>5.4528020000000001</v>
      </c>
      <c r="E13" s="46">
        <v>5.4346800000000002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25">
      <c r="A14" s="25"/>
      <c r="B14" s="25"/>
      <c r="C14" s="56" t="s">
        <v>10</v>
      </c>
      <c r="D14" s="46">
        <v>5.3562099999999999</v>
      </c>
      <c r="E14" s="46">
        <v>5.4109601999999999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25">
      <c r="A15" s="25"/>
      <c r="B15" s="25"/>
      <c r="C15" s="56" t="s">
        <v>11</v>
      </c>
      <c r="D15" s="49">
        <f t="shared" ref="D15:E15" si="3">AVERAGE(D12:D14)</f>
        <v>5.4162126666666666</v>
      </c>
      <c r="E15" s="49">
        <f t="shared" si="3"/>
        <v>5.4275270666666673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25">
      <c r="A16" s="25"/>
      <c r="B16" s="25"/>
      <c r="C16" s="56" t="s">
        <v>12</v>
      </c>
      <c r="D16" s="49">
        <f t="shared" ref="D16:E16" si="4">STDEV(D12:D14)</f>
        <v>5.2379783784713495E-2</v>
      </c>
      <c r="E16" s="49">
        <f t="shared" si="4"/>
        <v>1.4391797442061805E-2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5">
      <c r="A17" s="25"/>
      <c r="B17" s="25"/>
      <c r="C17" s="56" t="s">
        <v>69</v>
      </c>
      <c r="D17" s="88">
        <f t="shared" ref="D17:E17" si="5">(D16/D15)*100</f>
        <v>0.96709245017422685</v>
      </c>
      <c r="E17" s="88">
        <f t="shared" si="5"/>
        <v>0.2651630708660947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25"/>
      <c r="B18" s="43" t="s">
        <v>87</v>
      </c>
      <c r="C18" s="56" t="s">
        <v>6</v>
      </c>
      <c r="D18" s="46">
        <v>5.8622769999999997</v>
      </c>
      <c r="E18" s="46">
        <v>5.8185539999999998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25"/>
      <c r="B19" s="25"/>
      <c r="C19" s="56" t="s">
        <v>9</v>
      </c>
      <c r="D19" s="46">
        <v>5.6413510000000002</v>
      </c>
      <c r="E19" s="46">
        <v>5.9493790000000004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25"/>
      <c r="B20" s="25"/>
      <c r="C20" s="56" t="s">
        <v>10</v>
      </c>
      <c r="D20" s="46">
        <v>5.7132199999999997</v>
      </c>
      <c r="E20" s="46">
        <v>5.8620558000000003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25"/>
      <c r="B21" s="25"/>
      <c r="C21" s="56" t="s">
        <v>11</v>
      </c>
      <c r="D21" s="49">
        <f t="shared" ref="D21:E21" si="6">AVERAGE(D18:D20)</f>
        <v>5.7389493333333332</v>
      </c>
      <c r="E21" s="49">
        <f t="shared" si="6"/>
        <v>5.8766629333333329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25"/>
      <c r="B22" s="25"/>
      <c r="C22" s="56" t="s">
        <v>12</v>
      </c>
      <c r="D22" s="49">
        <f t="shared" ref="D22:E22" si="7">STDEV(D18:D20)</f>
        <v>0.11268794662399917</v>
      </c>
      <c r="E22" s="49">
        <f t="shared" si="7"/>
        <v>6.662448059394814E-2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25"/>
      <c r="B23" s="25"/>
      <c r="C23" s="56" t="s">
        <v>69</v>
      </c>
      <c r="D23" s="88">
        <f t="shared" ref="D23:E23" si="8">(D22/D21)*100</f>
        <v>1.9635640616214856</v>
      </c>
      <c r="E23" s="88">
        <f t="shared" si="8"/>
        <v>1.1337128120117945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 x14ac:dyDescent="0.25">
      <c r="A24" s="23" t="s">
        <v>13</v>
      </c>
      <c r="B24" s="43" t="s">
        <v>85</v>
      </c>
      <c r="C24" s="56" t="s">
        <v>6</v>
      </c>
      <c r="D24" s="46">
        <v>0.597576</v>
      </c>
      <c r="E24" s="46">
        <v>0.593283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25"/>
      <c r="B25" s="25"/>
      <c r="C25" s="56" t="s">
        <v>9</v>
      </c>
      <c r="D25" s="46">
        <v>0.595109</v>
      </c>
      <c r="E25" s="46">
        <v>0.59380100000000002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25"/>
      <c r="B26" s="25"/>
      <c r="C26" s="56" t="s">
        <v>10</v>
      </c>
      <c r="D26" s="46">
        <v>0.59787000000000001</v>
      </c>
      <c r="E26" s="46">
        <v>0.596132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25"/>
      <c r="B27" s="25"/>
      <c r="C27" s="56" t="s">
        <v>11</v>
      </c>
      <c r="D27" s="49">
        <f t="shared" ref="D27:E27" si="9">AVERAGE(D24:D26)</f>
        <v>0.59685166666666667</v>
      </c>
      <c r="E27" s="49">
        <f t="shared" si="9"/>
        <v>0.59440533333333334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25"/>
      <c r="B28" s="25"/>
      <c r="C28" s="56" t="s">
        <v>12</v>
      </c>
      <c r="D28" s="49">
        <f t="shared" ref="D28:E28" si="10">STDEV(D24:D26)</f>
        <v>1.5163358247213396E-3</v>
      </c>
      <c r="E28" s="49">
        <f t="shared" si="10"/>
        <v>1.5176015067643106E-3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25"/>
      <c r="B29" s="25"/>
      <c r="C29" s="56" t="s">
        <v>69</v>
      </c>
      <c r="D29" s="88">
        <f t="shared" ref="D29:E29" si="11">(D28/D27)*100</f>
        <v>0.25405572429576406</v>
      </c>
      <c r="E29" s="88">
        <f t="shared" si="11"/>
        <v>0.25531424798190078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25">
      <c r="A30" s="25"/>
      <c r="B30" s="43" t="s">
        <v>86</v>
      </c>
      <c r="C30" s="56" t="s">
        <v>6</v>
      </c>
      <c r="D30" s="46">
        <v>4.8752409999999999</v>
      </c>
      <c r="E30" s="46">
        <v>4.8512170000000001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25"/>
      <c r="B31" s="25"/>
      <c r="C31" s="56" t="s">
        <v>9</v>
      </c>
      <c r="D31" s="46">
        <v>4.8830099999999996</v>
      </c>
      <c r="E31" s="46">
        <v>4.8703409999999998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25"/>
      <c r="B32" s="25"/>
      <c r="C32" s="56" t="s">
        <v>10</v>
      </c>
      <c r="D32" s="46">
        <v>4.8359300000000003</v>
      </c>
      <c r="E32" s="46">
        <v>4.8433676999999999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25"/>
      <c r="B33" s="25"/>
      <c r="C33" s="56" t="s">
        <v>11</v>
      </c>
      <c r="D33" s="49">
        <f t="shared" ref="D33:E33" si="12">AVERAGE(D30:D32)</f>
        <v>4.8647269999999994</v>
      </c>
      <c r="E33" s="49">
        <f t="shared" si="12"/>
        <v>4.8549752333333336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25"/>
      <c r="B34" s="25"/>
      <c r="C34" s="56" t="s">
        <v>12</v>
      </c>
      <c r="D34" s="49">
        <f t="shared" ref="D34:E34" si="13">STDEV(D30:D32)</f>
        <v>2.5239646332704115E-2</v>
      </c>
      <c r="E34" s="49">
        <f t="shared" si="13"/>
        <v>1.3873823069483432E-2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25"/>
      <c r="B35" s="25"/>
      <c r="C35" s="56" t="s">
        <v>69</v>
      </c>
      <c r="D35" s="88">
        <f t="shared" ref="D35:E35" si="14">(D34/D33)*100</f>
        <v>0.51882965545043158</v>
      </c>
      <c r="E35" s="88">
        <f t="shared" si="14"/>
        <v>0.28576506372737825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25">
      <c r="A36" s="25"/>
      <c r="B36" s="43" t="s">
        <v>87</v>
      </c>
      <c r="C36" s="56" t="s">
        <v>6</v>
      </c>
      <c r="D36" s="46">
        <v>6.412579</v>
      </c>
      <c r="E36" s="46">
        <v>6.3703279999999998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25"/>
      <c r="B37" s="25"/>
      <c r="C37" s="56" t="s">
        <v>9</v>
      </c>
      <c r="D37" s="46">
        <v>6.1916880000000001</v>
      </c>
      <c r="E37" s="46">
        <v>6.4856790000000002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25"/>
      <c r="B38" s="25"/>
      <c r="C38" s="56" t="s">
        <v>10</v>
      </c>
      <c r="D38" s="46">
        <v>6.25061</v>
      </c>
      <c r="E38" s="46">
        <v>6.3990333000000001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25"/>
      <c r="B39" s="25"/>
      <c r="C39" s="56" t="s">
        <v>11</v>
      </c>
      <c r="D39" s="49">
        <f t="shared" ref="D39:E39" si="15">AVERAGE(D36:D38)</f>
        <v>6.2849590000000006</v>
      </c>
      <c r="E39" s="49">
        <f t="shared" si="15"/>
        <v>6.4183467666666667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25"/>
      <c r="B40" s="25"/>
      <c r="C40" s="56" t="s">
        <v>12</v>
      </c>
      <c r="D40" s="49">
        <f t="shared" ref="D40:E40" si="16">STDEV(D36:D38)</f>
        <v>0.11438137444968913</v>
      </c>
      <c r="E40" s="49">
        <f t="shared" si="16"/>
        <v>6.0051817593336464E-2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25"/>
      <c r="B41" s="25"/>
      <c r="C41" s="56" t="s">
        <v>69</v>
      </c>
      <c r="D41" s="88">
        <f t="shared" ref="D41:E41" si="17">(D40/D39)*100</f>
        <v>1.819922364643733</v>
      </c>
      <c r="E41" s="88">
        <f t="shared" si="17"/>
        <v>0.93562750310114584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25">
      <c r="A42" s="23" t="s">
        <v>14</v>
      </c>
      <c r="B42" s="43" t="s">
        <v>88</v>
      </c>
      <c r="C42" s="56" t="s">
        <v>6</v>
      </c>
      <c r="D42" s="46">
        <v>6.8213220000000003</v>
      </c>
      <c r="E42" s="46">
        <v>6.7427210000000004</v>
      </c>
      <c r="G42" s="11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25"/>
      <c r="B43" s="25"/>
      <c r="C43" s="56" t="s">
        <v>9</v>
      </c>
      <c r="D43" s="46">
        <v>6.6633849999999999</v>
      </c>
      <c r="E43" s="46">
        <v>6.7729280000000003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25"/>
      <c r="B44" s="25"/>
      <c r="C44" s="56" t="s">
        <v>10</v>
      </c>
      <c r="D44" s="46">
        <v>6.6541100000000002</v>
      </c>
      <c r="E44" s="46">
        <v>6.6973772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25"/>
      <c r="B45" s="25"/>
      <c r="C45" s="56" t="s">
        <v>11</v>
      </c>
      <c r="D45" s="49">
        <f t="shared" ref="D45:E45" si="18">AVERAGE(D42:D44)</f>
        <v>6.7129389999999995</v>
      </c>
      <c r="E45" s="49">
        <f t="shared" si="18"/>
        <v>6.7376754000000005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25"/>
      <c r="B46" s="25"/>
      <c r="C46" s="56" t="s">
        <v>12</v>
      </c>
      <c r="D46" s="49">
        <f t="shared" ref="D46:E46" si="19">STDEV(D42:D44)</f>
        <v>9.397692494969194E-2</v>
      </c>
      <c r="E46" s="49">
        <f t="shared" si="19"/>
        <v>3.8027285002745208E-2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25"/>
      <c r="B47" s="25"/>
      <c r="C47" s="56" t="s">
        <v>69</v>
      </c>
      <c r="D47" s="88">
        <f t="shared" ref="D47:E47" si="20">(D46/D45)*100</f>
        <v>1.3999371206812983</v>
      </c>
      <c r="E47" s="88">
        <f t="shared" si="20"/>
        <v>0.56439770017334467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5" customHeight="1" x14ac:dyDescent="0.25">
      <c r="A48" s="25"/>
      <c r="B48" s="43" t="s">
        <v>89</v>
      </c>
      <c r="C48" s="56" t="s">
        <v>6</v>
      </c>
      <c r="D48" s="46">
        <v>50.355939999999997</v>
      </c>
      <c r="E48" s="46">
        <v>49.576700000000002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25"/>
      <c r="B49" s="25"/>
      <c r="C49" s="56" t="s">
        <v>9</v>
      </c>
      <c r="D49" s="46">
        <v>49.205649999999999</v>
      </c>
      <c r="E49" s="46">
        <v>49.665979999999998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25"/>
      <c r="B50" s="25"/>
      <c r="C50" s="56" t="s">
        <v>10</v>
      </c>
      <c r="D50" s="46">
        <v>48.307699999999997</v>
      </c>
      <c r="E50" s="46">
        <v>49.172383000000004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25"/>
      <c r="B51" s="25"/>
      <c r="C51" s="56" t="s">
        <v>11</v>
      </c>
      <c r="D51" s="49">
        <f t="shared" ref="D51:E51" si="21">AVERAGE(D48:D50)</f>
        <v>49.289763333333326</v>
      </c>
      <c r="E51" s="49">
        <f t="shared" si="21"/>
        <v>49.471687666666668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25"/>
      <c r="B52" s="25"/>
      <c r="C52" s="56" t="s">
        <v>12</v>
      </c>
      <c r="D52" s="49">
        <f t="shared" ref="D52:E52" si="22">STDEV(D48:D50)</f>
        <v>1.0267073896847791</v>
      </c>
      <c r="E52" s="49">
        <f t="shared" si="22"/>
        <v>0.26302127711714135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25"/>
      <c r="B53" s="25"/>
      <c r="C53" s="56" t="s">
        <v>69</v>
      </c>
      <c r="D53" s="88">
        <f t="shared" ref="D53:E53" si="23">(D52/D51)*100</f>
        <v>2.0830032855735885</v>
      </c>
      <c r="E53" s="88">
        <f t="shared" si="23"/>
        <v>0.53166020712562312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5" customHeight="1" x14ac:dyDescent="0.25">
      <c r="A54" s="25"/>
      <c r="B54" s="43" t="s">
        <v>90</v>
      </c>
      <c r="C54" s="56" t="s">
        <v>6</v>
      </c>
      <c r="D54" s="46">
        <v>66.957890000000006</v>
      </c>
      <c r="E54" s="46">
        <v>66.361969999999999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25"/>
      <c r="B55" s="25"/>
      <c r="C55" s="56" t="s">
        <v>9</v>
      </c>
      <c r="D55" s="46">
        <v>64.201930000000004</v>
      </c>
      <c r="E55" s="46">
        <v>67.511439999999993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25"/>
      <c r="B56" s="25"/>
      <c r="C56" s="56" t="s">
        <v>10</v>
      </c>
      <c r="D56" s="46">
        <v>64.793599999999998</v>
      </c>
      <c r="E56" s="46">
        <v>66.595146999999997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25"/>
      <c r="B57" s="25"/>
      <c r="C57" s="56" t="s">
        <v>11</v>
      </c>
      <c r="D57" s="49">
        <f t="shared" ref="D57:E57" si="24">AVERAGE(D54:D56)</f>
        <v>65.317806666666669</v>
      </c>
      <c r="E57" s="49">
        <f t="shared" si="24"/>
        <v>66.82285233333333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25"/>
      <c r="B58" s="25"/>
      <c r="C58" s="56" t="s">
        <v>12</v>
      </c>
      <c r="D58" s="49">
        <f t="shared" ref="D58:E58" si="25">STDEV(D54:D56)</f>
        <v>1.4508353981183875</v>
      </c>
      <c r="E58" s="49">
        <f t="shared" si="25"/>
        <v>0.60762456282340127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25"/>
      <c r="B59" s="25"/>
      <c r="C59" s="56" t="s">
        <v>69</v>
      </c>
      <c r="D59" s="88">
        <f t="shared" ref="D59:E59" si="26">(D58/D57)*100</f>
        <v>2.2211942993162164</v>
      </c>
      <c r="E59" s="88">
        <f t="shared" si="26"/>
        <v>0.90930653452561339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 customHeight="1" x14ac:dyDescent="0.25">
      <c r="A60" s="23" t="s">
        <v>16</v>
      </c>
      <c r="B60" s="43" t="s">
        <v>91</v>
      </c>
      <c r="C60" s="56" t="s">
        <v>6</v>
      </c>
      <c r="D60" s="46">
        <v>13.137689999999999</v>
      </c>
      <c r="E60" s="46">
        <v>12.898210000000001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25"/>
      <c r="B61" s="25"/>
      <c r="C61" s="56" t="s">
        <v>9</v>
      </c>
      <c r="D61" s="46">
        <v>12.827170000000001</v>
      </c>
      <c r="E61" s="46">
        <v>12.876860000000001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25"/>
      <c r="B62" s="25"/>
      <c r="C62" s="56" t="s">
        <v>10</v>
      </c>
      <c r="D62" s="46">
        <v>12.8201</v>
      </c>
      <c r="E62" s="46">
        <v>12.815868999999999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25"/>
      <c r="B63" s="25"/>
      <c r="C63" s="56" t="s">
        <v>11</v>
      </c>
      <c r="D63" s="49">
        <f t="shared" ref="D63:E63" si="27">AVERAGE(D60:D62)</f>
        <v>12.928319999999999</v>
      </c>
      <c r="E63" s="49">
        <f t="shared" si="27"/>
        <v>12.863646333333334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25"/>
      <c r="B64" s="25"/>
      <c r="C64" s="56" t="s">
        <v>12</v>
      </c>
      <c r="D64" s="49">
        <f t="shared" ref="D64:E64" si="28">STDEV(D60:D62)</f>
        <v>0.18135419460271593</v>
      </c>
      <c r="E64" s="49">
        <f t="shared" si="28"/>
        <v>4.2731262681243075E-2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25"/>
      <c r="B65" s="25"/>
      <c r="C65" s="56" t="s">
        <v>69</v>
      </c>
      <c r="D65" s="88">
        <f t="shared" ref="D65:E65" si="29">(D64/D63)*100</f>
        <v>1.4027669070901396</v>
      </c>
      <c r="E65" s="88">
        <f t="shared" si="29"/>
        <v>0.33218623688770366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 customHeight="1" x14ac:dyDescent="0.25">
      <c r="A66" s="25"/>
      <c r="B66" s="43" t="s">
        <v>92</v>
      </c>
      <c r="C66" s="56" t="s">
        <v>6</v>
      </c>
      <c r="D66" s="46">
        <v>50.030430000000003</v>
      </c>
      <c r="E66" s="46">
        <v>49.66554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25"/>
      <c r="B67" s="25"/>
      <c r="C67" s="56" t="s">
        <v>9</v>
      </c>
      <c r="D67" s="46">
        <v>49.280239999999999</v>
      </c>
      <c r="E67" s="46">
        <v>49.215380000000003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25"/>
      <c r="B68" s="25"/>
      <c r="C68" s="56" t="s">
        <v>10</v>
      </c>
      <c r="D68" s="46">
        <v>48.5396</v>
      </c>
      <c r="E68" s="46">
        <v>48.811216999999999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25"/>
      <c r="B69" s="25"/>
      <c r="C69" s="56" t="s">
        <v>11</v>
      </c>
      <c r="D69" s="49">
        <f t="shared" ref="D69:E69" si="30">AVERAGE(D66:D68)</f>
        <v>49.283423333333332</v>
      </c>
      <c r="E69" s="49">
        <f t="shared" si="30"/>
        <v>49.230712333333337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25"/>
      <c r="B70" s="25"/>
      <c r="C70" s="56" t="s">
        <v>12</v>
      </c>
      <c r="D70" s="49">
        <f t="shared" ref="D70:E70" si="31">STDEV(D66:D68)</f>
        <v>0.74542009795372122</v>
      </c>
      <c r="E70" s="49">
        <f t="shared" si="31"/>
        <v>0.42736782449821098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25"/>
      <c r="B71" s="25"/>
      <c r="C71" s="56" t="s">
        <v>69</v>
      </c>
      <c r="D71" s="88">
        <f t="shared" ref="D71:E71" si="32">(D70/D69)*100</f>
        <v>1.512516882019332</v>
      </c>
      <c r="E71" s="88">
        <f t="shared" si="32"/>
        <v>0.86809189679111554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" customHeight="1" x14ac:dyDescent="0.25">
      <c r="A72" s="25"/>
      <c r="B72" s="43" t="s">
        <v>93</v>
      </c>
      <c r="C72" s="56" t="s">
        <v>6</v>
      </c>
      <c r="D72" s="46">
        <v>67.015209999999996</v>
      </c>
      <c r="E72" s="46">
        <v>65.222800000000007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25"/>
      <c r="B73" s="25"/>
      <c r="C73" s="56" t="s">
        <v>9</v>
      </c>
      <c r="D73" s="46">
        <v>64.670869999999994</v>
      </c>
      <c r="E73" s="46">
        <v>66.621139999999997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25"/>
      <c r="B74" s="25"/>
      <c r="C74" s="56" t="s">
        <v>10</v>
      </c>
      <c r="D74" s="46">
        <v>64.631100000000004</v>
      </c>
      <c r="E74" s="46">
        <v>65.786011000000002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25"/>
      <c r="B75" s="25"/>
      <c r="C75" s="56" t="s">
        <v>11</v>
      </c>
      <c r="D75" s="49">
        <f t="shared" ref="D75:E75" si="33">AVERAGE(D72:D74)</f>
        <v>65.439059999999998</v>
      </c>
      <c r="E75" s="49">
        <f t="shared" si="33"/>
        <v>65.87665033333333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25"/>
      <c r="B76" s="25"/>
      <c r="C76" s="56" t="s">
        <v>12</v>
      </c>
      <c r="D76" s="49">
        <f t="shared" ref="D76:E76" si="34">STDEV(D72:D74)</f>
        <v>1.3651307739919996</v>
      </c>
      <c r="E76" s="49">
        <f t="shared" si="34"/>
        <v>0.70356258105468239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25"/>
      <c r="B77" s="25"/>
      <c r="C77" s="56" t="s">
        <v>69</v>
      </c>
      <c r="D77" s="88">
        <f t="shared" ref="D77:E77" si="35">(D76/D75)*100</f>
        <v>2.0861099991228476</v>
      </c>
      <c r="E77" s="88">
        <f t="shared" si="35"/>
        <v>1.0679999324414382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" customHeight="1" x14ac:dyDescent="0.25">
      <c r="A78" s="23" t="s">
        <v>18</v>
      </c>
      <c r="B78" s="43" t="s">
        <v>91</v>
      </c>
      <c r="C78" s="56" t="s">
        <v>6</v>
      </c>
      <c r="D78" s="46">
        <v>15.23531</v>
      </c>
      <c r="E78" s="46">
        <v>15.25924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25"/>
      <c r="B79" s="25"/>
      <c r="C79" s="56" t="s">
        <v>9</v>
      </c>
      <c r="D79" s="46">
        <v>15.0589</v>
      </c>
      <c r="E79" s="46">
        <v>15.339869999999999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25"/>
      <c r="B80" s="25"/>
      <c r="C80" s="56" t="s">
        <v>10</v>
      </c>
      <c r="D80" s="46">
        <v>15.008699999999999</v>
      </c>
      <c r="E80" s="46">
        <v>15.159446000000001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25"/>
      <c r="B81" s="25"/>
      <c r="C81" s="56" t="s">
        <v>11</v>
      </c>
      <c r="D81" s="49">
        <f t="shared" ref="D81:E81" si="36">AVERAGE(D78:D80)</f>
        <v>15.100969999999998</v>
      </c>
      <c r="E81" s="49">
        <f t="shared" si="36"/>
        <v>15.252851999999999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25"/>
      <c r="B82" s="25"/>
      <c r="C82" s="56" t="s">
        <v>12</v>
      </c>
      <c r="D82" s="49">
        <f t="shared" ref="D82:E82" si="37">STDEV(D78:D80)</f>
        <v>0.11901864013674542</v>
      </c>
      <c r="E82" s="49">
        <f t="shared" si="37"/>
        <v>9.0381468520930069E-2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25"/>
      <c r="B83" s="25"/>
      <c r="C83" s="56" t="s">
        <v>69</v>
      </c>
      <c r="D83" s="88">
        <f t="shared" ref="D83:E83" si="38">(D82/D81)*100</f>
        <v>0.78815228516277724</v>
      </c>
      <c r="E83" s="88">
        <f t="shared" si="38"/>
        <v>0.59255454993551426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" customHeight="1" x14ac:dyDescent="0.25">
      <c r="A84" s="25"/>
      <c r="B84" s="43" t="s">
        <v>92</v>
      </c>
      <c r="C84" s="56" t="s">
        <v>6</v>
      </c>
      <c r="D84" s="46">
        <v>54.369219999999999</v>
      </c>
      <c r="E84" s="46">
        <v>53.882010000000001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25"/>
      <c r="B85" s="25"/>
      <c r="C85" s="56" t="s">
        <v>9</v>
      </c>
      <c r="D85" s="46">
        <v>53.678759999999997</v>
      </c>
      <c r="E85" s="46">
        <v>54.002540000000003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25"/>
      <c r="B86" s="25"/>
      <c r="C86" s="56" t="s">
        <v>10</v>
      </c>
      <c r="D86" s="46">
        <v>52.839700000000001</v>
      </c>
      <c r="E86" s="46">
        <v>54.099303999999997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25"/>
      <c r="B87" s="25"/>
      <c r="C87" s="56" t="s">
        <v>11</v>
      </c>
      <c r="D87" s="49">
        <f t="shared" ref="D87:E87" si="39">AVERAGE(D84:D86)</f>
        <v>53.629226666666661</v>
      </c>
      <c r="E87" s="49">
        <f t="shared" si="39"/>
        <v>53.994618000000003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25"/>
      <c r="B88" s="25"/>
      <c r="C88" s="56" t="s">
        <v>12</v>
      </c>
      <c r="D88" s="49">
        <f t="shared" ref="D88:E88" si="40">STDEV(D84:D86)</f>
        <v>0.76596215372127341</v>
      </c>
      <c r="E88" s="49">
        <f t="shared" si="40"/>
        <v>0.10886339684209537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25"/>
      <c r="B89" s="25"/>
      <c r="C89" s="56" t="s">
        <v>69</v>
      </c>
      <c r="D89" s="88">
        <f t="shared" ref="D89:E89" si="41">(D88/D87)*100</f>
        <v>1.4282550790488249</v>
      </c>
      <c r="E89" s="88">
        <f t="shared" si="41"/>
        <v>0.20161897773236467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" customHeight="1" x14ac:dyDescent="0.25">
      <c r="A90" s="25"/>
      <c r="B90" s="43" t="s">
        <v>93</v>
      </c>
      <c r="C90" s="56" t="s">
        <v>6</v>
      </c>
      <c r="D90" s="46">
        <v>71.960269999999994</v>
      </c>
      <c r="E90" s="46">
        <v>71.32159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25"/>
      <c r="B91" s="25"/>
      <c r="C91" s="56" t="s">
        <v>9</v>
      </c>
      <c r="D91" s="46">
        <v>68.901979999999995</v>
      </c>
      <c r="E91" s="46">
        <v>72.731279999999998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25"/>
      <c r="B92" s="25"/>
      <c r="C92" s="56" t="s">
        <v>10</v>
      </c>
      <c r="D92" s="46">
        <v>69.877899999999997</v>
      </c>
      <c r="E92" s="46">
        <v>71.748706999999996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25"/>
      <c r="B93" s="25"/>
      <c r="C93" s="56" t="s">
        <v>11</v>
      </c>
      <c r="D93" s="49">
        <f t="shared" ref="D93:E93" si="42">AVERAGE(D90:D92)</f>
        <v>70.246716666666657</v>
      </c>
      <c r="E93" s="49">
        <f t="shared" si="42"/>
        <v>71.933858999999998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25"/>
      <c r="B94" s="25"/>
      <c r="C94" s="56" t="s">
        <v>12</v>
      </c>
      <c r="D94" s="49">
        <f t="shared" ref="D94:E94" si="43">STDEV(D90:D92)</f>
        <v>1.562147154154605</v>
      </c>
      <c r="E94" s="49">
        <f t="shared" si="43"/>
        <v>0.72285366524145045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25"/>
      <c r="B95" s="25"/>
      <c r="C95" s="56" t="s">
        <v>69</v>
      </c>
      <c r="D95" s="88">
        <f t="shared" ref="D95:E95" si="44">(D94/D93)*100</f>
        <v>2.2238009522456048</v>
      </c>
      <c r="E95" s="88">
        <f t="shared" si="44"/>
        <v>1.0048865378422844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" customHeight="1" x14ac:dyDescent="0.25">
      <c r="A96" s="23" t="s">
        <v>19</v>
      </c>
      <c r="B96" s="43" t="s">
        <v>91</v>
      </c>
      <c r="C96" s="56" t="s">
        <v>6</v>
      </c>
      <c r="D96" s="46">
        <v>13.18102</v>
      </c>
      <c r="E96" s="46">
        <v>12.72574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25"/>
      <c r="B97" s="25"/>
      <c r="C97" s="56" t="s">
        <v>9</v>
      </c>
      <c r="D97" s="46">
        <v>12.45684</v>
      </c>
      <c r="E97" s="46">
        <v>12.203670000000001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25"/>
      <c r="B98" s="25"/>
      <c r="C98" s="56" t="s">
        <v>10</v>
      </c>
      <c r="D98" s="46">
        <v>12.237299999999999</v>
      </c>
      <c r="E98" s="46">
        <v>12.560646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25"/>
      <c r="B99" s="25"/>
      <c r="C99" s="56" t="s">
        <v>11</v>
      </c>
      <c r="D99" s="49">
        <f t="shared" ref="D99:E99" si="45">AVERAGE(D96:D98)</f>
        <v>12.625053333333334</v>
      </c>
      <c r="E99" s="49">
        <f t="shared" si="45"/>
        <v>12.496685333333334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25"/>
      <c r="B100" s="25"/>
      <c r="C100" s="56" t="s">
        <v>12</v>
      </c>
      <c r="D100" s="49">
        <f t="shared" ref="D100:E100" si="46">STDEV(D96:D98)</f>
        <v>0.49383565457886258</v>
      </c>
      <c r="E100" s="49">
        <f t="shared" si="46"/>
        <v>0.26684732785870868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25"/>
      <c r="B101" s="25"/>
      <c r="C101" s="56" t="s">
        <v>69</v>
      </c>
      <c r="D101" s="88">
        <f t="shared" ref="D101:E101" si="47">(D100/D99)*100</f>
        <v>3.9115530171663639</v>
      </c>
      <c r="E101" s="88">
        <f t="shared" si="47"/>
        <v>2.1353448593838484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" customHeight="1" x14ac:dyDescent="0.25">
      <c r="A102" s="25"/>
      <c r="B102" s="43" t="s">
        <v>92</v>
      </c>
      <c r="C102" s="56" t="s">
        <v>6</v>
      </c>
      <c r="D102" s="46">
        <v>45.959290000000003</v>
      </c>
      <c r="E102" s="46">
        <v>45.385829999999999</v>
      </c>
      <c r="G102" s="11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25"/>
      <c r="B103" s="25"/>
      <c r="C103" s="56" t="s">
        <v>9</v>
      </c>
      <c r="D103" s="46">
        <v>44.0533</v>
      </c>
      <c r="E103" s="46">
        <v>43.990830000000003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25"/>
      <c r="B104" s="25"/>
      <c r="C104" s="56" t="s">
        <v>10</v>
      </c>
      <c r="D104" s="46">
        <v>43.285499999999999</v>
      </c>
      <c r="E104" s="46">
        <v>44.025492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25"/>
      <c r="B105" s="25"/>
      <c r="C105" s="56" t="s">
        <v>11</v>
      </c>
      <c r="D105" s="49">
        <f t="shared" ref="D105:E105" si="48">AVERAGE(D102:D104)</f>
        <v>44.432696666666665</v>
      </c>
      <c r="E105" s="49">
        <f t="shared" si="48"/>
        <v>44.467384000000003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25"/>
      <c r="B106" s="25"/>
      <c r="C106" s="56" t="s">
        <v>12</v>
      </c>
      <c r="D106" s="49">
        <f t="shared" ref="D106:E106" si="49">STDEV(D102:D104)</f>
        <v>1.3766788347444507</v>
      </c>
      <c r="E106" s="49">
        <f t="shared" si="49"/>
        <v>0.79558635907612041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25"/>
      <c r="B107" s="25"/>
      <c r="C107" s="56" t="s">
        <v>69</v>
      </c>
      <c r="D107" s="88">
        <f t="shared" ref="D107:E107" si="50">(D106/D105)*100</f>
        <v>3.0983463485736009</v>
      </c>
      <c r="E107" s="88">
        <f t="shared" si="50"/>
        <v>1.7891458581780306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" customHeight="1" x14ac:dyDescent="0.25">
      <c r="A108" s="25"/>
      <c r="B108" s="43" t="s">
        <v>93</v>
      </c>
      <c r="C108" s="56" t="s">
        <v>6</v>
      </c>
      <c r="D108" s="46">
        <v>59.593640000000001</v>
      </c>
      <c r="E108" s="46">
        <v>58.361550000000001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25"/>
      <c r="B109" s="25"/>
      <c r="C109" s="56" t="s">
        <v>9</v>
      </c>
      <c r="D109" s="46">
        <v>55.023299999999999</v>
      </c>
      <c r="E109" s="46">
        <v>57.458919999999999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25"/>
      <c r="B110" s="25"/>
      <c r="C110" s="56" t="s">
        <v>10</v>
      </c>
      <c r="D110" s="46">
        <v>55.516100000000002</v>
      </c>
      <c r="E110" s="46">
        <v>58.917394999999999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25"/>
      <c r="B111" s="25"/>
      <c r="C111" s="56" t="s">
        <v>11</v>
      </c>
      <c r="D111" s="49">
        <f t="shared" ref="D111:E111" si="51">AVERAGE(D108:D110)</f>
        <v>56.711013333333334</v>
      </c>
      <c r="E111" s="49">
        <f t="shared" si="51"/>
        <v>58.245955000000002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25"/>
      <c r="B112" s="25"/>
      <c r="C112" s="56" t="s">
        <v>12</v>
      </c>
      <c r="D112" s="49">
        <f t="shared" ref="D112:E112" si="52">STDEV(D108:D110)</f>
        <v>2.5085584176042892</v>
      </c>
      <c r="E112" s="49">
        <f t="shared" si="52"/>
        <v>0.73607675172158527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25"/>
      <c r="B113" s="25"/>
      <c r="C113" s="56" t="s">
        <v>69</v>
      </c>
      <c r="D113" s="88">
        <f t="shared" ref="D113:E113" si="53">(D112/D111)*100</f>
        <v>4.4234060902061518</v>
      </c>
      <c r="E113" s="88">
        <f t="shared" si="53"/>
        <v>1.2637388325448269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" customHeight="1" x14ac:dyDescent="0.25">
      <c r="A114" s="23" t="s">
        <v>20</v>
      </c>
      <c r="B114" s="43" t="s">
        <v>91</v>
      </c>
      <c r="C114" s="56" t="s">
        <v>6</v>
      </c>
      <c r="D114" s="46">
        <v>14.418189999999999</v>
      </c>
      <c r="E114" s="46">
        <v>14.25821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25"/>
      <c r="B115" s="25"/>
      <c r="C115" s="56" t="s">
        <v>9</v>
      </c>
      <c r="D115" s="46">
        <v>14.441990000000001</v>
      </c>
      <c r="E115" s="46">
        <v>14.635400000000001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25"/>
      <c r="B116" s="25"/>
      <c r="C116" s="56" t="s">
        <v>10</v>
      </c>
      <c r="D116" s="46">
        <v>14.302899999999999</v>
      </c>
      <c r="E116" s="46">
        <v>14.336078000000001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25"/>
      <c r="B117" s="25"/>
      <c r="C117" s="56" t="s">
        <v>11</v>
      </c>
      <c r="D117" s="49">
        <f t="shared" ref="D117:E117" si="54">AVERAGE(D114:D116)</f>
        <v>14.387693333333333</v>
      </c>
      <c r="E117" s="49">
        <f t="shared" si="54"/>
        <v>14.409896000000002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25"/>
      <c r="B118" s="25"/>
      <c r="C118" s="56" t="s">
        <v>12</v>
      </c>
      <c r="D118" s="49">
        <f t="shared" ref="D118:E118" si="55">STDEV(D114:D116)</f>
        <v>7.4391142169840344E-2</v>
      </c>
      <c r="E118" s="49">
        <f t="shared" si="55"/>
        <v>0.19913537322133429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25"/>
      <c r="B119" s="25"/>
      <c r="C119" s="56" t="s">
        <v>69</v>
      </c>
      <c r="D119" s="88">
        <f t="shared" ref="D119:E119" si="56">(D118/D117)*100</f>
        <v>0.51704703767553439</v>
      </c>
      <c r="E119" s="88">
        <f t="shared" si="56"/>
        <v>1.3819348399276044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" customHeight="1" x14ac:dyDescent="0.25">
      <c r="A120" s="25"/>
      <c r="B120" s="43" t="s">
        <v>92</v>
      </c>
      <c r="C120" s="56" t="s">
        <v>6</v>
      </c>
      <c r="D120" s="46">
        <v>52.770989999999998</v>
      </c>
      <c r="E120" s="46">
        <v>52.127510000000001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25"/>
      <c r="B121" s="25"/>
      <c r="C121" s="56" t="s">
        <v>9</v>
      </c>
      <c r="D121" s="46">
        <v>52.552199999999999</v>
      </c>
      <c r="E121" s="46">
        <v>53.707419999999999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25"/>
      <c r="B122" s="25"/>
      <c r="C122" s="56" t="s">
        <v>10</v>
      </c>
      <c r="D122" s="46">
        <v>52.1252</v>
      </c>
      <c r="E122" s="46">
        <v>52.811616000000001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25"/>
      <c r="B123" s="25"/>
      <c r="C123" s="56" t="s">
        <v>11</v>
      </c>
      <c r="D123" s="49">
        <f t="shared" ref="D123:E123" si="57">AVERAGE(D120:D122)</f>
        <v>52.482796666666665</v>
      </c>
      <c r="E123" s="49">
        <f t="shared" si="57"/>
        <v>52.882182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25"/>
      <c r="B124" s="25"/>
      <c r="C124" s="56" t="s">
        <v>12</v>
      </c>
      <c r="D124" s="49">
        <f t="shared" ref="D124:E124" si="58">STDEV(D120:D122)</f>
        <v>0.32844146819994086</v>
      </c>
      <c r="E124" s="49">
        <f t="shared" si="58"/>
        <v>0.79231532377709224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25"/>
      <c r="B125" s="25"/>
      <c r="C125" s="56" t="s">
        <v>69</v>
      </c>
      <c r="D125" s="88">
        <f t="shared" ref="D125:E125" si="59">(D124/D123)*100</f>
        <v>0.62580786288117818</v>
      </c>
      <c r="E125" s="88">
        <f t="shared" si="59"/>
        <v>1.4982651884090037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" customHeight="1" x14ac:dyDescent="0.25">
      <c r="A126" s="25"/>
      <c r="B126" s="43" t="s">
        <v>93</v>
      </c>
      <c r="C126" s="56" t="s">
        <v>6</v>
      </c>
      <c r="D126" s="46">
        <v>67.585710000000006</v>
      </c>
      <c r="E126" s="46">
        <v>67.888670000000005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25"/>
      <c r="B127" s="25"/>
      <c r="C127" s="56" t="s">
        <v>9</v>
      </c>
      <c r="D127" s="46">
        <v>66.849850000000004</v>
      </c>
      <c r="E127" s="46">
        <v>69.64855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25"/>
      <c r="B128" s="25"/>
      <c r="C128" s="56" t="s">
        <v>10</v>
      </c>
      <c r="D128" s="46">
        <v>67.352099999999993</v>
      </c>
      <c r="E128" s="46">
        <v>68.561670000000007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25"/>
      <c r="B129" s="25"/>
      <c r="C129" s="56" t="s">
        <v>11</v>
      </c>
      <c r="D129" s="49">
        <f t="shared" ref="D129:E129" si="60">AVERAGE(D126:D128)</f>
        <v>67.262553333333344</v>
      </c>
      <c r="E129" s="49">
        <f t="shared" si="60"/>
        <v>68.699629999999999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25"/>
      <c r="B130" s="25"/>
      <c r="C130" s="56" t="s">
        <v>12</v>
      </c>
      <c r="D130" s="49">
        <f t="shared" ref="D130:E130" si="61">STDEV(D126:D128)</f>
        <v>0.37601388143701975</v>
      </c>
      <c r="E130" s="49">
        <f t="shared" si="61"/>
        <v>0.88801414673415846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25"/>
      <c r="B131" s="25"/>
      <c r="C131" s="56" t="s">
        <v>69</v>
      </c>
      <c r="D131" s="88">
        <f t="shared" ref="D131:E131" si="62">(D130/D129)*100</f>
        <v>0.55902409706870038</v>
      </c>
      <c r="E131" s="88">
        <f t="shared" si="62"/>
        <v>1.2926039728804339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" customHeight="1" x14ac:dyDescent="0.25">
      <c r="A132" s="23" t="s">
        <v>21</v>
      </c>
      <c r="B132" s="43" t="s">
        <v>94</v>
      </c>
      <c r="C132" s="56" t="s">
        <v>6</v>
      </c>
      <c r="D132" s="46">
        <v>28.167549999999999</v>
      </c>
      <c r="E132" s="46">
        <v>27.879919999999998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25"/>
      <c r="B133" s="25"/>
      <c r="C133" s="56" t="s">
        <v>9</v>
      </c>
      <c r="D133" s="46">
        <v>27.90804</v>
      </c>
      <c r="E133" s="46">
        <v>27.646180000000001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25"/>
      <c r="B134" s="25"/>
      <c r="C134" s="56" t="s">
        <v>10</v>
      </c>
      <c r="D134" s="46">
        <v>27.677199999999999</v>
      </c>
      <c r="E134" s="46">
        <v>27.692637999999999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25"/>
      <c r="B135" s="25"/>
      <c r="C135" s="56" t="s">
        <v>11</v>
      </c>
      <c r="D135" s="49">
        <f t="shared" ref="D135:E135" si="63">AVERAGE(D132:D134)</f>
        <v>27.917596666666668</v>
      </c>
      <c r="E135" s="49">
        <f t="shared" si="63"/>
        <v>27.739579333333335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25"/>
      <c r="B136" s="25"/>
      <c r="C136" s="56" t="s">
        <v>12</v>
      </c>
      <c r="D136" s="49">
        <f t="shared" ref="D136:E136" si="64">STDEV(D132:D134)</f>
        <v>0.24531465107761741</v>
      </c>
      <c r="E136" s="49">
        <f t="shared" si="64"/>
        <v>0.12373848827803367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25"/>
      <c r="B137" s="25"/>
      <c r="C137" s="56" t="s">
        <v>69</v>
      </c>
      <c r="D137" s="88">
        <f t="shared" ref="D137:E137" si="65">(D136/D135)*100</f>
        <v>0.87870977579714327</v>
      </c>
      <c r="E137" s="88">
        <f t="shared" si="65"/>
        <v>0.44607197099540369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25"/>
      <c r="B138" s="43" t="s">
        <v>95</v>
      </c>
      <c r="C138" s="56" t="s">
        <v>6</v>
      </c>
      <c r="D138" s="46">
        <v>51.35125</v>
      </c>
      <c r="E138" s="46">
        <v>50.822299999999998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25"/>
      <c r="B139" s="25"/>
      <c r="C139" s="56" t="s">
        <v>9</v>
      </c>
      <c r="D139" s="46">
        <v>50.546819999999997</v>
      </c>
      <c r="E139" s="46">
        <v>50.685540000000003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25"/>
      <c r="B140" s="25"/>
      <c r="C140" s="56" t="s">
        <v>10</v>
      </c>
      <c r="D140" s="46">
        <v>49.421300000000002</v>
      </c>
      <c r="E140" s="46">
        <v>49.695132999999998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25"/>
      <c r="B141" s="25"/>
      <c r="C141" s="56" t="s">
        <v>11</v>
      </c>
      <c r="D141" s="49">
        <f t="shared" ref="D141:E141" si="66">AVERAGE(D138:D140)</f>
        <v>50.439789999999995</v>
      </c>
      <c r="E141" s="49">
        <f t="shared" si="66"/>
        <v>50.400990999999998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25"/>
      <c r="B142" s="25"/>
      <c r="C142" s="56" t="s">
        <v>12</v>
      </c>
      <c r="D142" s="49">
        <f t="shared" ref="D142:E142" si="67">STDEV(D138:D140)</f>
        <v>0.96941648237483447</v>
      </c>
      <c r="E142" s="49">
        <f t="shared" si="67"/>
        <v>0.61510361852536788</v>
      </c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25"/>
      <c r="B143" s="25"/>
      <c r="C143" s="56" t="s">
        <v>69</v>
      </c>
      <c r="D143" s="88">
        <f t="shared" ref="D143:E143" si="68">(D142/D141)*100</f>
        <v>1.9219280698330319</v>
      </c>
      <c r="E143" s="88">
        <f t="shared" si="68"/>
        <v>1.2204196908060159</v>
      </c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25"/>
      <c r="B144" s="43" t="s">
        <v>96</v>
      </c>
      <c r="C144" s="56" t="s">
        <v>6</v>
      </c>
      <c r="D144" s="46">
        <v>62.113410000000002</v>
      </c>
      <c r="E144" s="46">
        <v>61.30545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25"/>
      <c r="B145" s="25"/>
      <c r="C145" s="56" t="s">
        <v>9</v>
      </c>
      <c r="D145" s="46">
        <v>60.131799999999998</v>
      </c>
      <c r="E145" s="46">
        <v>61.688470000000002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25"/>
      <c r="B146" s="25"/>
      <c r="C146" s="56" t="s">
        <v>10</v>
      </c>
      <c r="D146" s="46">
        <v>60.589700000000001</v>
      </c>
      <c r="E146" s="46">
        <v>60.726700999999998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25"/>
      <c r="B147" s="25"/>
      <c r="C147" s="56" t="s">
        <v>11</v>
      </c>
      <c r="D147" s="49">
        <f t="shared" ref="D147:E147" si="69">AVERAGE(D144:D146)</f>
        <v>60.944970000000005</v>
      </c>
      <c r="E147" s="49">
        <f t="shared" si="69"/>
        <v>61.240206999999998</v>
      </c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25"/>
      <c r="B148" s="25"/>
      <c r="C148" s="56" t="s">
        <v>12</v>
      </c>
      <c r="D148" s="49">
        <f t="shared" ref="D148:E148" si="70">STDEV(D144:D146)</f>
        <v>1.0374763263323183</v>
      </c>
      <c r="E148" s="49">
        <f t="shared" si="70"/>
        <v>0.48419251246482725</v>
      </c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5" customHeight="1" x14ac:dyDescent="0.25">
      <c r="A149" s="26"/>
      <c r="B149" s="26"/>
      <c r="C149" s="87" t="s">
        <v>69</v>
      </c>
      <c r="D149" s="89">
        <f t="shared" ref="D149:E149" si="71">(D148/D147)*100</f>
        <v>1.7023165756457312</v>
      </c>
      <c r="E149" s="89">
        <f t="shared" si="71"/>
        <v>0.79064480050635244</v>
      </c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70" t="s">
        <v>76</v>
      </c>
      <c r="B150" s="24"/>
      <c r="C150" s="56"/>
      <c r="D150" s="56"/>
      <c r="E150" s="56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24"/>
      <c r="B151" s="24"/>
      <c r="C151" s="56"/>
      <c r="D151" s="56"/>
      <c r="E151" s="56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24"/>
      <c r="B152" s="24"/>
      <c r="C152" s="56"/>
      <c r="D152" s="56"/>
      <c r="E152" s="56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24"/>
      <c r="B153" s="24"/>
      <c r="C153" s="56"/>
      <c r="D153" s="56"/>
      <c r="E153" s="56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24"/>
      <c r="B154" s="24"/>
      <c r="C154" s="56"/>
      <c r="D154" s="56"/>
      <c r="E154" s="56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24"/>
      <c r="B155" s="24"/>
      <c r="C155" s="56"/>
      <c r="D155" s="56"/>
      <c r="E155" s="56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24"/>
      <c r="B156" s="24"/>
      <c r="C156" s="56"/>
      <c r="D156" s="56"/>
      <c r="E156" s="56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24"/>
      <c r="B157" s="24"/>
      <c r="C157" s="56"/>
      <c r="D157" s="56"/>
      <c r="E157" s="56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24"/>
      <c r="B158" s="24"/>
      <c r="C158" s="56"/>
      <c r="D158" s="56"/>
      <c r="E158" s="56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24"/>
      <c r="B159" s="24"/>
      <c r="C159" s="56"/>
      <c r="D159" s="56"/>
      <c r="E159" s="56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24"/>
      <c r="B160" s="24"/>
      <c r="C160" s="56"/>
      <c r="D160" s="56"/>
      <c r="E160" s="56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24"/>
      <c r="B161" s="24"/>
      <c r="C161" s="56"/>
      <c r="D161" s="56"/>
      <c r="E161" s="56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24"/>
      <c r="B162" s="24"/>
      <c r="C162" s="56"/>
      <c r="D162" s="56"/>
      <c r="E162" s="56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24"/>
      <c r="B163" s="24"/>
      <c r="C163" s="56"/>
      <c r="D163" s="56"/>
      <c r="E163" s="56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24"/>
      <c r="B164" s="24"/>
      <c r="C164" s="56"/>
      <c r="D164" s="56"/>
      <c r="E164" s="56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24"/>
      <c r="B165" s="24"/>
      <c r="C165" s="56"/>
      <c r="D165" s="56"/>
      <c r="E165" s="56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24"/>
      <c r="B166" s="24"/>
      <c r="C166" s="56"/>
      <c r="D166" s="56"/>
      <c r="E166" s="56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24"/>
      <c r="B167" s="24"/>
      <c r="C167" s="56"/>
      <c r="D167" s="56"/>
      <c r="E167" s="56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24"/>
      <c r="B168" s="24"/>
      <c r="C168" s="56"/>
      <c r="D168" s="56"/>
      <c r="E168" s="56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24"/>
      <c r="B169" s="24"/>
      <c r="C169" s="56"/>
      <c r="D169" s="56"/>
      <c r="E169" s="56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24"/>
      <c r="B170" s="24"/>
      <c r="C170" s="56"/>
      <c r="D170" s="56"/>
      <c r="E170" s="56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24"/>
      <c r="B171" s="24"/>
      <c r="C171" s="56"/>
      <c r="D171" s="56"/>
      <c r="E171" s="56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24"/>
      <c r="B172" s="24"/>
      <c r="C172" s="56"/>
      <c r="D172" s="56"/>
      <c r="E172" s="56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24"/>
      <c r="B173" s="24"/>
      <c r="C173" s="56"/>
      <c r="D173" s="56"/>
      <c r="E173" s="56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24"/>
      <c r="B174" s="24"/>
      <c r="C174" s="56"/>
      <c r="D174" s="56"/>
      <c r="E174" s="56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24"/>
      <c r="B175" s="24"/>
      <c r="C175" s="56"/>
      <c r="D175" s="56"/>
      <c r="E175" s="56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24"/>
      <c r="B176" s="24"/>
      <c r="C176" s="56"/>
      <c r="D176" s="56"/>
      <c r="E176" s="56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24"/>
      <c r="B177" s="24"/>
      <c r="C177" s="56"/>
      <c r="D177" s="56"/>
      <c r="E177" s="56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24"/>
      <c r="B178" s="24"/>
      <c r="C178" s="56"/>
      <c r="D178" s="56"/>
      <c r="E178" s="56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24"/>
      <c r="B179" s="24"/>
      <c r="C179" s="56"/>
      <c r="D179" s="56"/>
      <c r="E179" s="56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24"/>
      <c r="B180" s="24"/>
      <c r="C180" s="56"/>
      <c r="D180" s="56"/>
      <c r="E180" s="56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24"/>
      <c r="B181" s="24"/>
      <c r="C181" s="56"/>
      <c r="D181" s="56"/>
      <c r="E181" s="56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24"/>
      <c r="B182" s="24"/>
      <c r="C182" s="56"/>
      <c r="D182" s="56"/>
      <c r="E182" s="56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24"/>
      <c r="B183" s="24"/>
      <c r="C183" s="56"/>
      <c r="D183" s="56"/>
      <c r="E183" s="56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24"/>
      <c r="B184" s="24"/>
      <c r="C184" s="56"/>
      <c r="D184" s="56"/>
      <c r="E184" s="5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24"/>
      <c r="B185" s="24"/>
      <c r="C185" s="56"/>
      <c r="D185" s="56"/>
      <c r="E185" s="5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24"/>
      <c r="B186" s="24"/>
      <c r="C186" s="56"/>
      <c r="D186" s="56"/>
      <c r="E186" s="56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24"/>
      <c r="B187" s="24"/>
      <c r="C187" s="56"/>
      <c r="D187" s="56"/>
      <c r="E187" s="56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24"/>
      <c r="B188" s="24"/>
      <c r="C188" s="56"/>
      <c r="D188" s="56"/>
      <c r="E188" s="56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24"/>
      <c r="B189" s="24"/>
      <c r="C189" s="56"/>
      <c r="D189" s="56"/>
      <c r="E189" s="56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24"/>
      <c r="B190" s="24"/>
      <c r="C190" s="56"/>
      <c r="D190" s="56"/>
      <c r="E190" s="56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24"/>
      <c r="B191" s="24"/>
      <c r="C191" s="56"/>
      <c r="D191" s="56"/>
      <c r="E191" s="56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24"/>
      <c r="B192" s="24"/>
      <c r="C192" s="56"/>
      <c r="D192" s="56"/>
      <c r="E192" s="56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24"/>
      <c r="B193" s="24"/>
      <c r="C193" s="56"/>
      <c r="D193" s="56"/>
      <c r="E193" s="56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24"/>
      <c r="B194" s="24"/>
      <c r="C194" s="56"/>
      <c r="D194" s="56"/>
      <c r="E194" s="56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24"/>
      <c r="B195" s="24"/>
      <c r="C195" s="56"/>
      <c r="D195" s="56"/>
      <c r="E195" s="56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24"/>
      <c r="B196" s="24"/>
      <c r="C196" s="56"/>
      <c r="D196" s="56"/>
      <c r="E196" s="56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24"/>
      <c r="B197" s="24"/>
      <c r="C197" s="56"/>
      <c r="D197" s="56"/>
      <c r="E197" s="56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24"/>
      <c r="B198" s="24"/>
      <c r="C198" s="56"/>
      <c r="D198" s="56"/>
      <c r="E198" s="56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24"/>
      <c r="B199" s="24"/>
      <c r="C199" s="56"/>
      <c r="D199" s="56"/>
      <c r="E199" s="56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24"/>
      <c r="B200" s="24"/>
      <c r="C200" s="56"/>
      <c r="D200" s="56"/>
      <c r="E200" s="56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24"/>
      <c r="B201" s="24"/>
      <c r="C201" s="56"/>
      <c r="D201" s="56"/>
      <c r="E201" s="56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24"/>
      <c r="B202" s="24"/>
      <c r="C202" s="56"/>
      <c r="D202" s="56"/>
      <c r="E202" s="56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24"/>
      <c r="B203" s="24"/>
      <c r="C203" s="56"/>
      <c r="D203" s="56"/>
      <c r="E203" s="56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24"/>
      <c r="B204" s="24"/>
      <c r="C204" s="56"/>
      <c r="D204" s="56"/>
      <c r="E204" s="56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24"/>
      <c r="B205" s="24"/>
      <c r="C205" s="56"/>
      <c r="D205" s="56"/>
      <c r="E205" s="56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24"/>
      <c r="B206" s="24"/>
      <c r="C206" s="56"/>
      <c r="D206" s="56"/>
      <c r="E206" s="56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24"/>
      <c r="B207" s="24"/>
      <c r="C207" s="56"/>
      <c r="D207" s="56"/>
      <c r="E207" s="56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24"/>
      <c r="B208" s="24"/>
      <c r="C208" s="56"/>
      <c r="D208" s="56"/>
      <c r="E208" s="56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24"/>
      <c r="B209" s="24"/>
      <c r="C209" s="56"/>
      <c r="D209" s="56"/>
      <c r="E209" s="56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24"/>
      <c r="B210" s="24"/>
      <c r="C210" s="56"/>
      <c r="D210" s="56"/>
      <c r="E210" s="56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24"/>
      <c r="B211" s="24"/>
      <c r="C211" s="56"/>
      <c r="D211" s="56"/>
      <c r="E211" s="56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24"/>
      <c r="B212" s="24"/>
      <c r="C212" s="56"/>
      <c r="D212" s="56"/>
      <c r="E212" s="56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24"/>
      <c r="B213" s="24"/>
      <c r="C213" s="56"/>
      <c r="D213" s="56"/>
      <c r="E213" s="56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24"/>
      <c r="B214" s="24"/>
      <c r="C214" s="56"/>
      <c r="D214" s="56"/>
      <c r="E214" s="56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24"/>
      <c r="B215" s="24"/>
      <c r="C215" s="56"/>
      <c r="D215" s="56"/>
      <c r="E215" s="56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24"/>
      <c r="B216" s="24"/>
      <c r="C216" s="56"/>
      <c r="D216" s="56"/>
      <c r="E216" s="56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24"/>
      <c r="B217" s="24"/>
      <c r="C217" s="56"/>
      <c r="D217" s="56"/>
      <c r="E217" s="56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24"/>
      <c r="B218" s="24"/>
      <c r="C218" s="56"/>
      <c r="D218" s="56"/>
      <c r="E218" s="56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24"/>
      <c r="B219" s="24"/>
      <c r="C219" s="56"/>
      <c r="D219" s="56"/>
      <c r="E219" s="56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24"/>
      <c r="B220" s="24"/>
      <c r="C220" s="56"/>
      <c r="D220" s="56"/>
      <c r="E220" s="56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24"/>
      <c r="B221" s="24"/>
      <c r="C221" s="56"/>
      <c r="D221" s="56"/>
      <c r="E221" s="56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24"/>
      <c r="B222" s="24"/>
      <c r="C222" s="56"/>
      <c r="D222" s="56"/>
      <c r="E222" s="56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24"/>
      <c r="B223" s="24"/>
      <c r="C223" s="56"/>
      <c r="D223" s="56"/>
      <c r="E223" s="56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24"/>
      <c r="B224" s="24"/>
      <c r="C224" s="56"/>
      <c r="D224" s="56"/>
      <c r="E224" s="56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24"/>
      <c r="B225" s="24"/>
      <c r="C225" s="56"/>
      <c r="D225" s="56"/>
      <c r="E225" s="56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24"/>
      <c r="B226" s="24"/>
      <c r="C226" s="56"/>
      <c r="D226" s="56"/>
      <c r="E226" s="56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24"/>
      <c r="B227" s="24"/>
      <c r="C227" s="56"/>
      <c r="D227" s="56"/>
      <c r="E227" s="56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24"/>
      <c r="B228" s="24"/>
      <c r="C228" s="56"/>
      <c r="D228" s="56"/>
      <c r="E228" s="56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24"/>
      <c r="B229" s="24"/>
      <c r="C229" s="56"/>
      <c r="D229" s="56"/>
      <c r="E229" s="56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24"/>
      <c r="B230" s="24"/>
      <c r="C230" s="56"/>
      <c r="D230" s="56"/>
      <c r="E230" s="56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24"/>
      <c r="B231" s="24"/>
      <c r="C231" s="56"/>
      <c r="D231" s="56"/>
      <c r="E231" s="56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24"/>
      <c r="B232" s="24"/>
      <c r="C232" s="56"/>
      <c r="D232" s="56"/>
      <c r="E232" s="56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24"/>
      <c r="B233" s="24"/>
      <c r="C233" s="56"/>
      <c r="D233" s="56"/>
      <c r="E233" s="56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24"/>
      <c r="B234" s="24"/>
      <c r="C234" s="56"/>
      <c r="D234" s="56"/>
      <c r="E234" s="56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24"/>
      <c r="B235" s="24"/>
      <c r="C235" s="56"/>
      <c r="D235" s="56"/>
      <c r="E235" s="56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24"/>
      <c r="B236" s="24"/>
      <c r="C236" s="56"/>
      <c r="D236" s="56"/>
      <c r="E236" s="56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24"/>
      <c r="B237" s="24"/>
      <c r="C237" s="56"/>
      <c r="D237" s="56"/>
      <c r="E237" s="56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24"/>
      <c r="B238" s="24"/>
      <c r="C238" s="56"/>
      <c r="D238" s="56"/>
      <c r="E238" s="56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24"/>
      <c r="B239" s="24"/>
      <c r="C239" s="56"/>
      <c r="D239" s="56"/>
      <c r="E239" s="56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24"/>
      <c r="B240" s="24"/>
      <c r="C240" s="56"/>
      <c r="D240" s="56"/>
      <c r="E240" s="56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24"/>
      <c r="B241" s="24"/>
      <c r="C241" s="56"/>
      <c r="D241" s="56"/>
      <c r="E241" s="56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24"/>
      <c r="B242" s="24"/>
      <c r="C242" s="56"/>
      <c r="D242" s="56"/>
      <c r="E242" s="56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24"/>
      <c r="B243" s="24"/>
      <c r="C243" s="56"/>
      <c r="D243" s="56"/>
      <c r="E243" s="56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24"/>
      <c r="B244" s="24"/>
      <c r="C244" s="56"/>
      <c r="D244" s="56"/>
      <c r="E244" s="56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24"/>
      <c r="B245" s="24"/>
      <c r="C245" s="56"/>
      <c r="D245" s="56"/>
      <c r="E245" s="56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24"/>
      <c r="B246" s="24"/>
      <c r="C246" s="56"/>
      <c r="D246" s="56"/>
      <c r="E246" s="56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24"/>
      <c r="B247" s="24"/>
      <c r="C247" s="56"/>
      <c r="D247" s="56"/>
      <c r="E247" s="56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24"/>
      <c r="B248" s="24"/>
      <c r="C248" s="56"/>
      <c r="D248" s="56"/>
      <c r="E248" s="56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24"/>
      <c r="B249" s="24"/>
      <c r="C249" s="56"/>
      <c r="D249" s="56"/>
      <c r="E249" s="56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24"/>
      <c r="B250" s="24"/>
      <c r="C250" s="56"/>
      <c r="D250" s="56"/>
      <c r="E250" s="56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24"/>
      <c r="B251" s="24"/>
      <c r="C251" s="56"/>
      <c r="D251" s="56"/>
      <c r="E251" s="56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24"/>
      <c r="B252" s="24"/>
      <c r="C252" s="56"/>
      <c r="D252" s="56"/>
      <c r="E252" s="56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24"/>
      <c r="B253" s="24"/>
      <c r="C253" s="56"/>
      <c r="D253" s="56"/>
      <c r="E253" s="56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24"/>
      <c r="B254" s="24"/>
      <c r="C254" s="56"/>
      <c r="D254" s="56"/>
      <c r="E254" s="56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24"/>
      <c r="B255" s="24"/>
      <c r="C255" s="56"/>
      <c r="D255" s="56"/>
      <c r="E255" s="56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24"/>
      <c r="B256" s="24"/>
      <c r="C256" s="56"/>
      <c r="D256" s="56"/>
      <c r="E256" s="56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24"/>
      <c r="B257" s="24"/>
      <c r="C257" s="56"/>
      <c r="D257" s="56"/>
      <c r="E257" s="56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24"/>
      <c r="B258" s="24"/>
      <c r="C258" s="56"/>
      <c r="D258" s="56"/>
      <c r="E258" s="56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24"/>
      <c r="B259" s="24"/>
      <c r="C259" s="56"/>
      <c r="D259" s="56"/>
      <c r="E259" s="56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24"/>
      <c r="B260" s="24"/>
      <c r="C260" s="56"/>
      <c r="D260" s="56"/>
      <c r="E260" s="56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24"/>
      <c r="B261" s="24"/>
      <c r="C261" s="56"/>
      <c r="D261" s="56"/>
      <c r="E261" s="56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24"/>
      <c r="B262" s="24"/>
      <c r="C262" s="56"/>
      <c r="D262" s="56"/>
      <c r="E262" s="56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24"/>
      <c r="B263" s="24"/>
      <c r="C263" s="56"/>
      <c r="D263" s="56"/>
      <c r="E263" s="56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24"/>
      <c r="B264" s="24"/>
      <c r="C264" s="56"/>
      <c r="D264" s="56"/>
      <c r="E264" s="56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24"/>
      <c r="B265" s="24"/>
      <c r="C265" s="56"/>
      <c r="D265" s="56"/>
      <c r="E265" s="56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24"/>
      <c r="B266" s="24"/>
      <c r="C266" s="56"/>
      <c r="D266" s="56"/>
      <c r="E266" s="56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24"/>
      <c r="B267" s="24"/>
      <c r="C267" s="56"/>
      <c r="D267" s="56"/>
      <c r="E267" s="56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24"/>
      <c r="B268" s="24"/>
      <c r="C268" s="56"/>
      <c r="D268" s="56"/>
      <c r="E268" s="56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24"/>
      <c r="B269" s="24"/>
      <c r="C269" s="56"/>
      <c r="D269" s="56"/>
      <c r="E269" s="56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24"/>
      <c r="B270" s="24"/>
      <c r="C270" s="56"/>
      <c r="D270" s="56"/>
      <c r="E270" s="56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24"/>
      <c r="B271" s="24"/>
      <c r="C271" s="56"/>
      <c r="D271" s="56"/>
      <c r="E271" s="56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24"/>
      <c r="B272" s="24"/>
      <c r="C272" s="56"/>
      <c r="D272" s="56"/>
      <c r="E272" s="56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24"/>
      <c r="B273" s="24"/>
      <c r="C273" s="56"/>
      <c r="D273" s="56"/>
      <c r="E273" s="56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24"/>
      <c r="B274" s="24"/>
      <c r="C274" s="56"/>
      <c r="D274" s="56"/>
      <c r="E274" s="56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24"/>
      <c r="B275" s="24"/>
      <c r="C275" s="56"/>
      <c r="D275" s="56"/>
      <c r="E275" s="56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24"/>
      <c r="B276" s="24"/>
      <c r="C276" s="56"/>
      <c r="D276" s="56"/>
      <c r="E276" s="56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24"/>
      <c r="B277" s="24"/>
      <c r="C277" s="56"/>
      <c r="D277" s="56"/>
      <c r="E277" s="56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24"/>
      <c r="B278" s="24"/>
      <c r="C278" s="56"/>
      <c r="D278" s="56"/>
      <c r="E278" s="56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24"/>
      <c r="B279" s="24"/>
      <c r="C279" s="56"/>
      <c r="D279" s="56"/>
      <c r="E279" s="56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24"/>
      <c r="B280" s="24"/>
      <c r="C280" s="56"/>
      <c r="D280" s="56"/>
      <c r="E280" s="56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24"/>
      <c r="B281" s="24"/>
      <c r="C281" s="56"/>
      <c r="D281" s="56"/>
      <c r="E281" s="56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24"/>
      <c r="B282" s="24"/>
      <c r="C282" s="56"/>
      <c r="D282" s="56"/>
      <c r="E282" s="56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24"/>
      <c r="B283" s="24"/>
      <c r="C283" s="56"/>
      <c r="D283" s="56"/>
      <c r="E283" s="56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24"/>
      <c r="B284" s="24"/>
      <c r="C284" s="56"/>
      <c r="D284" s="56"/>
      <c r="E284" s="56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24"/>
      <c r="B285" s="24"/>
      <c r="C285" s="56"/>
      <c r="D285" s="56"/>
      <c r="E285" s="56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24"/>
      <c r="B286" s="24"/>
      <c r="C286" s="56"/>
      <c r="D286" s="56"/>
      <c r="E286" s="56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24"/>
      <c r="B287" s="24"/>
      <c r="C287" s="56"/>
      <c r="D287" s="56"/>
      <c r="E287" s="56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24"/>
      <c r="B288" s="24"/>
      <c r="C288" s="56"/>
      <c r="D288" s="56"/>
      <c r="E288" s="56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24"/>
      <c r="B289" s="24"/>
      <c r="C289" s="56"/>
      <c r="D289" s="56"/>
      <c r="E289" s="56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24"/>
      <c r="B290" s="24"/>
      <c r="C290" s="56"/>
      <c r="D290" s="56"/>
      <c r="E290" s="56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24"/>
      <c r="B291" s="24"/>
      <c r="C291" s="56"/>
      <c r="D291" s="56"/>
      <c r="E291" s="56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24"/>
      <c r="B292" s="24"/>
      <c r="C292" s="56"/>
      <c r="D292" s="56"/>
      <c r="E292" s="56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24"/>
      <c r="B293" s="24"/>
      <c r="C293" s="56"/>
      <c r="D293" s="56"/>
      <c r="E293" s="56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24"/>
      <c r="B294" s="24"/>
      <c r="C294" s="56"/>
      <c r="D294" s="56"/>
      <c r="E294" s="56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24"/>
      <c r="B295" s="24"/>
      <c r="C295" s="56"/>
      <c r="D295" s="56"/>
      <c r="E295" s="56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24"/>
      <c r="B296" s="24"/>
      <c r="C296" s="56"/>
      <c r="D296" s="56"/>
      <c r="E296" s="56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24"/>
      <c r="B297" s="24"/>
      <c r="C297" s="56"/>
      <c r="D297" s="56"/>
      <c r="E297" s="56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24"/>
      <c r="B298" s="24"/>
      <c r="C298" s="56"/>
      <c r="D298" s="56"/>
      <c r="E298" s="56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24"/>
      <c r="B299" s="24"/>
      <c r="C299" s="56"/>
      <c r="D299" s="56"/>
      <c r="E299" s="56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24"/>
      <c r="B300" s="24"/>
      <c r="C300" s="56"/>
      <c r="D300" s="56"/>
      <c r="E300" s="56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24"/>
      <c r="B301" s="24"/>
      <c r="C301" s="56"/>
      <c r="D301" s="56"/>
      <c r="E301" s="56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24"/>
      <c r="B302" s="24"/>
      <c r="C302" s="56"/>
      <c r="D302" s="56"/>
      <c r="E302" s="56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24"/>
      <c r="B303" s="24"/>
      <c r="C303" s="56"/>
      <c r="D303" s="56"/>
      <c r="E303" s="56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24"/>
      <c r="B304" s="24"/>
      <c r="C304" s="56"/>
      <c r="D304" s="56"/>
      <c r="E304" s="56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24"/>
      <c r="B305" s="24"/>
      <c r="C305" s="56"/>
      <c r="D305" s="56"/>
      <c r="E305" s="56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24"/>
      <c r="B306" s="24"/>
      <c r="C306" s="56"/>
      <c r="D306" s="56"/>
      <c r="E306" s="56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24"/>
      <c r="B307" s="24"/>
      <c r="C307" s="56"/>
      <c r="D307" s="56"/>
      <c r="E307" s="56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24"/>
      <c r="B308" s="24"/>
      <c r="C308" s="56"/>
      <c r="D308" s="56"/>
      <c r="E308" s="56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24"/>
      <c r="B309" s="24"/>
      <c r="C309" s="56"/>
      <c r="D309" s="56"/>
      <c r="E309" s="56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24"/>
      <c r="B310" s="24"/>
      <c r="C310" s="56"/>
      <c r="D310" s="56"/>
      <c r="E310" s="5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24"/>
      <c r="B311" s="24"/>
      <c r="C311" s="56"/>
      <c r="D311" s="56"/>
      <c r="E311" s="5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24"/>
      <c r="B312" s="24"/>
      <c r="C312" s="56"/>
      <c r="D312" s="56"/>
      <c r="E312" s="56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24"/>
      <c r="B313" s="24"/>
      <c r="C313" s="56"/>
      <c r="D313" s="56"/>
      <c r="E313" s="56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24"/>
      <c r="B314" s="24"/>
      <c r="C314" s="56"/>
      <c r="D314" s="56"/>
      <c r="E314" s="56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24"/>
      <c r="B315" s="24"/>
      <c r="C315" s="56"/>
      <c r="D315" s="56"/>
      <c r="E315" s="56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24"/>
      <c r="B316" s="24"/>
      <c r="C316" s="56"/>
      <c r="D316" s="56"/>
      <c r="E316" s="56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24"/>
      <c r="B317" s="24"/>
      <c r="C317" s="56"/>
      <c r="D317" s="56"/>
      <c r="E317" s="56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24"/>
      <c r="B318" s="24"/>
      <c r="C318" s="56"/>
      <c r="D318" s="56"/>
      <c r="E318" s="56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24"/>
      <c r="B319" s="24"/>
      <c r="C319" s="56"/>
      <c r="D319" s="56"/>
      <c r="E319" s="56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24"/>
      <c r="B320" s="24"/>
      <c r="C320" s="56"/>
      <c r="D320" s="56"/>
      <c r="E320" s="56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24"/>
      <c r="B321" s="24"/>
      <c r="C321" s="56"/>
      <c r="D321" s="56"/>
      <c r="E321" s="56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24"/>
      <c r="B322" s="24"/>
      <c r="C322" s="56"/>
      <c r="D322" s="56"/>
      <c r="E322" s="56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24"/>
      <c r="B323" s="24"/>
      <c r="C323" s="56"/>
      <c r="D323" s="56"/>
      <c r="E323" s="56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24"/>
      <c r="B324" s="24"/>
      <c r="C324" s="56"/>
      <c r="D324" s="56"/>
      <c r="E324" s="56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24"/>
      <c r="B325" s="24"/>
      <c r="C325" s="56"/>
      <c r="D325" s="56"/>
      <c r="E325" s="56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24"/>
      <c r="B326" s="24"/>
      <c r="C326" s="56"/>
      <c r="D326" s="56"/>
      <c r="E326" s="56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24"/>
      <c r="B327" s="24"/>
      <c r="C327" s="56"/>
      <c r="D327" s="56"/>
      <c r="E327" s="56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24"/>
      <c r="B328" s="24"/>
      <c r="C328" s="56"/>
      <c r="D328" s="56"/>
      <c r="E328" s="56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24"/>
      <c r="B329" s="24"/>
      <c r="C329" s="56"/>
      <c r="D329" s="56"/>
      <c r="E329" s="56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24"/>
      <c r="B330" s="24"/>
      <c r="C330" s="56"/>
      <c r="D330" s="56"/>
      <c r="E330" s="56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24"/>
      <c r="B331" s="24"/>
      <c r="C331" s="56"/>
      <c r="D331" s="56"/>
      <c r="E331" s="56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24"/>
      <c r="B332" s="24"/>
      <c r="C332" s="56"/>
      <c r="D332" s="56"/>
      <c r="E332" s="56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24"/>
      <c r="B333" s="24"/>
      <c r="C333" s="56"/>
      <c r="D333" s="56"/>
      <c r="E333" s="56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24"/>
      <c r="B334" s="24"/>
      <c r="C334" s="56"/>
      <c r="D334" s="56"/>
      <c r="E334" s="56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24"/>
      <c r="B335" s="24"/>
      <c r="C335" s="56"/>
      <c r="D335" s="56"/>
      <c r="E335" s="56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24"/>
      <c r="B336" s="24"/>
      <c r="C336" s="56"/>
      <c r="D336" s="56"/>
      <c r="E336" s="56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24"/>
      <c r="B337" s="24"/>
      <c r="C337" s="56"/>
      <c r="D337" s="56"/>
      <c r="E337" s="56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24"/>
      <c r="B338" s="24"/>
      <c r="C338" s="56"/>
      <c r="D338" s="56"/>
      <c r="E338" s="56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24"/>
      <c r="B339" s="24"/>
      <c r="C339" s="56"/>
      <c r="D339" s="56"/>
      <c r="E339" s="56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24"/>
      <c r="B340" s="24"/>
      <c r="C340" s="56"/>
      <c r="D340" s="56"/>
      <c r="E340" s="56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24"/>
      <c r="B341" s="24"/>
      <c r="C341" s="56"/>
      <c r="D341" s="56"/>
      <c r="E341" s="56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24"/>
      <c r="B342" s="24"/>
      <c r="C342" s="56"/>
      <c r="D342" s="56"/>
      <c r="E342" s="56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24"/>
      <c r="B343" s="24"/>
      <c r="C343" s="56"/>
      <c r="D343" s="56"/>
      <c r="E343" s="56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24"/>
      <c r="B344" s="24"/>
      <c r="C344" s="56"/>
      <c r="D344" s="56"/>
      <c r="E344" s="56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24"/>
      <c r="B345" s="24"/>
      <c r="C345" s="56"/>
      <c r="D345" s="56"/>
      <c r="E345" s="56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24"/>
      <c r="B346" s="24"/>
      <c r="C346" s="56"/>
      <c r="D346" s="56"/>
      <c r="E346" s="56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24"/>
      <c r="B347" s="24"/>
      <c r="C347" s="56"/>
      <c r="D347" s="56"/>
      <c r="E347" s="56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24"/>
      <c r="B348" s="24"/>
      <c r="C348" s="56"/>
      <c r="D348" s="56"/>
      <c r="E348" s="56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24"/>
      <c r="B349" s="24"/>
      <c r="C349" s="56"/>
      <c r="D349" s="56"/>
      <c r="E349" s="56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24"/>
      <c r="B350" s="24"/>
      <c r="C350" s="56"/>
      <c r="D350" s="56"/>
      <c r="E350" s="56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24"/>
      <c r="B351" s="24"/>
      <c r="C351" s="56"/>
      <c r="D351" s="56"/>
      <c r="E351" s="56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24"/>
      <c r="B352" s="24"/>
      <c r="C352" s="56"/>
      <c r="D352" s="56"/>
      <c r="E352" s="56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24"/>
      <c r="B353" s="24"/>
      <c r="C353" s="56"/>
      <c r="D353" s="56"/>
      <c r="E353" s="56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24"/>
      <c r="B354" s="24"/>
      <c r="C354" s="56"/>
      <c r="D354" s="56"/>
      <c r="E354" s="56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24"/>
      <c r="B355" s="24"/>
      <c r="C355" s="56"/>
      <c r="D355" s="56"/>
      <c r="E355" s="56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24"/>
      <c r="B356" s="24"/>
      <c r="C356" s="56"/>
      <c r="D356" s="56"/>
      <c r="E356" s="56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24"/>
      <c r="B357" s="24"/>
      <c r="C357" s="56"/>
      <c r="D357" s="56"/>
      <c r="E357" s="56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24"/>
      <c r="B358" s="24"/>
      <c r="C358" s="56"/>
      <c r="D358" s="56"/>
      <c r="E358" s="56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24"/>
      <c r="B359" s="24"/>
      <c r="C359" s="56"/>
      <c r="D359" s="56"/>
      <c r="E359" s="56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24"/>
      <c r="B360" s="24"/>
      <c r="C360" s="56"/>
      <c r="D360" s="56"/>
      <c r="E360" s="56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24"/>
      <c r="B361" s="24"/>
      <c r="C361" s="56"/>
      <c r="D361" s="56"/>
      <c r="E361" s="56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24"/>
      <c r="B362" s="24"/>
      <c r="C362" s="56"/>
      <c r="D362" s="56"/>
      <c r="E362" s="56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24"/>
      <c r="B363" s="24"/>
      <c r="C363" s="56"/>
      <c r="D363" s="56"/>
      <c r="E363" s="56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24"/>
      <c r="B364" s="24"/>
      <c r="C364" s="56"/>
      <c r="D364" s="56"/>
      <c r="E364" s="56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24"/>
      <c r="B365" s="24"/>
      <c r="C365" s="56"/>
      <c r="D365" s="56"/>
      <c r="E365" s="56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24"/>
      <c r="B366" s="24"/>
      <c r="C366" s="56"/>
      <c r="D366" s="56"/>
      <c r="E366" s="56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24"/>
      <c r="B367" s="24"/>
      <c r="C367" s="56"/>
      <c r="D367" s="56"/>
      <c r="E367" s="56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24"/>
      <c r="B368" s="24"/>
      <c r="C368" s="56"/>
      <c r="D368" s="56"/>
      <c r="E368" s="56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24"/>
      <c r="B369" s="24"/>
      <c r="C369" s="56"/>
      <c r="D369" s="56"/>
      <c r="E369" s="56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24"/>
      <c r="B370" s="24"/>
      <c r="C370" s="56"/>
      <c r="D370" s="56"/>
      <c r="E370" s="56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24"/>
      <c r="B371" s="24"/>
      <c r="C371" s="56"/>
      <c r="D371" s="56"/>
      <c r="E371" s="56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24"/>
      <c r="B372" s="24"/>
      <c r="C372" s="56"/>
      <c r="D372" s="56"/>
      <c r="E372" s="56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24"/>
      <c r="B373" s="24"/>
      <c r="C373" s="56"/>
      <c r="D373" s="56"/>
      <c r="E373" s="56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24"/>
      <c r="B374" s="24"/>
      <c r="C374" s="56"/>
      <c r="D374" s="56"/>
      <c r="E374" s="56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24"/>
      <c r="B375" s="24"/>
      <c r="C375" s="56"/>
      <c r="D375" s="56"/>
      <c r="E375" s="56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24"/>
      <c r="B376" s="24"/>
      <c r="C376" s="56"/>
      <c r="D376" s="56"/>
      <c r="E376" s="56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24"/>
      <c r="B377" s="24"/>
      <c r="C377" s="56"/>
      <c r="D377" s="56"/>
      <c r="E377" s="56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24"/>
      <c r="B378" s="24"/>
      <c r="C378" s="56"/>
      <c r="D378" s="56"/>
      <c r="E378" s="56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24"/>
      <c r="B379" s="24"/>
      <c r="C379" s="56"/>
      <c r="D379" s="56"/>
      <c r="E379" s="56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24"/>
      <c r="B380" s="24"/>
      <c r="C380" s="56"/>
      <c r="D380" s="56"/>
      <c r="E380" s="56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24"/>
      <c r="B381" s="24"/>
      <c r="C381" s="56"/>
      <c r="D381" s="56"/>
      <c r="E381" s="56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24"/>
      <c r="B382" s="24"/>
      <c r="C382" s="56"/>
      <c r="D382" s="56"/>
      <c r="E382" s="56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24"/>
      <c r="B383" s="24"/>
      <c r="C383" s="56"/>
      <c r="D383" s="56"/>
      <c r="E383" s="56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24"/>
      <c r="B384" s="24"/>
      <c r="C384" s="56"/>
      <c r="D384" s="56"/>
      <c r="E384" s="56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24"/>
      <c r="B385" s="24"/>
      <c r="C385" s="56"/>
      <c r="D385" s="56"/>
      <c r="E385" s="56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24"/>
      <c r="B386" s="24"/>
      <c r="C386" s="56"/>
      <c r="D386" s="56"/>
      <c r="E386" s="56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24"/>
      <c r="B387" s="24"/>
      <c r="C387" s="56"/>
      <c r="D387" s="56"/>
      <c r="E387" s="56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24"/>
      <c r="B388" s="24"/>
      <c r="C388" s="56"/>
      <c r="D388" s="56"/>
      <c r="E388" s="56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24"/>
      <c r="B389" s="24"/>
      <c r="C389" s="56"/>
      <c r="D389" s="56"/>
      <c r="E389" s="56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24"/>
      <c r="B390" s="24"/>
      <c r="C390" s="56"/>
      <c r="D390" s="56"/>
      <c r="E390" s="56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24"/>
      <c r="B391" s="24"/>
      <c r="C391" s="56"/>
      <c r="D391" s="56"/>
      <c r="E391" s="56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24"/>
      <c r="B392" s="24"/>
      <c r="C392" s="56"/>
      <c r="D392" s="56"/>
      <c r="E392" s="56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24"/>
      <c r="B393" s="24"/>
      <c r="C393" s="56"/>
      <c r="D393" s="56"/>
      <c r="E393" s="56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24"/>
      <c r="B394" s="24"/>
      <c r="C394" s="56"/>
      <c r="D394" s="56"/>
      <c r="E394" s="56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24"/>
      <c r="B395" s="24"/>
      <c r="C395" s="56"/>
      <c r="D395" s="56"/>
      <c r="E395" s="56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24"/>
      <c r="B396" s="24"/>
      <c r="C396" s="56"/>
      <c r="D396" s="56"/>
      <c r="E396" s="56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24"/>
      <c r="B397" s="24"/>
      <c r="C397" s="56"/>
      <c r="D397" s="56"/>
      <c r="E397" s="56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24"/>
      <c r="B398" s="24"/>
      <c r="C398" s="56"/>
      <c r="D398" s="56"/>
      <c r="E398" s="56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24"/>
      <c r="B399" s="24"/>
      <c r="C399" s="56"/>
      <c r="D399" s="56"/>
      <c r="E399" s="56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24"/>
      <c r="B400" s="24"/>
      <c r="C400" s="56"/>
      <c r="D400" s="56"/>
      <c r="E400" s="56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24"/>
      <c r="B401" s="24"/>
      <c r="C401" s="56"/>
      <c r="D401" s="56"/>
      <c r="E401" s="56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24"/>
      <c r="B402" s="24"/>
      <c r="C402" s="56"/>
      <c r="D402" s="56"/>
      <c r="E402" s="56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24"/>
      <c r="B403" s="24"/>
      <c r="C403" s="56"/>
      <c r="D403" s="56"/>
      <c r="E403" s="56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24"/>
      <c r="B404" s="24"/>
      <c r="C404" s="56"/>
      <c r="D404" s="56"/>
      <c r="E404" s="56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24"/>
      <c r="B405" s="24"/>
      <c r="C405" s="56"/>
      <c r="D405" s="56"/>
      <c r="E405" s="56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24"/>
      <c r="B406" s="24"/>
      <c r="C406" s="56"/>
      <c r="D406" s="56"/>
      <c r="E406" s="56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24"/>
      <c r="B407" s="24"/>
      <c r="C407" s="56"/>
      <c r="D407" s="56"/>
      <c r="E407" s="56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24"/>
      <c r="B408" s="24"/>
      <c r="C408" s="56"/>
      <c r="D408" s="56"/>
      <c r="E408" s="56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24"/>
      <c r="B409" s="24"/>
      <c r="C409" s="56"/>
      <c r="D409" s="56"/>
      <c r="E409" s="56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24"/>
      <c r="B410" s="24"/>
      <c r="C410" s="56"/>
      <c r="D410" s="56"/>
      <c r="E410" s="56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24"/>
      <c r="B411" s="24"/>
      <c r="C411" s="56"/>
      <c r="D411" s="56"/>
      <c r="E411" s="5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24"/>
      <c r="B412" s="24"/>
      <c r="C412" s="56"/>
      <c r="D412" s="56"/>
      <c r="E412" s="56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24"/>
      <c r="B413" s="24"/>
      <c r="C413" s="56"/>
      <c r="D413" s="56"/>
      <c r="E413" s="56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24"/>
      <c r="B414" s="24"/>
      <c r="C414" s="56"/>
      <c r="D414" s="56"/>
      <c r="E414" s="56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24"/>
      <c r="B415" s="24"/>
      <c r="C415" s="56"/>
      <c r="D415" s="56"/>
      <c r="E415" s="56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24"/>
      <c r="B416" s="24"/>
      <c r="C416" s="56"/>
      <c r="D416" s="56"/>
      <c r="E416" s="56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24"/>
      <c r="B417" s="24"/>
      <c r="C417" s="56"/>
      <c r="D417" s="56"/>
      <c r="E417" s="56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24"/>
      <c r="B418" s="24"/>
      <c r="C418" s="56"/>
      <c r="D418" s="56"/>
      <c r="E418" s="56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24"/>
      <c r="B419" s="24"/>
      <c r="C419" s="56"/>
      <c r="D419" s="56"/>
      <c r="E419" s="56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24"/>
      <c r="B420" s="24"/>
      <c r="C420" s="56"/>
      <c r="D420" s="56"/>
      <c r="E420" s="56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24"/>
      <c r="B421" s="24"/>
      <c r="C421" s="56"/>
      <c r="D421" s="56"/>
      <c r="E421" s="56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24"/>
      <c r="B422" s="24"/>
      <c r="C422" s="56"/>
      <c r="D422" s="56"/>
      <c r="E422" s="56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24"/>
      <c r="B423" s="24"/>
      <c r="C423" s="56"/>
      <c r="D423" s="56"/>
      <c r="E423" s="56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24"/>
      <c r="B424" s="24"/>
      <c r="C424" s="56"/>
      <c r="D424" s="56"/>
      <c r="E424" s="56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24"/>
      <c r="B425" s="24"/>
      <c r="C425" s="56"/>
      <c r="D425" s="56"/>
      <c r="E425" s="56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24"/>
      <c r="B426" s="24"/>
      <c r="C426" s="56"/>
      <c r="D426" s="56"/>
      <c r="E426" s="56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24"/>
      <c r="B427" s="24"/>
      <c r="C427" s="56"/>
      <c r="D427" s="56"/>
      <c r="E427" s="56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24"/>
      <c r="B428" s="24"/>
      <c r="C428" s="56"/>
      <c r="D428" s="56"/>
      <c r="E428" s="56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24"/>
      <c r="B429" s="24"/>
      <c r="C429" s="56"/>
      <c r="D429" s="56"/>
      <c r="E429" s="56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24"/>
      <c r="B430" s="24"/>
      <c r="C430" s="56"/>
      <c r="D430" s="56"/>
      <c r="E430" s="56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24"/>
      <c r="B431" s="24"/>
      <c r="C431" s="56"/>
      <c r="D431" s="56"/>
      <c r="E431" s="56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24"/>
      <c r="B432" s="24"/>
      <c r="C432" s="56"/>
      <c r="D432" s="56"/>
      <c r="E432" s="56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24"/>
      <c r="B433" s="24"/>
      <c r="C433" s="56"/>
      <c r="D433" s="56"/>
      <c r="E433" s="56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24"/>
      <c r="B434" s="24"/>
      <c r="C434" s="56"/>
      <c r="D434" s="56"/>
      <c r="E434" s="56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24"/>
      <c r="B435" s="24"/>
      <c r="C435" s="56"/>
      <c r="D435" s="56"/>
      <c r="E435" s="56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24"/>
      <c r="B436" s="24"/>
      <c r="C436" s="56"/>
      <c r="D436" s="56"/>
      <c r="E436" s="56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24"/>
      <c r="B437" s="24"/>
      <c r="C437" s="56"/>
      <c r="D437" s="56"/>
      <c r="E437" s="56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24"/>
      <c r="B438" s="24"/>
      <c r="C438" s="56"/>
      <c r="D438" s="56"/>
      <c r="E438" s="56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24"/>
      <c r="B439" s="24"/>
      <c r="C439" s="56"/>
      <c r="D439" s="56"/>
      <c r="E439" s="56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24"/>
      <c r="B440" s="24"/>
      <c r="C440" s="56"/>
      <c r="D440" s="56"/>
      <c r="E440" s="56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24"/>
      <c r="B441" s="24"/>
      <c r="C441" s="56"/>
      <c r="D441" s="56"/>
      <c r="E441" s="56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24"/>
      <c r="B442" s="24"/>
      <c r="C442" s="56"/>
      <c r="D442" s="56"/>
      <c r="E442" s="56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24"/>
      <c r="B443" s="24"/>
      <c r="C443" s="56"/>
      <c r="D443" s="56"/>
      <c r="E443" s="56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24"/>
      <c r="B444" s="24"/>
      <c r="C444" s="56"/>
      <c r="D444" s="56"/>
      <c r="E444" s="56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24"/>
      <c r="B445" s="24"/>
      <c r="C445" s="56"/>
      <c r="D445" s="56"/>
      <c r="E445" s="56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24"/>
      <c r="B446" s="24"/>
      <c r="C446" s="56"/>
      <c r="D446" s="56"/>
      <c r="E446" s="56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24"/>
      <c r="B447" s="24"/>
      <c r="C447" s="56"/>
      <c r="D447" s="56"/>
      <c r="E447" s="56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24"/>
      <c r="B448" s="24"/>
      <c r="C448" s="56"/>
      <c r="D448" s="56"/>
      <c r="E448" s="56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24"/>
      <c r="B449" s="24"/>
      <c r="C449" s="56"/>
      <c r="D449" s="56"/>
      <c r="E449" s="56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24"/>
      <c r="B450" s="24"/>
      <c r="C450" s="56"/>
      <c r="D450" s="56"/>
      <c r="E450" s="56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24"/>
      <c r="B451" s="24"/>
      <c r="C451" s="56"/>
      <c r="D451" s="56"/>
      <c r="E451" s="56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24"/>
      <c r="B452" s="24"/>
      <c r="C452" s="56"/>
      <c r="D452" s="56"/>
      <c r="E452" s="56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24"/>
      <c r="B453" s="24"/>
      <c r="C453" s="56"/>
      <c r="D453" s="56"/>
      <c r="E453" s="56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24"/>
      <c r="B454" s="24"/>
      <c r="C454" s="56"/>
      <c r="D454" s="56"/>
      <c r="E454" s="56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24"/>
      <c r="B455" s="24"/>
      <c r="C455" s="56"/>
      <c r="D455" s="56"/>
      <c r="E455" s="56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24"/>
      <c r="B456" s="24"/>
      <c r="C456" s="56"/>
      <c r="D456" s="56"/>
      <c r="E456" s="56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24"/>
      <c r="B457" s="24"/>
      <c r="C457" s="56"/>
      <c r="D457" s="56"/>
      <c r="E457" s="56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24"/>
      <c r="B458" s="24"/>
      <c r="C458" s="56"/>
      <c r="D458" s="56"/>
      <c r="E458" s="56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24"/>
      <c r="B459" s="24"/>
      <c r="C459" s="56"/>
      <c r="D459" s="56"/>
      <c r="E459" s="56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24"/>
      <c r="B460" s="24"/>
      <c r="C460" s="56"/>
      <c r="D460" s="56"/>
      <c r="E460" s="56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24"/>
      <c r="B461" s="24"/>
      <c r="C461" s="56"/>
      <c r="D461" s="56"/>
      <c r="E461" s="56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24"/>
      <c r="B462" s="24"/>
      <c r="C462" s="56"/>
      <c r="D462" s="56"/>
      <c r="E462" s="56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24"/>
      <c r="B463" s="24"/>
      <c r="C463" s="56"/>
      <c r="D463" s="56"/>
      <c r="E463" s="56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24"/>
      <c r="B464" s="24"/>
      <c r="C464" s="56"/>
      <c r="D464" s="56"/>
      <c r="E464" s="56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24"/>
      <c r="B465" s="24"/>
      <c r="C465" s="56"/>
      <c r="D465" s="56"/>
      <c r="E465" s="56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24"/>
      <c r="B466" s="24"/>
      <c r="C466" s="56"/>
      <c r="D466" s="56"/>
      <c r="E466" s="56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24"/>
      <c r="B467" s="24"/>
      <c r="C467" s="56"/>
      <c r="D467" s="56"/>
      <c r="E467" s="56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24"/>
      <c r="B468" s="24"/>
      <c r="C468" s="56"/>
      <c r="D468" s="56"/>
      <c r="E468" s="56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24"/>
      <c r="B469" s="24"/>
      <c r="C469" s="56"/>
      <c r="D469" s="56"/>
      <c r="E469" s="56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24"/>
      <c r="B470" s="24"/>
      <c r="C470" s="56"/>
      <c r="D470" s="56"/>
      <c r="E470" s="56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24"/>
      <c r="B471" s="24"/>
      <c r="C471" s="56"/>
      <c r="D471" s="56"/>
      <c r="E471" s="56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24"/>
      <c r="B472" s="24"/>
      <c r="C472" s="56"/>
      <c r="D472" s="56"/>
      <c r="E472" s="56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24"/>
      <c r="B473" s="24"/>
      <c r="C473" s="56"/>
      <c r="D473" s="56"/>
      <c r="E473" s="56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24"/>
      <c r="B474" s="24"/>
      <c r="C474" s="56"/>
      <c r="D474" s="56"/>
      <c r="E474" s="56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24"/>
      <c r="B475" s="24"/>
      <c r="C475" s="56"/>
      <c r="D475" s="56"/>
      <c r="E475" s="56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24"/>
      <c r="B476" s="24"/>
      <c r="C476" s="56"/>
      <c r="D476" s="56"/>
      <c r="E476" s="56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24"/>
      <c r="B477" s="24"/>
      <c r="C477" s="56"/>
      <c r="D477" s="56"/>
      <c r="E477" s="56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24"/>
      <c r="B478" s="24"/>
      <c r="C478" s="56"/>
      <c r="D478" s="56"/>
      <c r="E478" s="56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24"/>
      <c r="B479" s="24"/>
      <c r="C479" s="56"/>
      <c r="D479" s="56"/>
      <c r="E479" s="56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24"/>
      <c r="B480" s="24"/>
      <c r="C480" s="56"/>
      <c r="D480" s="56"/>
      <c r="E480" s="56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24"/>
      <c r="B481" s="24"/>
      <c r="C481" s="56"/>
      <c r="D481" s="56"/>
      <c r="E481" s="56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24"/>
      <c r="B482" s="24"/>
      <c r="C482" s="56"/>
      <c r="D482" s="56"/>
      <c r="E482" s="56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24"/>
      <c r="B483" s="24"/>
      <c r="C483" s="56"/>
      <c r="D483" s="56"/>
      <c r="E483" s="56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24"/>
      <c r="B484" s="24"/>
      <c r="C484" s="56"/>
      <c r="D484" s="56"/>
      <c r="E484" s="56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24"/>
      <c r="B485" s="24"/>
      <c r="C485" s="56"/>
      <c r="D485" s="56"/>
      <c r="E485" s="56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24"/>
      <c r="B486" s="24"/>
      <c r="C486" s="56"/>
      <c r="D486" s="56"/>
      <c r="E486" s="56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24"/>
      <c r="B487" s="24"/>
      <c r="C487" s="56"/>
      <c r="D487" s="56"/>
      <c r="E487" s="56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24"/>
      <c r="B488" s="24"/>
      <c r="C488" s="56"/>
      <c r="D488" s="56"/>
      <c r="E488" s="56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24"/>
      <c r="B489" s="24"/>
      <c r="C489" s="56"/>
      <c r="D489" s="56"/>
      <c r="E489" s="56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24"/>
      <c r="B490" s="24"/>
      <c r="C490" s="56"/>
      <c r="D490" s="56"/>
      <c r="E490" s="56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24"/>
      <c r="B491" s="24"/>
      <c r="C491" s="56"/>
      <c r="D491" s="56"/>
      <c r="E491" s="56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24"/>
      <c r="B492" s="24"/>
      <c r="C492" s="56"/>
      <c r="D492" s="56"/>
      <c r="E492" s="56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24"/>
      <c r="B493" s="24"/>
      <c r="C493" s="56"/>
      <c r="D493" s="56"/>
      <c r="E493" s="56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24"/>
      <c r="B494" s="24"/>
      <c r="C494" s="56"/>
      <c r="D494" s="56"/>
      <c r="E494" s="56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24"/>
      <c r="B495" s="24"/>
      <c r="C495" s="56"/>
      <c r="D495" s="56"/>
      <c r="E495" s="56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24"/>
      <c r="B496" s="24"/>
      <c r="C496" s="56"/>
      <c r="D496" s="56"/>
      <c r="E496" s="56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24"/>
      <c r="B497" s="24"/>
      <c r="C497" s="56"/>
      <c r="D497" s="56"/>
      <c r="E497" s="56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24"/>
      <c r="B498" s="24"/>
      <c r="C498" s="56"/>
      <c r="D498" s="56"/>
      <c r="E498" s="56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24"/>
      <c r="B499" s="24"/>
      <c r="C499" s="56"/>
      <c r="D499" s="56"/>
      <c r="E499" s="56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24"/>
      <c r="B500" s="24"/>
      <c r="C500" s="56"/>
      <c r="D500" s="56"/>
      <c r="E500" s="56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24"/>
      <c r="B501" s="24"/>
      <c r="C501" s="56"/>
      <c r="D501" s="56"/>
      <c r="E501" s="56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24"/>
      <c r="B502" s="24"/>
      <c r="C502" s="56"/>
      <c r="D502" s="56"/>
      <c r="E502" s="56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24"/>
      <c r="B503" s="24"/>
      <c r="C503" s="56"/>
      <c r="D503" s="56"/>
      <c r="E503" s="56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24"/>
      <c r="B504" s="24"/>
      <c r="C504" s="56"/>
      <c r="D504" s="56"/>
      <c r="E504" s="56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24"/>
      <c r="B505" s="24"/>
      <c r="C505" s="56"/>
      <c r="D505" s="56"/>
      <c r="E505" s="56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24"/>
      <c r="B506" s="24"/>
      <c r="C506" s="56"/>
      <c r="D506" s="56"/>
      <c r="E506" s="56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24"/>
      <c r="B507" s="24"/>
      <c r="C507" s="56"/>
      <c r="D507" s="56"/>
      <c r="E507" s="56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24"/>
      <c r="B508" s="24"/>
      <c r="C508" s="56"/>
      <c r="D508" s="56"/>
      <c r="E508" s="56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24"/>
      <c r="B509" s="24"/>
      <c r="C509" s="56"/>
      <c r="D509" s="56"/>
      <c r="E509" s="56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24"/>
      <c r="B510" s="24"/>
      <c r="C510" s="56"/>
      <c r="D510" s="56"/>
      <c r="E510" s="56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24"/>
      <c r="B511" s="24"/>
      <c r="C511" s="56"/>
      <c r="D511" s="56"/>
      <c r="E511" s="56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24"/>
      <c r="B512" s="24"/>
      <c r="C512" s="56"/>
      <c r="D512" s="56"/>
      <c r="E512" s="56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24"/>
      <c r="B513" s="24"/>
      <c r="C513" s="56"/>
      <c r="D513" s="56"/>
      <c r="E513" s="56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24"/>
      <c r="B514" s="24"/>
      <c r="C514" s="56"/>
      <c r="D514" s="56"/>
      <c r="E514" s="56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24"/>
      <c r="B515" s="24"/>
      <c r="C515" s="56"/>
      <c r="D515" s="56"/>
      <c r="E515" s="56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24"/>
      <c r="B516" s="24"/>
      <c r="C516" s="56"/>
      <c r="D516" s="56"/>
      <c r="E516" s="56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24"/>
      <c r="B517" s="24"/>
      <c r="C517" s="56"/>
      <c r="D517" s="56"/>
      <c r="E517" s="56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24"/>
      <c r="B518" s="24"/>
      <c r="C518" s="56"/>
      <c r="D518" s="56"/>
      <c r="E518" s="56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24"/>
      <c r="B519" s="24"/>
      <c r="C519" s="56"/>
      <c r="D519" s="56"/>
      <c r="E519" s="56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24"/>
      <c r="B520" s="24"/>
      <c r="C520" s="56"/>
      <c r="D520" s="56"/>
      <c r="E520" s="56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24"/>
      <c r="B521" s="24"/>
      <c r="C521" s="56"/>
      <c r="D521" s="56"/>
      <c r="E521" s="56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24"/>
      <c r="B522" s="24"/>
      <c r="C522" s="56"/>
      <c r="D522" s="56"/>
      <c r="E522" s="56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24"/>
      <c r="B523" s="24"/>
      <c r="C523" s="56"/>
      <c r="D523" s="56"/>
      <c r="E523" s="56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24"/>
      <c r="B524" s="24"/>
      <c r="C524" s="56"/>
      <c r="D524" s="56"/>
      <c r="E524" s="56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24"/>
      <c r="B525" s="24"/>
      <c r="C525" s="56"/>
      <c r="D525" s="56"/>
      <c r="E525" s="56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24"/>
      <c r="B526" s="24"/>
      <c r="C526" s="56"/>
      <c r="D526" s="56"/>
      <c r="E526" s="56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24"/>
      <c r="B527" s="24"/>
      <c r="C527" s="56"/>
      <c r="D527" s="56"/>
      <c r="E527" s="56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24"/>
      <c r="B528" s="24"/>
      <c r="C528" s="56"/>
      <c r="D528" s="56"/>
      <c r="E528" s="56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24"/>
      <c r="B529" s="24"/>
      <c r="C529" s="56"/>
      <c r="D529" s="56"/>
      <c r="E529" s="56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24"/>
      <c r="B530" s="24"/>
      <c r="C530" s="56"/>
      <c r="D530" s="56"/>
      <c r="E530" s="56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24"/>
      <c r="B531" s="24"/>
      <c r="C531" s="56"/>
      <c r="D531" s="56"/>
      <c r="E531" s="56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24"/>
      <c r="B532" s="24"/>
      <c r="C532" s="56"/>
      <c r="D532" s="56"/>
      <c r="E532" s="56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24"/>
      <c r="B533" s="24"/>
      <c r="C533" s="56"/>
      <c r="D533" s="56"/>
      <c r="E533" s="56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24"/>
      <c r="B534" s="24"/>
      <c r="C534" s="56"/>
      <c r="D534" s="56"/>
      <c r="E534" s="56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24"/>
      <c r="B535" s="24"/>
      <c r="C535" s="56"/>
      <c r="D535" s="56"/>
      <c r="E535" s="56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24"/>
      <c r="B536" s="24"/>
      <c r="C536" s="56"/>
      <c r="D536" s="56"/>
      <c r="E536" s="56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24"/>
      <c r="B537" s="24"/>
      <c r="C537" s="56"/>
      <c r="D537" s="56"/>
      <c r="E537" s="56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24"/>
      <c r="B538" s="24"/>
      <c r="C538" s="56"/>
      <c r="D538" s="56"/>
      <c r="E538" s="56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24"/>
      <c r="B539" s="24"/>
      <c r="C539" s="56"/>
      <c r="D539" s="56"/>
      <c r="E539" s="56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24"/>
      <c r="B540" s="24"/>
      <c r="C540" s="56"/>
      <c r="D540" s="56"/>
      <c r="E540" s="56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24"/>
      <c r="B541" s="24"/>
      <c r="C541" s="56"/>
      <c r="D541" s="56"/>
      <c r="E541" s="56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24"/>
      <c r="B542" s="24"/>
      <c r="C542" s="56"/>
      <c r="D542" s="56"/>
      <c r="E542" s="56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24"/>
      <c r="B543" s="24"/>
      <c r="C543" s="56"/>
      <c r="D543" s="56"/>
      <c r="E543" s="56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24"/>
      <c r="B544" s="24"/>
      <c r="C544" s="56"/>
      <c r="D544" s="56"/>
      <c r="E544" s="56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24"/>
      <c r="B545" s="24"/>
      <c r="C545" s="56"/>
      <c r="D545" s="56"/>
      <c r="E545" s="56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24"/>
      <c r="B546" s="24"/>
      <c r="C546" s="56"/>
      <c r="D546" s="56"/>
      <c r="E546" s="56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24"/>
      <c r="B547" s="24"/>
      <c r="C547" s="56"/>
      <c r="D547" s="56"/>
      <c r="E547" s="56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24"/>
      <c r="B548" s="24"/>
      <c r="C548" s="56"/>
      <c r="D548" s="56"/>
      <c r="E548" s="56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24"/>
      <c r="B549" s="24"/>
      <c r="C549" s="56"/>
      <c r="D549" s="56"/>
      <c r="E549" s="56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24"/>
      <c r="B550" s="24"/>
      <c r="C550" s="56"/>
      <c r="D550" s="56"/>
      <c r="E550" s="56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24"/>
      <c r="B551" s="24"/>
      <c r="C551" s="56"/>
      <c r="D551" s="56"/>
      <c r="E551" s="56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24"/>
      <c r="B552" s="24"/>
      <c r="C552" s="56"/>
      <c r="D552" s="56"/>
      <c r="E552" s="56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24"/>
      <c r="B553" s="24"/>
      <c r="C553" s="56"/>
      <c r="D553" s="56"/>
      <c r="E553" s="56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24"/>
      <c r="B554" s="24"/>
      <c r="C554" s="56"/>
      <c r="D554" s="56"/>
      <c r="E554" s="56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24"/>
      <c r="B555" s="24"/>
      <c r="C555" s="56"/>
      <c r="D555" s="56"/>
      <c r="E555" s="56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24"/>
      <c r="B556" s="24"/>
      <c r="C556" s="56"/>
      <c r="D556" s="56"/>
      <c r="E556" s="56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24"/>
      <c r="B557" s="24"/>
      <c r="C557" s="56"/>
      <c r="D557" s="56"/>
      <c r="E557" s="56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24"/>
      <c r="B558" s="24"/>
      <c r="C558" s="56"/>
      <c r="D558" s="56"/>
      <c r="E558" s="56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24"/>
      <c r="B559" s="24"/>
      <c r="C559" s="56"/>
      <c r="D559" s="56"/>
      <c r="E559" s="56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24"/>
      <c r="B560" s="24"/>
      <c r="C560" s="56"/>
      <c r="D560" s="56"/>
      <c r="E560" s="56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24"/>
      <c r="B561" s="24"/>
      <c r="C561" s="56"/>
      <c r="D561" s="56"/>
      <c r="E561" s="56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24"/>
      <c r="B562" s="24"/>
      <c r="C562" s="56"/>
      <c r="D562" s="56"/>
      <c r="E562" s="56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24"/>
      <c r="B563" s="24"/>
      <c r="C563" s="56"/>
      <c r="D563" s="56"/>
      <c r="E563" s="56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24"/>
      <c r="B564" s="24"/>
      <c r="C564" s="56"/>
      <c r="D564" s="56"/>
      <c r="E564" s="56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24"/>
      <c r="B565" s="24"/>
      <c r="C565" s="56"/>
      <c r="D565" s="56"/>
      <c r="E565" s="56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24"/>
      <c r="B566" s="24"/>
      <c r="C566" s="56"/>
      <c r="D566" s="56"/>
      <c r="E566" s="56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24"/>
      <c r="B567" s="24"/>
      <c r="C567" s="56"/>
      <c r="D567" s="56"/>
      <c r="E567" s="56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24"/>
      <c r="B568" s="24"/>
      <c r="C568" s="56"/>
      <c r="D568" s="56"/>
      <c r="E568" s="56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24"/>
      <c r="B569" s="24"/>
      <c r="C569" s="56"/>
      <c r="D569" s="56"/>
      <c r="E569" s="56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24"/>
      <c r="B570" s="24"/>
      <c r="C570" s="56"/>
      <c r="D570" s="56"/>
      <c r="E570" s="56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24"/>
      <c r="B571" s="24"/>
      <c r="C571" s="56"/>
      <c r="D571" s="56"/>
      <c r="E571" s="56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24"/>
      <c r="B572" s="24"/>
      <c r="C572" s="56"/>
      <c r="D572" s="56"/>
      <c r="E572" s="56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24"/>
      <c r="B573" s="24"/>
      <c r="C573" s="56"/>
      <c r="D573" s="56"/>
      <c r="E573" s="56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24"/>
      <c r="B574" s="24"/>
      <c r="C574" s="56"/>
      <c r="D574" s="56"/>
      <c r="E574" s="56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24"/>
      <c r="B575" s="24"/>
      <c r="C575" s="56"/>
      <c r="D575" s="56"/>
      <c r="E575" s="56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24"/>
      <c r="B576" s="24"/>
      <c r="C576" s="56"/>
      <c r="D576" s="56"/>
      <c r="E576" s="56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24"/>
      <c r="B577" s="24"/>
      <c r="C577" s="56"/>
      <c r="D577" s="56"/>
      <c r="E577" s="56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24"/>
      <c r="B578" s="24"/>
      <c r="C578" s="56"/>
      <c r="D578" s="56"/>
      <c r="E578" s="56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24"/>
      <c r="B579" s="24"/>
      <c r="C579" s="56"/>
      <c r="D579" s="56"/>
      <c r="E579" s="56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24"/>
      <c r="B580" s="24"/>
      <c r="C580" s="56"/>
      <c r="D580" s="56"/>
      <c r="E580" s="56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24"/>
      <c r="B581" s="24"/>
      <c r="C581" s="56"/>
      <c r="D581" s="56"/>
      <c r="E581" s="56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24"/>
      <c r="B582" s="24"/>
      <c r="C582" s="56"/>
      <c r="D582" s="56"/>
      <c r="E582" s="56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24"/>
      <c r="B583" s="24"/>
      <c r="C583" s="56"/>
      <c r="D583" s="56"/>
      <c r="E583" s="56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24"/>
      <c r="B584" s="24"/>
      <c r="C584" s="56"/>
      <c r="D584" s="56"/>
      <c r="E584" s="56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24"/>
      <c r="B585" s="24"/>
      <c r="C585" s="56"/>
      <c r="D585" s="56"/>
      <c r="E585" s="56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24"/>
      <c r="B586" s="24"/>
      <c r="C586" s="56"/>
      <c r="D586" s="56"/>
      <c r="E586" s="56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24"/>
      <c r="B587" s="24"/>
      <c r="C587" s="56"/>
      <c r="D587" s="56"/>
      <c r="E587" s="56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24"/>
      <c r="B588" s="24"/>
      <c r="C588" s="56"/>
      <c r="D588" s="56"/>
      <c r="E588" s="56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24"/>
      <c r="B589" s="24"/>
      <c r="C589" s="56"/>
      <c r="D589" s="56"/>
      <c r="E589" s="56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24"/>
      <c r="B590" s="24"/>
      <c r="C590" s="56"/>
      <c r="D590" s="56"/>
      <c r="E590" s="56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24"/>
      <c r="B591" s="24"/>
      <c r="C591" s="56"/>
      <c r="D591" s="56"/>
      <c r="E591" s="56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24"/>
      <c r="B592" s="24"/>
      <c r="C592" s="56"/>
      <c r="D592" s="56"/>
      <c r="E592" s="56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24"/>
      <c r="B593" s="24"/>
      <c r="C593" s="56"/>
      <c r="D593" s="56"/>
      <c r="E593" s="56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24"/>
      <c r="B594" s="24"/>
      <c r="C594" s="56"/>
      <c r="D594" s="56"/>
      <c r="E594" s="56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24"/>
      <c r="B595" s="24"/>
      <c r="C595" s="56"/>
      <c r="D595" s="56"/>
      <c r="E595" s="56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24"/>
      <c r="B596" s="24"/>
      <c r="C596" s="56"/>
      <c r="D596" s="56"/>
      <c r="E596" s="56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24"/>
      <c r="B597" s="24"/>
      <c r="C597" s="56"/>
      <c r="D597" s="56"/>
      <c r="E597" s="56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24"/>
      <c r="B598" s="24"/>
      <c r="C598" s="56"/>
      <c r="D598" s="56"/>
      <c r="E598" s="56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24"/>
      <c r="B599" s="24"/>
      <c r="C599" s="56"/>
      <c r="D599" s="56"/>
      <c r="E599" s="56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24"/>
      <c r="B600" s="24"/>
      <c r="C600" s="56"/>
      <c r="D600" s="56"/>
      <c r="E600" s="56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24"/>
      <c r="B601" s="24"/>
      <c r="C601" s="56"/>
      <c r="D601" s="56"/>
      <c r="E601" s="56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24"/>
      <c r="B602" s="24"/>
      <c r="C602" s="56"/>
      <c r="D602" s="56"/>
      <c r="E602" s="56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24"/>
      <c r="B603" s="24"/>
      <c r="C603" s="56"/>
      <c r="D603" s="56"/>
      <c r="E603" s="56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24"/>
      <c r="B604" s="24"/>
      <c r="C604" s="56"/>
      <c r="D604" s="56"/>
      <c r="E604" s="56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24"/>
      <c r="B605" s="24"/>
      <c r="C605" s="56"/>
      <c r="D605" s="56"/>
      <c r="E605" s="56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24"/>
      <c r="B606" s="24"/>
      <c r="C606" s="56"/>
      <c r="D606" s="56"/>
      <c r="E606" s="56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24"/>
      <c r="B607" s="24"/>
      <c r="C607" s="56"/>
      <c r="D607" s="56"/>
      <c r="E607" s="56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24"/>
      <c r="B608" s="24"/>
      <c r="C608" s="56"/>
      <c r="D608" s="56"/>
      <c r="E608" s="56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24"/>
      <c r="B609" s="24"/>
      <c r="C609" s="56"/>
      <c r="D609" s="56"/>
      <c r="E609" s="56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24"/>
      <c r="B610" s="24"/>
      <c r="C610" s="56"/>
      <c r="D610" s="56"/>
      <c r="E610" s="56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24"/>
      <c r="B611" s="24"/>
      <c r="C611" s="56"/>
      <c r="D611" s="56"/>
      <c r="E611" s="56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24"/>
      <c r="B612" s="24"/>
      <c r="C612" s="56"/>
      <c r="D612" s="56"/>
      <c r="E612" s="56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24"/>
      <c r="B613" s="24"/>
      <c r="C613" s="56"/>
      <c r="D613" s="56"/>
      <c r="E613" s="56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24"/>
      <c r="B614" s="24"/>
      <c r="C614" s="56"/>
      <c r="D614" s="56"/>
      <c r="E614" s="56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24"/>
      <c r="B615" s="24"/>
      <c r="C615" s="56"/>
      <c r="D615" s="56"/>
      <c r="E615" s="56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24"/>
      <c r="B616" s="24"/>
      <c r="C616" s="56"/>
      <c r="D616" s="56"/>
      <c r="E616" s="56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24"/>
      <c r="B617" s="24"/>
      <c r="C617" s="56"/>
      <c r="D617" s="56"/>
      <c r="E617" s="56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24"/>
      <c r="B618" s="24"/>
      <c r="C618" s="56"/>
      <c r="D618" s="56"/>
      <c r="E618" s="56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24"/>
      <c r="B619" s="24"/>
      <c r="C619" s="56"/>
      <c r="D619" s="56"/>
      <c r="E619" s="56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24"/>
      <c r="B620" s="24"/>
      <c r="C620" s="56"/>
      <c r="D620" s="56"/>
      <c r="E620" s="56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24"/>
      <c r="B621" s="24"/>
      <c r="C621" s="56"/>
      <c r="D621" s="56"/>
      <c r="E621" s="56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24"/>
      <c r="B622" s="24"/>
      <c r="C622" s="56"/>
      <c r="D622" s="56"/>
      <c r="E622" s="56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24"/>
      <c r="B623" s="24"/>
      <c r="C623" s="56"/>
      <c r="D623" s="56"/>
      <c r="E623" s="56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24"/>
      <c r="B624" s="24"/>
      <c r="C624" s="56"/>
      <c r="D624" s="56"/>
      <c r="E624" s="56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24"/>
      <c r="B625" s="24"/>
      <c r="C625" s="56"/>
      <c r="D625" s="56"/>
      <c r="E625" s="56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24"/>
      <c r="B626" s="24"/>
      <c r="C626" s="56"/>
      <c r="D626" s="56"/>
      <c r="E626" s="56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24"/>
      <c r="B627" s="24"/>
      <c r="C627" s="56"/>
      <c r="D627" s="56"/>
      <c r="E627" s="56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24"/>
      <c r="B628" s="24"/>
      <c r="C628" s="56"/>
      <c r="D628" s="56"/>
      <c r="E628" s="56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24"/>
      <c r="B629" s="24"/>
      <c r="C629" s="56"/>
      <c r="D629" s="56"/>
      <c r="E629" s="56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24"/>
      <c r="B630" s="24"/>
      <c r="C630" s="56"/>
      <c r="D630" s="56"/>
      <c r="E630" s="56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24"/>
      <c r="B631" s="24"/>
      <c r="C631" s="56"/>
      <c r="D631" s="56"/>
      <c r="E631" s="56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24"/>
      <c r="B632" s="24"/>
      <c r="C632" s="56"/>
      <c r="D632" s="56"/>
      <c r="E632" s="56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24"/>
      <c r="B633" s="24"/>
      <c r="C633" s="56"/>
      <c r="D633" s="56"/>
      <c r="E633" s="56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24"/>
      <c r="B634" s="24"/>
      <c r="C634" s="56"/>
      <c r="D634" s="56"/>
      <c r="E634" s="56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24"/>
      <c r="B635" s="24"/>
      <c r="C635" s="56"/>
      <c r="D635" s="56"/>
      <c r="E635" s="56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24"/>
      <c r="B636" s="24"/>
      <c r="C636" s="56"/>
      <c r="D636" s="56"/>
      <c r="E636" s="56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24"/>
      <c r="B637" s="24"/>
      <c r="C637" s="56"/>
      <c r="D637" s="56"/>
      <c r="E637" s="56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24"/>
      <c r="B638" s="24"/>
      <c r="C638" s="56"/>
      <c r="D638" s="56"/>
      <c r="E638" s="56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24"/>
      <c r="B639" s="24"/>
      <c r="C639" s="56"/>
      <c r="D639" s="56"/>
      <c r="E639" s="56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24"/>
      <c r="B640" s="24"/>
      <c r="C640" s="56"/>
      <c r="D640" s="56"/>
      <c r="E640" s="56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24"/>
      <c r="B641" s="24"/>
      <c r="C641" s="56"/>
      <c r="D641" s="56"/>
      <c r="E641" s="56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24"/>
      <c r="B642" s="24"/>
      <c r="C642" s="56"/>
      <c r="D642" s="56"/>
      <c r="E642" s="56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24"/>
      <c r="B643" s="24"/>
      <c r="C643" s="56"/>
      <c r="D643" s="56"/>
      <c r="E643" s="56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24"/>
      <c r="B644" s="24"/>
      <c r="C644" s="56"/>
      <c r="D644" s="56"/>
      <c r="E644" s="56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24"/>
      <c r="B645" s="24"/>
      <c r="C645" s="56"/>
      <c r="D645" s="56"/>
      <c r="E645" s="56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24"/>
      <c r="B646" s="24"/>
      <c r="C646" s="56"/>
      <c r="D646" s="56"/>
      <c r="E646" s="56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24"/>
      <c r="B647" s="24"/>
      <c r="C647" s="56"/>
      <c r="D647" s="56"/>
      <c r="E647" s="56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24"/>
      <c r="B648" s="24"/>
      <c r="C648" s="56"/>
      <c r="D648" s="56"/>
      <c r="E648" s="56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24"/>
      <c r="B649" s="24"/>
      <c r="C649" s="56"/>
      <c r="D649" s="56"/>
      <c r="E649" s="56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24"/>
      <c r="B650" s="24"/>
      <c r="C650" s="56"/>
      <c r="D650" s="56"/>
      <c r="E650" s="56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24"/>
      <c r="B651" s="24"/>
      <c r="C651" s="56"/>
      <c r="D651" s="56"/>
      <c r="E651" s="56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24"/>
      <c r="B652" s="24"/>
      <c r="C652" s="56"/>
      <c r="D652" s="56"/>
      <c r="E652" s="56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24"/>
      <c r="B653" s="24"/>
      <c r="C653" s="56"/>
      <c r="D653" s="56"/>
      <c r="E653" s="56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24"/>
      <c r="B654" s="24"/>
      <c r="C654" s="56"/>
      <c r="D654" s="56"/>
      <c r="E654" s="56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24"/>
      <c r="B655" s="24"/>
      <c r="C655" s="56"/>
      <c r="D655" s="56"/>
      <c r="E655" s="56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24"/>
      <c r="B656" s="24"/>
      <c r="C656" s="56"/>
      <c r="D656" s="56"/>
      <c r="E656" s="56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24"/>
      <c r="B657" s="24"/>
      <c r="C657" s="56"/>
      <c r="D657" s="56"/>
      <c r="E657" s="56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24"/>
      <c r="B658" s="24"/>
      <c r="C658" s="56"/>
      <c r="D658" s="56"/>
      <c r="E658" s="56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24"/>
      <c r="B659" s="24"/>
      <c r="C659" s="56"/>
      <c r="D659" s="56"/>
      <c r="E659" s="56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24"/>
      <c r="B660" s="24"/>
      <c r="C660" s="56"/>
      <c r="D660" s="56"/>
      <c r="E660" s="56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24"/>
      <c r="B661" s="24"/>
      <c r="C661" s="56"/>
      <c r="D661" s="56"/>
      <c r="E661" s="56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24"/>
      <c r="B662" s="24"/>
      <c r="C662" s="56"/>
      <c r="D662" s="56"/>
      <c r="E662" s="56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24"/>
      <c r="B663" s="24"/>
      <c r="C663" s="56"/>
      <c r="D663" s="56"/>
      <c r="E663" s="56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24"/>
      <c r="B664" s="24"/>
      <c r="C664" s="56"/>
      <c r="D664" s="56"/>
      <c r="E664" s="56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24"/>
      <c r="B665" s="24"/>
      <c r="C665" s="56"/>
      <c r="D665" s="56"/>
      <c r="E665" s="56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24"/>
      <c r="B666" s="24"/>
      <c r="C666" s="56"/>
      <c r="D666" s="56"/>
      <c r="E666" s="56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24"/>
      <c r="B667" s="24"/>
      <c r="C667" s="56"/>
      <c r="D667" s="56"/>
      <c r="E667" s="56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24"/>
      <c r="B668" s="24"/>
      <c r="C668" s="56"/>
      <c r="D668" s="56"/>
      <c r="E668" s="56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24"/>
      <c r="B669" s="24"/>
      <c r="C669" s="56"/>
      <c r="D669" s="56"/>
      <c r="E669" s="56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24"/>
      <c r="B670" s="24"/>
      <c r="C670" s="56"/>
      <c r="D670" s="56"/>
      <c r="E670" s="56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24"/>
      <c r="B671" s="24"/>
      <c r="C671" s="56"/>
      <c r="D671" s="56"/>
      <c r="E671" s="56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24"/>
      <c r="B672" s="24"/>
      <c r="C672" s="56"/>
      <c r="D672" s="56"/>
      <c r="E672" s="56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24"/>
      <c r="B673" s="24"/>
      <c r="C673" s="56"/>
      <c r="D673" s="56"/>
      <c r="E673" s="56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24"/>
      <c r="B674" s="24"/>
      <c r="C674" s="56"/>
      <c r="D674" s="56"/>
      <c r="E674" s="56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24"/>
      <c r="B675" s="24"/>
      <c r="C675" s="56"/>
      <c r="D675" s="56"/>
      <c r="E675" s="56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24"/>
      <c r="B676" s="24"/>
      <c r="C676" s="56"/>
      <c r="D676" s="56"/>
      <c r="E676" s="56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24"/>
      <c r="B677" s="24"/>
      <c r="C677" s="56"/>
      <c r="D677" s="56"/>
      <c r="E677" s="56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24"/>
      <c r="B678" s="24"/>
      <c r="C678" s="56"/>
      <c r="D678" s="56"/>
      <c r="E678" s="56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24"/>
      <c r="B679" s="24"/>
      <c r="C679" s="56"/>
      <c r="D679" s="56"/>
      <c r="E679" s="56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24"/>
      <c r="B680" s="24"/>
      <c r="C680" s="56"/>
      <c r="D680" s="56"/>
      <c r="E680" s="56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24"/>
      <c r="B681" s="24"/>
      <c r="C681" s="56"/>
      <c r="D681" s="56"/>
      <c r="E681" s="56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24"/>
      <c r="B682" s="24"/>
      <c r="C682" s="56"/>
      <c r="D682" s="56"/>
      <c r="E682" s="56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24"/>
      <c r="B683" s="24"/>
      <c r="C683" s="56"/>
      <c r="D683" s="56"/>
      <c r="E683" s="56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24"/>
      <c r="B684" s="24"/>
      <c r="C684" s="56"/>
      <c r="D684" s="56"/>
      <c r="E684" s="56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24"/>
      <c r="B685" s="24"/>
      <c r="C685" s="56"/>
      <c r="D685" s="56"/>
      <c r="E685" s="56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24"/>
      <c r="B686" s="24"/>
      <c r="C686" s="56"/>
      <c r="D686" s="56"/>
      <c r="E686" s="56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24"/>
      <c r="B687" s="24"/>
      <c r="C687" s="56"/>
      <c r="D687" s="56"/>
      <c r="E687" s="56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24"/>
      <c r="B688" s="24"/>
      <c r="C688" s="56"/>
      <c r="D688" s="56"/>
      <c r="E688" s="56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24"/>
      <c r="B689" s="24"/>
      <c r="C689" s="56"/>
      <c r="D689" s="56"/>
      <c r="E689" s="56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24"/>
      <c r="B690" s="24"/>
      <c r="C690" s="56"/>
      <c r="D690" s="56"/>
      <c r="E690" s="56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24"/>
      <c r="B691" s="24"/>
      <c r="C691" s="56"/>
      <c r="D691" s="56"/>
      <c r="E691" s="56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24"/>
      <c r="B692" s="24"/>
      <c r="C692" s="56"/>
      <c r="D692" s="56"/>
      <c r="E692" s="56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24"/>
      <c r="B693" s="24"/>
      <c r="C693" s="56"/>
      <c r="D693" s="56"/>
      <c r="E693" s="56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24"/>
      <c r="B694" s="24"/>
      <c r="C694" s="56"/>
      <c r="D694" s="56"/>
      <c r="E694" s="56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24"/>
      <c r="B695" s="24"/>
      <c r="C695" s="56"/>
      <c r="D695" s="56"/>
      <c r="E695" s="56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24"/>
      <c r="B696" s="24"/>
      <c r="C696" s="56"/>
      <c r="D696" s="56"/>
      <c r="E696" s="56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24"/>
      <c r="B697" s="24"/>
      <c r="C697" s="56"/>
      <c r="D697" s="56"/>
      <c r="E697" s="56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24"/>
      <c r="B698" s="24"/>
      <c r="C698" s="56"/>
      <c r="D698" s="56"/>
      <c r="E698" s="56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24"/>
      <c r="B699" s="24"/>
      <c r="C699" s="56"/>
      <c r="D699" s="56"/>
      <c r="E699" s="56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24"/>
      <c r="B700" s="24"/>
      <c r="C700" s="56"/>
      <c r="D700" s="56"/>
      <c r="E700" s="56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24"/>
      <c r="B701" s="24"/>
      <c r="C701" s="56"/>
      <c r="D701" s="56"/>
      <c r="E701" s="56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24"/>
      <c r="B702" s="24"/>
      <c r="C702" s="56"/>
      <c r="D702" s="56"/>
      <c r="E702" s="56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24"/>
      <c r="B703" s="24"/>
      <c r="C703" s="56"/>
      <c r="D703" s="56"/>
      <c r="E703" s="56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24"/>
      <c r="B704" s="24"/>
      <c r="C704" s="56"/>
      <c r="D704" s="56"/>
      <c r="E704" s="56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24"/>
      <c r="B705" s="24"/>
      <c r="C705" s="56"/>
      <c r="D705" s="56"/>
      <c r="E705" s="56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24"/>
      <c r="B706" s="24"/>
      <c r="C706" s="56"/>
      <c r="D706" s="56"/>
      <c r="E706" s="56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24"/>
      <c r="B707" s="24"/>
      <c r="C707" s="56"/>
      <c r="D707" s="56"/>
      <c r="E707" s="56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24"/>
      <c r="B708" s="24"/>
      <c r="C708" s="56"/>
      <c r="D708" s="56"/>
      <c r="E708" s="56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24"/>
      <c r="B709" s="24"/>
      <c r="C709" s="56"/>
      <c r="D709" s="56"/>
      <c r="E709" s="56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24"/>
      <c r="B710" s="24"/>
      <c r="C710" s="56"/>
      <c r="D710" s="56"/>
      <c r="E710" s="56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24"/>
      <c r="B711" s="24"/>
      <c r="C711" s="56"/>
      <c r="D711" s="56"/>
      <c r="E711" s="56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24"/>
      <c r="B712" s="24"/>
      <c r="C712" s="56"/>
      <c r="D712" s="56"/>
      <c r="E712" s="56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24"/>
      <c r="B713" s="24"/>
      <c r="C713" s="56"/>
      <c r="D713" s="56"/>
      <c r="E713" s="56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24"/>
      <c r="B714" s="24"/>
      <c r="C714" s="56"/>
      <c r="D714" s="56"/>
      <c r="E714" s="56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24"/>
      <c r="B715" s="24"/>
      <c r="C715" s="56"/>
      <c r="D715" s="56"/>
      <c r="E715" s="56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24"/>
      <c r="B716" s="24"/>
      <c r="C716" s="56"/>
      <c r="D716" s="56"/>
      <c r="E716" s="56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24"/>
      <c r="B717" s="24"/>
      <c r="C717" s="56"/>
      <c r="D717" s="56"/>
      <c r="E717" s="56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24"/>
      <c r="B718" s="24"/>
      <c r="C718" s="56"/>
      <c r="D718" s="56"/>
      <c r="E718" s="56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24"/>
      <c r="B719" s="24"/>
      <c r="C719" s="56"/>
      <c r="D719" s="56"/>
      <c r="E719" s="56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24"/>
      <c r="B720" s="24"/>
      <c r="C720" s="56"/>
      <c r="D720" s="56"/>
      <c r="E720" s="56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24"/>
      <c r="B721" s="24"/>
      <c r="C721" s="56"/>
      <c r="D721" s="56"/>
      <c r="E721" s="56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24"/>
      <c r="B722" s="24"/>
      <c r="C722" s="56"/>
      <c r="D722" s="56"/>
      <c r="E722" s="56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24"/>
      <c r="B723" s="24"/>
      <c r="C723" s="56"/>
      <c r="D723" s="56"/>
      <c r="E723" s="56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24"/>
      <c r="B724" s="24"/>
      <c r="C724" s="56"/>
      <c r="D724" s="56"/>
      <c r="E724" s="56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24"/>
      <c r="B725" s="24"/>
      <c r="C725" s="56"/>
      <c r="D725" s="56"/>
      <c r="E725" s="56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24"/>
      <c r="B726" s="24"/>
      <c r="C726" s="56"/>
      <c r="D726" s="56"/>
      <c r="E726" s="56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24"/>
      <c r="B727" s="24"/>
      <c r="C727" s="56"/>
      <c r="D727" s="56"/>
      <c r="E727" s="56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24"/>
      <c r="B728" s="24"/>
      <c r="C728" s="56"/>
      <c r="D728" s="56"/>
      <c r="E728" s="56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24"/>
      <c r="B729" s="24"/>
      <c r="C729" s="56"/>
      <c r="D729" s="56"/>
      <c r="E729" s="56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24"/>
      <c r="B730" s="24"/>
      <c r="C730" s="56"/>
      <c r="D730" s="56"/>
      <c r="E730" s="56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24"/>
      <c r="B731" s="24"/>
      <c r="C731" s="56"/>
      <c r="D731" s="56"/>
      <c r="E731" s="56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24"/>
      <c r="B732" s="24"/>
      <c r="C732" s="56"/>
      <c r="D732" s="56"/>
      <c r="E732" s="56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24"/>
      <c r="B733" s="24"/>
      <c r="C733" s="56"/>
      <c r="D733" s="56"/>
      <c r="E733" s="56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24"/>
      <c r="B734" s="24"/>
      <c r="C734" s="56"/>
      <c r="D734" s="56"/>
      <c r="E734" s="56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24"/>
      <c r="B735" s="24"/>
      <c r="C735" s="56"/>
      <c r="D735" s="56"/>
      <c r="E735" s="56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24"/>
      <c r="B736" s="24"/>
      <c r="C736" s="56"/>
      <c r="D736" s="56"/>
      <c r="E736" s="56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24"/>
      <c r="B737" s="24"/>
      <c r="C737" s="56"/>
      <c r="D737" s="56"/>
      <c r="E737" s="56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24"/>
      <c r="B738" s="24"/>
      <c r="C738" s="56"/>
      <c r="D738" s="56"/>
      <c r="E738" s="56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24"/>
      <c r="B739" s="24"/>
      <c r="C739" s="56"/>
      <c r="D739" s="56"/>
      <c r="E739" s="56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24"/>
      <c r="B740" s="24"/>
      <c r="C740" s="56"/>
      <c r="D740" s="56"/>
      <c r="E740" s="56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24"/>
      <c r="B741" s="24"/>
      <c r="C741" s="56"/>
      <c r="D741" s="56"/>
      <c r="E741" s="56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24"/>
      <c r="B742" s="24"/>
      <c r="C742" s="56"/>
      <c r="D742" s="56"/>
      <c r="E742" s="56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24"/>
      <c r="B743" s="24"/>
      <c r="C743" s="56"/>
      <c r="D743" s="56"/>
      <c r="E743" s="56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24"/>
      <c r="B744" s="24"/>
      <c r="C744" s="56"/>
      <c r="D744" s="56"/>
      <c r="E744" s="56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24"/>
      <c r="B745" s="24"/>
      <c r="C745" s="56"/>
      <c r="D745" s="56"/>
      <c r="E745" s="56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24"/>
      <c r="B746" s="24"/>
      <c r="C746" s="56"/>
      <c r="D746" s="56"/>
      <c r="E746" s="56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24"/>
      <c r="B747" s="24"/>
      <c r="C747" s="56"/>
      <c r="D747" s="56"/>
      <c r="E747" s="56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24"/>
      <c r="B748" s="24"/>
      <c r="C748" s="56"/>
      <c r="D748" s="56"/>
      <c r="E748" s="56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24"/>
      <c r="B749" s="24"/>
      <c r="C749" s="56"/>
      <c r="D749" s="56"/>
      <c r="E749" s="56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24"/>
      <c r="B750" s="24"/>
      <c r="C750" s="56"/>
      <c r="D750" s="56"/>
      <c r="E750" s="56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24"/>
      <c r="B751" s="24"/>
      <c r="C751" s="56"/>
      <c r="D751" s="56"/>
      <c r="E751" s="56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24"/>
      <c r="B752" s="24"/>
      <c r="C752" s="56"/>
      <c r="D752" s="56"/>
      <c r="E752" s="56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24"/>
      <c r="B753" s="24"/>
      <c r="C753" s="56"/>
      <c r="D753" s="56"/>
      <c r="E753" s="56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24"/>
      <c r="B754" s="24"/>
      <c r="C754" s="56"/>
      <c r="D754" s="56"/>
      <c r="E754" s="56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24"/>
      <c r="B755" s="24"/>
      <c r="C755" s="56"/>
      <c r="D755" s="56"/>
      <c r="E755" s="56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24"/>
      <c r="B756" s="24"/>
      <c r="C756" s="56"/>
      <c r="D756" s="56"/>
      <c r="E756" s="56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24"/>
      <c r="B757" s="24"/>
      <c r="C757" s="56"/>
      <c r="D757" s="56"/>
      <c r="E757" s="56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24"/>
      <c r="B758" s="24"/>
      <c r="C758" s="56"/>
      <c r="D758" s="56"/>
      <c r="E758" s="56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24"/>
      <c r="B759" s="24"/>
      <c r="C759" s="56"/>
      <c r="D759" s="56"/>
      <c r="E759" s="56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24"/>
      <c r="B760" s="24"/>
      <c r="C760" s="56"/>
      <c r="D760" s="56"/>
      <c r="E760" s="56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24"/>
      <c r="B761" s="24"/>
      <c r="C761" s="56"/>
      <c r="D761" s="56"/>
      <c r="E761" s="56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24"/>
      <c r="B762" s="24"/>
      <c r="C762" s="56"/>
      <c r="D762" s="56"/>
      <c r="E762" s="56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24"/>
      <c r="B763" s="24"/>
      <c r="C763" s="56"/>
      <c r="D763" s="56"/>
      <c r="E763" s="56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24"/>
      <c r="B764" s="24"/>
      <c r="C764" s="56"/>
      <c r="D764" s="56"/>
      <c r="E764" s="56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24"/>
      <c r="B765" s="24"/>
      <c r="C765" s="56"/>
      <c r="D765" s="56"/>
      <c r="E765" s="56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24"/>
      <c r="B766" s="24"/>
      <c r="C766" s="56"/>
      <c r="D766" s="56"/>
      <c r="E766" s="56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24"/>
      <c r="B767" s="24"/>
      <c r="C767" s="56"/>
      <c r="D767" s="56"/>
      <c r="E767" s="56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24"/>
      <c r="B768" s="24"/>
      <c r="C768" s="56"/>
      <c r="D768" s="56"/>
      <c r="E768" s="56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24"/>
      <c r="B769" s="24"/>
      <c r="C769" s="56"/>
      <c r="D769" s="56"/>
      <c r="E769" s="56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24"/>
      <c r="B770" s="24"/>
      <c r="C770" s="56"/>
      <c r="D770" s="56"/>
      <c r="E770" s="56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24"/>
      <c r="B771" s="24"/>
      <c r="C771" s="56"/>
      <c r="D771" s="56"/>
      <c r="E771" s="56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24"/>
      <c r="B772" s="24"/>
      <c r="C772" s="56"/>
      <c r="D772" s="56"/>
      <c r="E772" s="56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24"/>
      <c r="B773" s="24"/>
      <c r="C773" s="56"/>
      <c r="D773" s="56"/>
      <c r="E773" s="56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24"/>
      <c r="B774" s="24"/>
      <c r="C774" s="56"/>
      <c r="D774" s="56"/>
      <c r="E774" s="56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24"/>
      <c r="B775" s="24"/>
      <c r="C775" s="56"/>
      <c r="D775" s="56"/>
      <c r="E775" s="56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24"/>
      <c r="B776" s="24"/>
      <c r="C776" s="56"/>
      <c r="D776" s="56"/>
      <c r="E776" s="56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24"/>
      <c r="B777" s="24"/>
      <c r="C777" s="56"/>
      <c r="D777" s="56"/>
      <c r="E777" s="56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24"/>
      <c r="B778" s="24"/>
      <c r="C778" s="56"/>
      <c r="D778" s="56"/>
      <c r="E778" s="56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24"/>
      <c r="B779" s="24"/>
      <c r="C779" s="56"/>
      <c r="D779" s="56"/>
      <c r="E779" s="56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24"/>
      <c r="B780" s="24"/>
      <c r="C780" s="56"/>
      <c r="D780" s="56"/>
      <c r="E780" s="56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24"/>
      <c r="B781" s="24"/>
      <c r="C781" s="56"/>
      <c r="D781" s="56"/>
      <c r="E781" s="56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24"/>
      <c r="B782" s="24"/>
      <c r="C782" s="56"/>
      <c r="D782" s="56"/>
      <c r="E782" s="56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24"/>
      <c r="B783" s="24"/>
      <c r="C783" s="56"/>
      <c r="D783" s="56"/>
      <c r="E783" s="56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24"/>
      <c r="B784" s="24"/>
      <c r="C784" s="56"/>
      <c r="D784" s="56"/>
      <c r="E784" s="56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24"/>
      <c r="B785" s="24"/>
      <c r="C785" s="56"/>
      <c r="D785" s="56"/>
      <c r="E785" s="56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24"/>
      <c r="B786" s="24"/>
      <c r="C786" s="56"/>
      <c r="D786" s="56"/>
      <c r="E786" s="56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24"/>
      <c r="B787" s="24"/>
      <c r="C787" s="56"/>
      <c r="D787" s="56"/>
      <c r="E787" s="56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24"/>
      <c r="B788" s="24"/>
      <c r="C788" s="56"/>
      <c r="D788" s="56"/>
      <c r="E788" s="56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24"/>
      <c r="B789" s="24"/>
      <c r="C789" s="56"/>
      <c r="D789" s="56"/>
      <c r="E789" s="56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24"/>
      <c r="B790" s="24"/>
      <c r="C790" s="56"/>
      <c r="D790" s="56"/>
      <c r="E790" s="56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24"/>
      <c r="B791" s="24"/>
      <c r="C791" s="56"/>
      <c r="D791" s="56"/>
      <c r="E791" s="56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24"/>
      <c r="B792" s="24"/>
      <c r="C792" s="56"/>
      <c r="D792" s="56"/>
      <c r="E792" s="56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24"/>
      <c r="B793" s="24"/>
      <c r="C793" s="56"/>
      <c r="D793" s="56"/>
      <c r="E793" s="56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24"/>
      <c r="B794" s="24"/>
      <c r="C794" s="56"/>
      <c r="D794" s="56"/>
      <c r="E794" s="56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24"/>
      <c r="B795" s="24"/>
      <c r="C795" s="56"/>
      <c r="D795" s="56"/>
      <c r="E795" s="56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24"/>
      <c r="B796" s="24"/>
      <c r="C796" s="56"/>
      <c r="D796" s="56"/>
      <c r="E796" s="56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24"/>
      <c r="B797" s="24"/>
      <c r="C797" s="56"/>
      <c r="D797" s="56"/>
      <c r="E797" s="56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24"/>
      <c r="B798" s="24"/>
      <c r="C798" s="56"/>
      <c r="D798" s="56"/>
      <c r="E798" s="56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24"/>
      <c r="B799" s="24"/>
      <c r="C799" s="56"/>
      <c r="D799" s="56"/>
      <c r="E799" s="56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24"/>
      <c r="B800" s="24"/>
      <c r="C800" s="56"/>
      <c r="D800" s="56"/>
      <c r="E800" s="56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24"/>
      <c r="B801" s="24"/>
      <c r="C801" s="56"/>
      <c r="D801" s="56"/>
      <c r="E801" s="56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24"/>
      <c r="B802" s="24"/>
      <c r="C802" s="56"/>
      <c r="D802" s="56"/>
      <c r="E802" s="56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24"/>
      <c r="B803" s="24"/>
      <c r="C803" s="56"/>
      <c r="D803" s="56"/>
      <c r="E803" s="56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24"/>
      <c r="B804" s="24"/>
      <c r="C804" s="56"/>
      <c r="D804" s="56"/>
      <c r="E804" s="56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24"/>
      <c r="B805" s="24"/>
      <c r="C805" s="56"/>
      <c r="D805" s="56"/>
      <c r="E805" s="56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24"/>
      <c r="B806" s="24"/>
      <c r="C806" s="56"/>
      <c r="D806" s="56"/>
      <c r="E806" s="56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24"/>
      <c r="B807" s="24"/>
      <c r="C807" s="56"/>
      <c r="D807" s="56"/>
      <c r="E807" s="56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24"/>
      <c r="B808" s="24"/>
      <c r="C808" s="56"/>
      <c r="D808" s="56"/>
      <c r="E808" s="56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24"/>
      <c r="B809" s="24"/>
      <c r="C809" s="56"/>
      <c r="D809" s="56"/>
      <c r="E809" s="56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24"/>
      <c r="B810" s="24"/>
      <c r="C810" s="56"/>
      <c r="D810" s="56"/>
      <c r="E810" s="56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24"/>
      <c r="B811" s="24"/>
      <c r="C811" s="56"/>
      <c r="D811" s="56"/>
      <c r="E811" s="56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24"/>
      <c r="B812" s="24"/>
      <c r="C812" s="56"/>
      <c r="D812" s="56"/>
      <c r="E812" s="56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24"/>
      <c r="B813" s="24"/>
      <c r="C813" s="56"/>
      <c r="D813" s="56"/>
      <c r="E813" s="56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24"/>
      <c r="B814" s="24"/>
      <c r="C814" s="56"/>
      <c r="D814" s="56"/>
      <c r="E814" s="56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24"/>
      <c r="B815" s="24"/>
      <c r="C815" s="56"/>
      <c r="D815" s="56"/>
      <c r="E815" s="56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24"/>
      <c r="B816" s="24"/>
      <c r="C816" s="56"/>
      <c r="D816" s="56"/>
      <c r="E816" s="56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24"/>
      <c r="B817" s="24"/>
      <c r="C817" s="56"/>
      <c r="D817" s="56"/>
      <c r="E817" s="56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24"/>
      <c r="B818" s="24"/>
      <c r="C818" s="56"/>
      <c r="D818" s="56"/>
      <c r="E818" s="56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24"/>
      <c r="B819" s="24"/>
      <c r="C819" s="56"/>
      <c r="D819" s="56"/>
      <c r="E819" s="56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24"/>
      <c r="B820" s="24"/>
      <c r="C820" s="56"/>
      <c r="D820" s="56"/>
      <c r="E820" s="56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24"/>
      <c r="B821" s="24"/>
      <c r="C821" s="56"/>
      <c r="D821" s="56"/>
      <c r="E821" s="56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24"/>
      <c r="B822" s="24"/>
      <c r="C822" s="56"/>
      <c r="D822" s="56"/>
      <c r="E822" s="56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24"/>
      <c r="B823" s="24"/>
      <c r="C823" s="56"/>
      <c r="D823" s="56"/>
      <c r="E823" s="56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24"/>
      <c r="B824" s="24"/>
      <c r="C824" s="56"/>
      <c r="D824" s="56"/>
      <c r="E824" s="56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24"/>
      <c r="B825" s="24"/>
      <c r="C825" s="56"/>
      <c r="D825" s="56"/>
      <c r="E825" s="56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24"/>
      <c r="B826" s="24"/>
      <c r="C826" s="56"/>
      <c r="D826" s="56"/>
      <c r="E826" s="56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24"/>
      <c r="B827" s="24"/>
      <c r="C827" s="56"/>
      <c r="D827" s="56"/>
      <c r="E827" s="56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24"/>
      <c r="B828" s="24"/>
      <c r="C828" s="56"/>
      <c r="D828" s="56"/>
      <c r="E828" s="56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24"/>
      <c r="B829" s="24"/>
      <c r="C829" s="56"/>
      <c r="D829" s="56"/>
      <c r="E829" s="56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24"/>
      <c r="B830" s="24"/>
      <c r="C830" s="56"/>
      <c r="D830" s="56"/>
      <c r="E830" s="56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24"/>
      <c r="B831" s="24"/>
      <c r="C831" s="56"/>
      <c r="D831" s="56"/>
      <c r="E831" s="56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24"/>
      <c r="B832" s="24"/>
      <c r="C832" s="56"/>
      <c r="D832" s="56"/>
      <c r="E832" s="56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24"/>
      <c r="B833" s="24"/>
      <c r="C833" s="56"/>
      <c r="D833" s="56"/>
      <c r="E833" s="56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24"/>
      <c r="B834" s="24"/>
      <c r="C834" s="56"/>
      <c r="D834" s="56"/>
      <c r="E834" s="56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24"/>
      <c r="B835" s="24"/>
      <c r="C835" s="56"/>
      <c r="D835" s="56"/>
      <c r="E835" s="56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24"/>
      <c r="B836" s="24"/>
      <c r="C836" s="56"/>
      <c r="D836" s="56"/>
      <c r="E836" s="56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24"/>
      <c r="B837" s="24"/>
      <c r="C837" s="56"/>
      <c r="D837" s="56"/>
      <c r="E837" s="56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24"/>
      <c r="B838" s="24"/>
      <c r="C838" s="56"/>
      <c r="D838" s="56"/>
      <c r="E838" s="56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24"/>
      <c r="B839" s="24"/>
      <c r="C839" s="56"/>
      <c r="D839" s="56"/>
      <c r="E839" s="56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24"/>
      <c r="B840" s="24"/>
      <c r="C840" s="56"/>
      <c r="D840" s="56"/>
      <c r="E840" s="56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24"/>
      <c r="B841" s="24"/>
      <c r="C841" s="56"/>
      <c r="D841" s="56"/>
      <c r="E841" s="56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24"/>
      <c r="B842" s="24"/>
      <c r="C842" s="56"/>
      <c r="D842" s="56"/>
      <c r="E842" s="56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24"/>
      <c r="B843" s="24"/>
      <c r="C843" s="56"/>
      <c r="D843" s="56"/>
      <c r="E843" s="56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24"/>
      <c r="B844" s="24"/>
      <c r="C844" s="56"/>
      <c r="D844" s="56"/>
      <c r="E844" s="56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24"/>
      <c r="B845" s="24"/>
      <c r="C845" s="56"/>
      <c r="D845" s="56"/>
      <c r="E845" s="56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24"/>
      <c r="B846" s="24"/>
      <c r="C846" s="56"/>
      <c r="D846" s="56"/>
      <c r="E846" s="56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24"/>
      <c r="B847" s="24"/>
      <c r="C847" s="56"/>
      <c r="D847" s="56"/>
      <c r="E847" s="56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24"/>
      <c r="B848" s="24"/>
      <c r="C848" s="56"/>
      <c r="D848" s="56"/>
      <c r="E848" s="56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24"/>
      <c r="B849" s="24"/>
      <c r="C849" s="56"/>
      <c r="D849" s="56"/>
      <c r="E849" s="56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24"/>
      <c r="B850" s="24"/>
      <c r="C850" s="56"/>
      <c r="D850" s="56"/>
      <c r="E850" s="56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24"/>
      <c r="B851" s="24"/>
      <c r="C851" s="56"/>
      <c r="D851" s="56"/>
      <c r="E851" s="56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24"/>
      <c r="B852" s="24"/>
      <c r="C852" s="56"/>
      <c r="D852" s="56"/>
      <c r="E852" s="56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24"/>
      <c r="B853" s="24"/>
      <c r="C853" s="56"/>
      <c r="D853" s="56"/>
      <c r="E853" s="56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24"/>
      <c r="B854" s="24"/>
      <c r="C854" s="56"/>
      <c r="D854" s="56"/>
      <c r="E854" s="56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24"/>
      <c r="B855" s="24"/>
      <c r="C855" s="56"/>
      <c r="D855" s="56"/>
      <c r="E855" s="56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24"/>
      <c r="B856" s="24"/>
      <c r="C856" s="56"/>
      <c r="D856" s="56"/>
      <c r="E856" s="56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24"/>
      <c r="B857" s="24"/>
      <c r="C857" s="56"/>
      <c r="D857" s="56"/>
      <c r="E857" s="56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24"/>
      <c r="B858" s="24"/>
      <c r="C858" s="56"/>
      <c r="D858" s="56"/>
      <c r="E858" s="56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24"/>
      <c r="B859" s="24"/>
      <c r="C859" s="56"/>
      <c r="D859" s="56"/>
      <c r="E859" s="56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24"/>
      <c r="B860" s="24"/>
      <c r="C860" s="56"/>
      <c r="D860" s="56"/>
      <c r="E860" s="56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24"/>
      <c r="B861" s="24"/>
      <c r="C861" s="56"/>
      <c r="D861" s="56"/>
      <c r="E861" s="56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24"/>
      <c r="B862" s="24"/>
      <c r="C862" s="56"/>
      <c r="D862" s="56"/>
      <c r="E862" s="56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24"/>
      <c r="B863" s="24"/>
      <c r="C863" s="56"/>
      <c r="D863" s="56"/>
      <c r="E863" s="56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24"/>
      <c r="B864" s="24"/>
      <c r="C864" s="56"/>
      <c r="D864" s="56"/>
      <c r="E864" s="56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24"/>
      <c r="B865" s="24"/>
      <c r="C865" s="56"/>
      <c r="D865" s="56"/>
      <c r="E865" s="56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24"/>
      <c r="B866" s="24"/>
      <c r="C866" s="56"/>
      <c r="D866" s="56"/>
      <c r="E866" s="56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24"/>
      <c r="B867" s="24"/>
      <c r="C867" s="56"/>
      <c r="D867" s="56"/>
      <c r="E867" s="56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24"/>
      <c r="B868" s="24"/>
      <c r="C868" s="56"/>
      <c r="D868" s="56"/>
      <c r="E868" s="56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24"/>
      <c r="B869" s="24"/>
      <c r="C869" s="56"/>
      <c r="D869" s="56"/>
      <c r="E869" s="56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24"/>
      <c r="B870" s="24"/>
      <c r="C870" s="56"/>
      <c r="D870" s="56"/>
      <c r="E870" s="56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24"/>
      <c r="B871" s="24"/>
      <c r="C871" s="56"/>
      <c r="D871" s="56"/>
      <c r="E871" s="56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24"/>
      <c r="B872" s="24"/>
      <c r="C872" s="56"/>
      <c r="D872" s="56"/>
      <c r="E872" s="56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24"/>
      <c r="B873" s="24"/>
      <c r="C873" s="56"/>
      <c r="D873" s="56"/>
      <c r="E873" s="56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24"/>
      <c r="B874" s="24"/>
      <c r="C874" s="56"/>
      <c r="D874" s="56"/>
      <c r="E874" s="56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24"/>
      <c r="B875" s="24"/>
      <c r="C875" s="56"/>
      <c r="D875" s="56"/>
      <c r="E875" s="56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24"/>
      <c r="B876" s="24"/>
      <c r="C876" s="56"/>
      <c r="D876" s="56"/>
      <c r="E876" s="56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24"/>
      <c r="B877" s="24"/>
      <c r="C877" s="56"/>
      <c r="D877" s="56"/>
      <c r="E877" s="56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24"/>
      <c r="B878" s="24"/>
      <c r="C878" s="56"/>
      <c r="D878" s="56"/>
      <c r="E878" s="56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24"/>
      <c r="B879" s="24"/>
      <c r="C879" s="56"/>
      <c r="D879" s="56"/>
      <c r="E879" s="56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24"/>
      <c r="B880" s="24"/>
      <c r="C880" s="56"/>
      <c r="D880" s="56"/>
      <c r="E880" s="56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24"/>
      <c r="B881" s="24"/>
      <c r="C881" s="56"/>
      <c r="D881" s="56"/>
      <c r="E881" s="56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24"/>
      <c r="B882" s="24"/>
      <c r="C882" s="56"/>
      <c r="D882" s="56"/>
      <c r="E882" s="56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24"/>
      <c r="B883" s="24"/>
      <c r="C883" s="56"/>
      <c r="D883" s="56"/>
      <c r="E883" s="56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24"/>
      <c r="B884" s="24"/>
      <c r="C884" s="56"/>
      <c r="D884" s="56"/>
      <c r="E884" s="56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24"/>
      <c r="B885" s="24"/>
      <c r="C885" s="56"/>
      <c r="D885" s="56"/>
      <c r="E885" s="56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24"/>
      <c r="B886" s="24"/>
      <c r="C886" s="56"/>
      <c r="D886" s="56"/>
      <c r="E886" s="56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24"/>
      <c r="B887" s="24"/>
      <c r="C887" s="56"/>
      <c r="D887" s="56"/>
      <c r="E887" s="56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24"/>
      <c r="B888" s="24"/>
      <c r="C888" s="56"/>
      <c r="D888" s="56"/>
      <c r="E888" s="56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24"/>
      <c r="B889" s="24"/>
      <c r="C889" s="56"/>
      <c r="D889" s="56"/>
      <c r="E889" s="56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24"/>
      <c r="B890" s="24"/>
      <c r="C890" s="56"/>
      <c r="D890" s="56"/>
      <c r="E890" s="56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24"/>
      <c r="B891" s="24"/>
      <c r="C891" s="56"/>
      <c r="D891" s="56"/>
      <c r="E891" s="56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24"/>
      <c r="B892" s="24"/>
      <c r="C892" s="56"/>
      <c r="D892" s="56"/>
      <c r="E892" s="56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24"/>
      <c r="B893" s="24"/>
      <c r="C893" s="56"/>
      <c r="D893" s="56"/>
      <c r="E893" s="56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24"/>
      <c r="B894" s="24"/>
      <c r="C894" s="56"/>
      <c r="D894" s="56"/>
      <c r="E894" s="56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24"/>
      <c r="B895" s="24"/>
      <c r="C895" s="56"/>
      <c r="D895" s="56"/>
      <c r="E895" s="56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24"/>
      <c r="B896" s="24"/>
      <c r="C896" s="56"/>
      <c r="D896" s="56"/>
      <c r="E896" s="56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24"/>
      <c r="B897" s="24"/>
      <c r="C897" s="56"/>
      <c r="D897" s="56"/>
      <c r="E897" s="56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24"/>
      <c r="B898" s="24"/>
      <c r="C898" s="56"/>
      <c r="D898" s="56"/>
      <c r="E898" s="56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24"/>
      <c r="B899" s="24"/>
      <c r="C899" s="56"/>
      <c r="D899" s="56"/>
      <c r="E899" s="56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24"/>
      <c r="B900" s="24"/>
      <c r="C900" s="56"/>
      <c r="D900" s="56"/>
      <c r="E900" s="56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24"/>
      <c r="B901" s="24"/>
      <c r="C901" s="56"/>
      <c r="D901" s="56"/>
      <c r="E901" s="56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24"/>
      <c r="B902" s="24"/>
      <c r="C902" s="56"/>
      <c r="D902" s="56"/>
      <c r="E902" s="56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24"/>
      <c r="B903" s="24"/>
      <c r="C903" s="56"/>
      <c r="D903" s="56"/>
      <c r="E903" s="56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24"/>
      <c r="B904" s="24"/>
      <c r="C904" s="56"/>
      <c r="D904" s="56"/>
      <c r="E904" s="56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24"/>
      <c r="B905" s="24"/>
      <c r="C905" s="56"/>
      <c r="D905" s="56"/>
      <c r="E905" s="56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24"/>
      <c r="B906" s="24"/>
      <c r="C906" s="56"/>
      <c r="D906" s="56"/>
      <c r="E906" s="56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24"/>
      <c r="B907" s="24"/>
      <c r="C907" s="56"/>
      <c r="D907" s="56"/>
      <c r="E907" s="56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24"/>
      <c r="B908" s="24"/>
      <c r="C908" s="56"/>
      <c r="D908" s="56"/>
      <c r="E908" s="56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24"/>
      <c r="B909" s="24"/>
      <c r="C909" s="56"/>
      <c r="D909" s="56"/>
      <c r="E909" s="56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24"/>
      <c r="B910" s="24"/>
      <c r="C910" s="56"/>
      <c r="D910" s="56"/>
      <c r="E910" s="56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24"/>
      <c r="B911" s="24"/>
      <c r="C911" s="56"/>
      <c r="D911" s="56"/>
      <c r="E911" s="56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24"/>
      <c r="B912" s="24"/>
      <c r="C912" s="56"/>
      <c r="D912" s="56"/>
      <c r="E912" s="56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24"/>
      <c r="B913" s="24"/>
      <c r="C913" s="56"/>
      <c r="D913" s="56"/>
      <c r="E913" s="56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24"/>
      <c r="B914" s="24"/>
      <c r="C914" s="56"/>
      <c r="D914" s="56"/>
      <c r="E914" s="56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24"/>
      <c r="B915" s="24"/>
      <c r="C915" s="56"/>
      <c r="D915" s="56"/>
      <c r="E915" s="56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24"/>
      <c r="B916" s="24"/>
      <c r="C916" s="56"/>
      <c r="D916" s="56"/>
      <c r="E916" s="56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24"/>
      <c r="B917" s="24"/>
      <c r="C917" s="56"/>
      <c r="D917" s="56"/>
      <c r="E917" s="56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24"/>
      <c r="B918" s="24"/>
      <c r="C918" s="56"/>
      <c r="D918" s="56"/>
      <c r="E918" s="56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24"/>
      <c r="B919" s="24"/>
      <c r="C919" s="56"/>
      <c r="D919" s="56"/>
      <c r="E919" s="56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24"/>
      <c r="B920" s="24"/>
      <c r="C920" s="56"/>
      <c r="D920" s="56"/>
      <c r="E920" s="56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24"/>
      <c r="B921" s="24"/>
      <c r="C921" s="56"/>
      <c r="D921" s="56"/>
      <c r="E921" s="56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24"/>
      <c r="B922" s="24"/>
      <c r="C922" s="56"/>
      <c r="D922" s="56"/>
      <c r="E922" s="56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24"/>
      <c r="B923" s="24"/>
      <c r="C923" s="56"/>
      <c r="D923" s="56"/>
      <c r="E923" s="56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24"/>
      <c r="B924" s="24"/>
      <c r="C924" s="56"/>
      <c r="D924" s="56"/>
      <c r="E924" s="56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24"/>
      <c r="B925" s="24"/>
      <c r="C925" s="56"/>
      <c r="D925" s="56"/>
      <c r="E925" s="56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24"/>
      <c r="B926" s="24"/>
      <c r="C926" s="56"/>
      <c r="D926" s="56"/>
      <c r="E926" s="56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24"/>
      <c r="B927" s="24"/>
      <c r="C927" s="56"/>
      <c r="D927" s="56"/>
      <c r="E927" s="56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24"/>
      <c r="B928" s="24"/>
      <c r="C928" s="56"/>
      <c r="D928" s="56"/>
      <c r="E928" s="56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24"/>
      <c r="B929" s="24"/>
      <c r="C929" s="56"/>
      <c r="D929" s="56"/>
      <c r="E929" s="56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24"/>
      <c r="B930" s="24"/>
      <c r="C930" s="56"/>
      <c r="D930" s="56"/>
      <c r="E930" s="56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24"/>
      <c r="B931" s="24"/>
      <c r="C931" s="56"/>
      <c r="D931" s="56"/>
      <c r="E931" s="56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24"/>
      <c r="B932" s="24"/>
      <c r="C932" s="56"/>
      <c r="D932" s="56"/>
      <c r="E932" s="56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24"/>
      <c r="B933" s="24"/>
      <c r="C933" s="56"/>
      <c r="D933" s="56"/>
      <c r="E933" s="56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24"/>
      <c r="B934" s="24"/>
      <c r="C934" s="56"/>
      <c r="D934" s="56"/>
      <c r="E934" s="56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24"/>
      <c r="B935" s="24"/>
      <c r="C935" s="56"/>
      <c r="D935" s="56"/>
      <c r="E935" s="56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24"/>
      <c r="B936" s="24"/>
      <c r="C936" s="56"/>
      <c r="D936" s="56"/>
      <c r="E936" s="56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24"/>
      <c r="B937" s="24"/>
      <c r="C937" s="56"/>
      <c r="D937" s="56"/>
      <c r="E937" s="56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24"/>
      <c r="B938" s="24"/>
      <c r="C938" s="56"/>
      <c r="D938" s="56"/>
      <c r="E938" s="56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24"/>
      <c r="B939" s="24"/>
      <c r="C939" s="56"/>
      <c r="D939" s="56"/>
      <c r="E939" s="56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24"/>
      <c r="B940" s="24"/>
      <c r="C940" s="56"/>
      <c r="D940" s="56"/>
      <c r="E940" s="56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24"/>
      <c r="B941" s="24"/>
      <c r="C941" s="56"/>
      <c r="D941" s="56"/>
      <c r="E941" s="56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24"/>
      <c r="B942" s="24"/>
      <c r="C942" s="56"/>
      <c r="D942" s="56"/>
      <c r="E942" s="56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24"/>
      <c r="B943" s="24"/>
      <c r="C943" s="56"/>
      <c r="D943" s="56"/>
      <c r="E943" s="56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24"/>
      <c r="B944" s="24"/>
      <c r="C944" s="56"/>
      <c r="D944" s="56"/>
      <c r="E944" s="56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24"/>
      <c r="B945" s="24"/>
      <c r="C945" s="56"/>
      <c r="D945" s="56"/>
      <c r="E945" s="56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24"/>
      <c r="B946" s="24"/>
      <c r="C946" s="56"/>
      <c r="D946" s="56"/>
      <c r="E946" s="56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24"/>
      <c r="B947" s="24"/>
      <c r="C947" s="56"/>
      <c r="D947" s="56"/>
      <c r="E947" s="56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24"/>
      <c r="B948" s="24"/>
      <c r="C948" s="56"/>
      <c r="D948" s="56"/>
      <c r="E948" s="56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24"/>
      <c r="B949" s="24"/>
      <c r="C949" s="56"/>
      <c r="D949" s="56"/>
      <c r="E949" s="56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24"/>
      <c r="B950" s="24"/>
      <c r="C950" s="56"/>
      <c r="D950" s="56"/>
      <c r="E950" s="56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24"/>
      <c r="B951" s="24"/>
      <c r="C951" s="56"/>
      <c r="D951" s="56"/>
      <c r="E951" s="56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24"/>
      <c r="B952" s="24"/>
      <c r="C952" s="56"/>
      <c r="D952" s="56"/>
      <c r="E952" s="56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24"/>
      <c r="B953" s="24"/>
      <c r="C953" s="56"/>
      <c r="D953" s="56"/>
      <c r="E953" s="56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24"/>
      <c r="B954" s="24"/>
      <c r="C954" s="56"/>
      <c r="D954" s="56"/>
      <c r="E954" s="56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24"/>
      <c r="B955" s="24"/>
      <c r="C955" s="56"/>
      <c r="D955" s="56"/>
      <c r="E955" s="56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24"/>
      <c r="B956" s="24"/>
      <c r="C956" s="56"/>
      <c r="D956" s="56"/>
      <c r="E956" s="56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24"/>
      <c r="B957" s="24"/>
      <c r="C957" s="56"/>
      <c r="D957" s="56"/>
      <c r="E957" s="56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24"/>
      <c r="B958" s="24"/>
      <c r="C958" s="56"/>
      <c r="D958" s="56"/>
      <c r="E958" s="56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24"/>
      <c r="B959" s="24"/>
      <c r="C959" s="56"/>
      <c r="D959" s="56"/>
      <c r="E959" s="56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24"/>
      <c r="B960" s="24"/>
      <c r="C960" s="56"/>
      <c r="D960" s="56"/>
      <c r="E960" s="56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24"/>
      <c r="B961" s="24"/>
      <c r="C961" s="56"/>
      <c r="D961" s="56"/>
      <c r="E961" s="56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24"/>
      <c r="B962" s="24"/>
      <c r="C962" s="56"/>
      <c r="D962" s="56"/>
      <c r="E962" s="56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24"/>
      <c r="B963" s="24"/>
      <c r="C963" s="56"/>
      <c r="D963" s="56"/>
      <c r="E963" s="56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24"/>
      <c r="B964" s="24"/>
      <c r="C964" s="56"/>
      <c r="D964" s="56"/>
      <c r="E964" s="56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24"/>
      <c r="B965" s="24"/>
      <c r="C965" s="56"/>
      <c r="D965" s="56"/>
      <c r="E965" s="56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24"/>
      <c r="B966" s="24"/>
      <c r="C966" s="56"/>
      <c r="D966" s="56"/>
      <c r="E966" s="56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24"/>
      <c r="B967" s="24"/>
      <c r="C967" s="56"/>
      <c r="D967" s="56"/>
      <c r="E967" s="56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24"/>
      <c r="B968" s="24"/>
      <c r="C968" s="56"/>
      <c r="D968" s="56"/>
      <c r="E968" s="56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24"/>
      <c r="B969" s="24"/>
      <c r="C969" s="56"/>
      <c r="D969" s="56"/>
      <c r="E969" s="56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24"/>
      <c r="B970" s="24"/>
      <c r="C970" s="56"/>
      <c r="D970" s="56"/>
      <c r="E970" s="56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24"/>
      <c r="B971" s="24"/>
      <c r="C971" s="56"/>
      <c r="D971" s="56"/>
      <c r="E971" s="56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24"/>
      <c r="B972" s="24"/>
      <c r="C972" s="56"/>
      <c r="D972" s="56"/>
      <c r="E972" s="56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24"/>
      <c r="B973" s="24"/>
      <c r="C973" s="56"/>
      <c r="D973" s="56"/>
      <c r="E973" s="56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24"/>
      <c r="B974" s="24"/>
      <c r="C974" s="56"/>
      <c r="D974" s="56"/>
      <c r="E974" s="56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24"/>
      <c r="B975" s="24"/>
      <c r="C975" s="56"/>
      <c r="D975" s="56"/>
      <c r="E975" s="56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24"/>
      <c r="B976" s="24"/>
      <c r="C976" s="56"/>
      <c r="D976" s="56"/>
      <c r="E976" s="56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24"/>
      <c r="B977" s="24"/>
      <c r="C977" s="56"/>
      <c r="D977" s="56"/>
      <c r="E977" s="56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24"/>
      <c r="B978" s="24"/>
      <c r="C978" s="56"/>
      <c r="D978" s="56"/>
      <c r="E978" s="56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24"/>
      <c r="B979" s="24"/>
      <c r="C979" s="56"/>
      <c r="D979" s="56"/>
      <c r="E979" s="56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24"/>
      <c r="B980" s="24"/>
      <c r="C980" s="56"/>
      <c r="D980" s="56"/>
      <c r="E980" s="56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24"/>
      <c r="B981" s="24"/>
      <c r="C981" s="56"/>
      <c r="D981" s="56"/>
      <c r="E981" s="56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24"/>
      <c r="B982" s="24"/>
      <c r="C982" s="56"/>
      <c r="D982" s="56"/>
      <c r="E982" s="56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24"/>
      <c r="B983" s="24"/>
      <c r="C983" s="56"/>
      <c r="D983" s="56"/>
      <c r="E983" s="56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24"/>
      <c r="B984" s="24"/>
      <c r="C984" s="56"/>
      <c r="D984" s="56"/>
      <c r="E984" s="56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24"/>
      <c r="B985" s="24"/>
      <c r="C985" s="56"/>
      <c r="D985" s="56"/>
      <c r="E985" s="56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24"/>
      <c r="B986" s="24"/>
      <c r="C986" s="56"/>
      <c r="D986" s="56"/>
      <c r="E986" s="56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24"/>
      <c r="B987" s="24"/>
      <c r="C987" s="56"/>
      <c r="D987" s="56"/>
      <c r="E987" s="56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24"/>
      <c r="B988" s="24"/>
      <c r="C988" s="56"/>
      <c r="D988" s="56"/>
      <c r="E988" s="56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24"/>
      <c r="B989" s="24"/>
      <c r="C989" s="56"/>
      <c r="D989" s="56"/>
      <c r="E989" s="56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24"/>
      <c r="B990" s="24"/>
      <c r="C990" s="56"/>
      <c r="D990" s="56"/>
      <c r="E990" s="56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24"/>
      <c r="B991" s="24"/>
      <c r="C991" s="56"/>
      <c r="D991" s="56"/>
      <c r="E991" s="56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24"/>
      <c r="B992" s="24"/>
      <c r="C992" s="56"/>
      <c r="D992" s="56"/>
      <c r="E992" s="56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24"/>
      <c r="B993" s="24"/>
      <c r="C993" s="56"/>
      <c r="D993" s="56"/>
      <c r="E993" s="56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24"/>
      <c r="B994" s="24"/>
      <c r="C994" s="56"/>
      <c r="D994" s="56"/>
      <c r="E994" s="56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24"/>
      <c r="B995" s="24"/>
      <c r="C995" s="56"/>
      <c r="D995" s="56"/>
      <c r="E995" s="56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24"/>
      <c r="B996" s="24"/>
      <c r="C996" s="56"/>
      <c r="D996" s="56"/>
      <c r="E996" s="56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24"/>
      <c r="B997" s="24"/>
      <c r="C997" s="56"/>
      <c r="D997" s="56"/>
      <c r="E997" s="56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24"/>
      <c r="B998" s="24"/>
      <c r="C998" s="56"/>
      <c r="D998" s="56"/>
      <c r="E998" s="56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24"/>
      <c r="B999" s="24"/>
      <c r="C999" s="56"/>
      <c r="D999" s="56"/>
      <c r="E999" s="56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24"/>
      <c r="B1000" s="24"/>
      <c r="C1000" s="56"/>
      <c r="D1000" s="56"/>
      <c r="E1000" s="56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5">
    <mergeCell ref="C4:E4"/>
    <mergeCell ref="B24:B29"/>
    <mergeCell ref="B30:B35"/>
    <mergeCell ref="A24:A41"/>
    <mergeCell ref="A42:A59"/>
    <mergeCell ref="A60:A77"/>
    <mergeCell ref="B36:B41"/>
    <mergeCell ref="B42:B47"/>
    <mergeCell ref="B48:B53"/>
    <mergeCell ref="B54:B59"/>
    <mergeCell ref="B60:B65"/>
    <mergeCell ref="B66:B71"/>
    <mergeCell ref="B72:B77"/>
    <mergeCell ref="A78:A95"/>
    <mergeCell ref="A96:A113"/>
    <mergeCell ref="A114:A131"/>
    <mergeCell ref="A132:A149"/>
    <mergeCell ref="A4:A5"/>
    <mergeCell ref="B4:B5"/>
    <mergeCell ref="A6:A23"/>
    <mergeCell ref="B6:B11"/>
    <mergeCell ref="B12:B17"/>
    <mergeCell ref="B18:B23"/>
    <mergeCell ref="B78:B83"/>
    <mergeCell ref="B126:B131"/>
    <mergeCell ref="B132:B137"/>
    <mergeCell ref="B138:B143"/>
    <mergeCell ref="B144:B149"/>
    <mergeCell ref="B84:B89"/>
    <mergeCell ref="B90:B95"/>
    <mergeCell ref="B96:B101"/>
    <mergeCell ref="B102:B107"/>
    <mergeCell ref="B108:B113"/>
    <mergeCell ref="B114:B119"/>
    <mergeCell ref="B120:B125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976"/>
  <sheetViews>
    <sheetView tabSelected="1" topLeftCell="A24" workbookViewId="0">
      <selection activeCell="D123" sqref="D123"/>
    </sheetView>
  </sheetViews>
  <sheetFormatPr defaultColWidth="11.25" defaultRowHeight="15" customHeight="1" x14ac:dyDescent="0.25"/>
  <cols>
    <col min="1" max="1" width="25.375" style="27" customWidth="1"/>
    <col min="2" max="2" width="15.625" style="27" customWidth="1"/>
    <col min="3" max="3" width="12" style="27" customWidth="1"/>
    <col min="4" max="6" width="15" style="27" customWidth="1"/>
    <col min="7" max="26" width="11" customWidth="1"/>
  </cols>
  <sheetData>
    <row r="1" spans="1:26" ht="15.75" customHeight="1" x14ac:dyDescent="0.25">
      <c r="A1" s="24"/>
      <c r="B1" s="24"/>
      <c r="C1" s="56"/>
      <c r="D1" s="56"/>
      <c r="E1" s="56"/>
      <c r="F1" s="56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25">
      <c r="A2" s="57" t="s">
        <v>81</v>
      </c>
      <c r="B2" s="24"/>
      <c r="C2" s="56"/>
      <c r="D2" s="56"/>
      <c r="E2" s="56"/>
      <c r="F2" s="5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25">
      <c r="A3" s="24"/>
      <c r="B3" s="24"/>
      <c r="C3" s="56"/>
      <c r="D3" s="56"/>
      <c r="E3" s="56"/>
      <c r="F3" s="56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3.5" customHeight="1" x14ac:dyDescent="0.25">
      <c r="A4" s="59" t="s">
        <v>24</v>
      </c>
      <c r="B4" s="59" t="s">
        <v>25</v>
      </c>
      <c r="C4" s="61" t="s">
        <v>82</v>
      </c>
      <c r="D4" s="69"/>
      <c r="E4" s="69"/>
      <c r="F4" s="69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3.5" customHeight="1" thickBot="1" x14ac:dyDescent="0.3">
      <c r="A5" s="76"/>
      <c r="B5" s="76"/>
      <c r="C5" s="74"/>
      <c r="D5" s="71" t="s">
        <v>80</v>
      </c>
      <c r="E5" s="71" t="s">
        <v>83</v>
      </c>
      <c r="F5" s="71" t="s">
        <v>84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.75" customHeight="1" thickTop="1" x14ac:dyDescent="0.25">
      <c r="A6" s="65" t="s">
        <v>5</v>
      </c>
      <c r="B6" s="75" t="s">
        <v>85</v>
      </c>
      <c r="C6" s="72" t="s">
        <v>6</v>
      </c>
      <c r="D6" s="79">
        <v>0.58911000000000002</v>
      </c>
      <c r="E6" s="79">
        <v>0.58911000000000002</v>
      </c>
      <c r="F6" s="79">
        <v>0.58911000000000002</v>
      </c>
      <c r="G6" s="13"/>
      <c r="H6" s="1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25">
      <c r="A7" s="25"/>
      <c r="B7" s="82"/>
      <c r="C7" s="72" t="s">
        <v>9</v>
      </c>
      <c r="D7" s="79">
        <v>0.58916299999999999</v>
      </c>
      <c r="E7" s="79">
        <v>0.59013428800000001</v>
      </c>
      <c r="F7" s="79">
        <v>0.58204370000000005</v>
      </c>
      <c r="G7" s="13"/>
      <c r="H7" s="1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25">
      <c r="A8" s="25"/>
      <c r="B8" s="82"/>
      <c r="C8" s="72" t="s">
        <v>11</v>
      </c>
      <c r="D8" s="79">
        <f t="shared" ref="D8:E8" si="0">AVERAGE(D6:D7)</f>
        <v>0.58913649999999995</v>
      </c>
      <c r="E8" s="79">
        <f t="shared" si="0"/>
        <v>0.58962214400000001</v>
      </c>
      <c r="F8" s="81">
        <f>AVERAGE(F6:F7)</f>
        <v>0.58557685000000004</v>
      </c>
      <c r="G8" s="13"/>
      <c r="H8" s="1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25">
      <c r="A9" s="25"/>
      <c r="B9" s="82"/>
      <c r="C9" s="72" t="s">
        <v>12</v>
      </c>
      <c r="D9" s="79">
        <f t="shared" ref="D9:F9" si="1">STDEV(D6:D7)</f>
        <v>3.7476659402865622E-5</v>
      </c>
      <c r="E9" s="79">
        <f t="shared" si="1"/>
        <v>7.2428099068799529E-4</v>
      </c>
      <c r="F9" s="79">
        <f t="shared" si="1"/>
        <v>4.9966286478984791E-3</v>
      </c>
      <c r="G9" s="13"/>
      <c r="H9" s="1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25">
      <c r="A10" s="25"/>
      <c r="B10" s="82"/>
      <c r="C10" s="72" t="s">
        <v>69</v>
      </c>
      <c r="D10" s="79">
        <f t="shared" ref="D10:F10" si="2">(D9/D8)*100</f>
        <v>6.3612862898268273E-3</v>
      </c>
      <c r="E10" s="79">
        <f t="shared" si="2"/>
        <v>0.122838159668575</v>
      </c>
      <c r="F10" s="79">
        <f t="shared" si="2"/>
        <v>0.85328315965675183</v>
      </c>
      <c r="G10" s="13"/>
      <c r="H10" s="1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25">
      <c r="A11" s="25"/>
      <c r="B11" s="43" t="s">
        <v>86</v>
      </c>
      <c r="C11" s="56" t="s">
        <v>6</v>
      </c>
      <c r="D11" s="88">
        <v>5.3793009999999999</v>
      </c>
      <c r="E11" s="46">
        <v>5.3793009999999999</v>
      </c>
      <c r="F11" s="46">
        <v>5.3793009999999999</v>
      </c>
      <c r="G11" s="13"/>
      <c r="H11" s="1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25">
      <c r="A12" s="25"/>
      <c r="B12" s="25"/>
      <c r="C12" s="56" t="s">
        <v>9</v>
      </c>
      <c r="D12" s="88">
        <v>5.5113260000000004</v>
      </c>
      <c r="E12" s="46">
        <v>5.2915495000000004</v>
      </c>
      <c r="F12" s="46">
        <v>5.4428080000000003</v>
      </c>
      <c r="G12" s="13"/>
      <c r="H12" s="1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25">
      <c r="A13" s="25"/>
      <c r="B13" s="25"/>
      <c r="C13" s="56" t="s">
        <v>11</v>
      </c>
      <c r="D13" s="49">
        <f t="shared" ref="D13:F13" si="3">AVERAGE(D11:D12)</f>
        <v>5.4453135000000001</v>
      </c>
      <c r="E13" s="49">
        <f t="shared" si="3"/>
        <v>5.3354252500000001</v>
      </c>
      <c r="F13" s="49">
        <f t="shared" si="3"/>
        <v>5.4110545000000005</v>
      </c>
      <c r="G13" s="13"/>
      <c r="H13" s="1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25">
      <c r="A14" s="25"/>
      <c r="B14" s="25"/>
      <c r="C14" s="56" t="s">
        <v>12</v>
      </c>
      <c r="D14" s="46">
        <f t="shared" ref="D14:F14" si="4">STDEV(D11:D12)</f>
        <v>9.3355772786154298E-2</v>
      </c>
      <c r="E14" s="46">
        <f t="shared" si="4"/>
        <v>6.2049680709290997E-2</v>
      </c>
      <c r="F14" s="46">
        <f t="shared" si="4"/>
        <v>4.4906230352814373E-2</v>
      </c>
      <c r="G14" s="13"/>
      <c r="H14" s="1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25">
      <c r="A15" s="25"/>
      <c r="B15" s="25"/>
      <c r="C15" s="56" t="s">
        <v>69</v>
      </c>
      <c r="D15" s="46">
        <f t="shared" ref="D15:F15" si="5">(D14/D13)*100</f>
        <v>1.7144242069102964</v>
      </c>
      <c r="E15" s="46">
        <f t="shared" si="5"/>
        <v>1.1629753543879373</v>
      </c>
      <c r="F15" s="46">
        <f t="shared" si="5"/>
        <v>0.82989794970304531</v>
      </c>
      <c r="G15" s="13"/>
      <c r="H15" s="1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25">
      <c r="A16" s="25"/>
      <c r="B16" s="43" t="s">
        <v>87</v>
      </c>
      <c r="C16" s="56" t="s">
        <v>6</v>
      </c>
      <c r="D16" s="46">
        <v>6.6123950000000002</v>
      </c>
      <c r="E16" s="46">
        <v>6.6123950000000002</v>
      </c>
      <c r="F16" s="46">
        <v>6.6123950000000002</v>
      </c>
      <c r="G16" s="13"/>
      <c r="H16" s="1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5">
      <c r="A17" s="25"/>
      <c r="B17" s="25"/>
      <c r="C17" s="56" t="s">
        <v>9</v>
      </c>
      <c r="D17" s="46">
        <v>6.3917630000000001</v>
      </c>
      <c r="E17" s="46">
        <v>6.4502081999999996</v>
      </c>
      <c r="F17" s="46">
        <v>6.6443139999999996</v>
      </c>
      <c r="G17" s="13"/>
      <c r="H17" s="1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25"/>
      <c r="B18" s="25"/>
      <c r="C18" s="56" t="s">
        <v>11</v>
      </c>
      <c r="D18" s="49">
        <f t="shared" ref="D18:F18" si="6">AVERAGE(D16:D17)</f>
        <v>6.5020790000000002</v>
      </c>
      <c r="E18" s="49">
        <f t="shared" si="6"/>
        <v>6.5313015999999999</v>
      </c>
      <c r="F18" s="49">
        <f t="shared" si="6"/>
        <v>6.6283545000000004</v>
      </c>
      <c r="G18" s="13"/>
      <c r="H18" s="1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25"/>
      <c r="B19" s="25"/>
      <c r="C19" s="56" t="s">
        <v>12</v>
      </c>
      <c r="D19" s="46">
        <f t="shared" ref="D19:F19" si="7">STDEV(D16:D17)</f>
        <v>0.15601038334675046</v>
      </c>
      <c r="E19" s="46">
        <f t="shared" si="7"/>
        <v>0.11468338609894679</v>
      </c>
      <c r="F19" s="46">
        <f t="shared" si="7"/>
        <v>2.2570141348692962E-2</v>
      </c>
      <c r="G19" s="13"/>
      <c r="H19" s="1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25"/>
      <c r="B20" s="25"/>
      <c r="C20" s="56" t="s">
        <v>69</v>
      </c>
      <c r="D20" s="46">
        <f t="shared" ref="D20:F20" si="8">(D19/D18)*100</f>
        <v>2.3993923073950723</v>
      </c>
      <c r="E20" s="46">
        <f t="shared" si="8"/>
        <v>1.755904000803558</v>
      </c>
      <c r="F20" s="46">
        <f t="shared" si="8"/>
        <v>0.34050896566701377</v>
      </c>
      <c r="G20" s="13"/>
      <c r="H20" s="1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 x14ac:dyDescent="0.25">
      <c r="A21" s="23" t="s">
        <v>13</v>
      </c>
      <c r="B21" s="43" t="s">
        <v>85</v>
      </c>
      <c r="C21" s="56" t="s">
        <v>6</v>
      </c>
      <c r="D21" s="46">
        <v>0.75638700000000003</v>
      </c>
      <c r="E21" s="46">
        <v>0.75638700000000003</v>
      </c>
      <c r="F21" s="46">
        <v>0.75638700000000003</v>
      </c>
      <c r="G21" s="14"/>
      <c r="H21" s="14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25"/>
      <c r="B22" s="25"/>
      <c r="C22" s="56" t="s">
        <v>9</v>
      </c>
      <c r="D22" s="46">
        <v>0.75058199999999997</v>
      </c>
      <c r="E22" s="46">
        <v>0.75294166799999995</v>
      </c>
      <c r="F22" s="46">
        <v>0.7523398</v>
      </c>
      <c r="G22" s="13"/>
      <c r="H22" s="1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25"/>
      <c r="B23" s="25"/>
      <c r="C23" s="56" t="s">
        <v>11</v>
      </c>
      <c r="D23" s="49">
        <f t="shared" ref="D23:F23" si="9">AVERAGE(D21:D22)</f>
        <v>0.7534845</v>
      </c>
      <c r="E23" s="49">
        <f t="shared" si="9"/>
        <v>0.75466433399999999</v>
      </c>
      <c r="F23" s="49">
        <f t="shared" si="9"/>
        <v>0.75436340000000002</v>
      </c>
      <c r="G23" s="13"/>
      <c r="H23" s="1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25"/>
      <c r="B24" s="25"/>
      <c r="C24" s="56" t="s">
        <v>12</v>
      </c>
      <c r="D24" s="46">
        <f t="shared" ref="D24:F24" si="10">STDEV(D21:D22)</f>
        <v>4.1047548647879508E-3</v>
      </c>
      <c r="E24" s="46">
        <f t="shared" si="10"/>
        <v>2.4362176206390658E-3</v>
      </c>
      <c r="F24" s="46">
        <f t="shared" si="10"/>
        <v>2.8618025648182153E-3</v>
      </c>
      <c r="G24" s="13"/>
      <c r="H24" s="1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25"/>
      <c r="B25" s="25"/>
      <c r="C25" s="56" t="s">
        <v>69</v>
      </c>
      <c r="D25" s="46">
        <f t="shared" ref="D25:F25" si="11">(D24/D23)*100</f>
        <v>0.54476964884983714</v>
      </c>
      <c r="E25" s="46">
        <f t="shared" si="11"/>
        <v>0.32282135392913186</v>
      </c>
      <c r="F25" s="46">
        <f t="shared" si="11"/>
        <v>0.37936657118017858</v>
      </c>
      <c r="G25" s="13"/>
      <c r="H25" s="1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25">
      <c r="A26" s="25"/>
      <c r="B26" s="43" t="s">
        <v>86</v>
      </c>
      <c r="C26" s="56" t="s">
        <v>6</v>
      </c>
      <c r="D26" s="46">
        <v>5.564235</v>
      </c>
      <c r="E26" s="46">
        <v>5.564235</v>
      </c>
      <c r="F26" s="46">
        <v>5.564235</v>
      </c>
      <c r="G26" s="14"/>
      <c r="H26" s="14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25"/>
      <c r="B27" s="25"/>
      <c r="C27" s="56" t="s">
        <v>9</v>
      </c>
      <c r="D27" s="46">
        <v>5.7420689999999999</v>
      </c>
      <c r="E27" s="46">
        <v>5.5059323999999998</v>
      </c>
      <c r="F27" s="46">
        <v>5.6484439999999996</v>
      </c>
      <c r="G27" s="13"/>
      <c r="H27" s="1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25"/>
      <c r="B28" s="25"/>
      <c r="C28" s="56" t="s">
        <v>11</v>
      </c>
      <c r="D28" s="49">
        <f t="shared" ref="D28:F28" si="12">AVERAGE(D26:D27)</f>
        <v>5.6531520000000004</v>
      </c>
      <c r="E28" s="49">
        <f t="shared" si="12"/>
        <v>5.5350836999999995</v>
      </c>
      <c r="F28" s="49">
        <f t="shared" si="12"/>
        <v>5.6063394999999998</v>
      </c>
      <c r="G28" s="13"/>
      <c r="H28" s="1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25"/>
      <c r="B29" s="25"/>
      <c r="C29" s="56" t="s">
        <v>12</v>
      </c>
      <c r="D29" s="46">
        <f t="shared" ref="D29:F29" si="13">STDEV(D26:D27)</f>
        <v>0.12574762732552835</v>
      </c>
      <c r="E29" s="46">
        <f t="shared" si="13"/>
        <v>4.1226163820806946E-2</v>
      </c>
      <c r="F29" s="46">
        <f t="shared" si="13"/>
        <v>5.9544754936937651E-2</v>
      </c>
      <c r="G29" s="13"/>
      <c r="H29" s="1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25"/>
      <c r="B30" s="25"/>
      <c r="C30" s="56" t="s">
        <v>69</v>
      </c>
      <c r="D30" s="46">
        <f t="shared" ref="D30:F30" si="14">(D29/D28)*100</f>
        <v>2.2243807936798503</v>
      </c>
      <c r="E30" s="46">
        <f t="shared" si="14"/>
        <v>0.7448155448996544</v>
      </c>
      <c r="F30" s="46">
        <f t="shared" si="14"/>
        <v>1.0620968447761261</v>
      </c>
      <c r="G30" s="13"/>
      <c r="H30" s="1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25">
      <c r="A31" s="25"/>
      <c r="B31" s="43" t="s">
        <v>87</v>
      </c>
      <c r="C31" s="56" t="s">
        <v>6</v>
      </c>
      <c r="D31" s="46">
        <v>8.2475260000000006</v>
      </c>
      <c r="E31" s="46">
        <v>8.2475260000000006</v>
      </c>
      <c r="F31" s="46">
        <v>8.2475260000000006</v>
      </c>
      <c r="G31" s="14"/>
      <c r="H31" s="14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25"/>
      <c r="B32" s="25"/>
      <c r="C32" s="56" t="s">
        <v>9</v>
      </c>
      <c r="D32" s="46">
        <v>7.9963769999999998</v>
      </c>
      <c r="E32" s="46">
        <v>8.0577013999999991</v>
      </c>
      <c r="F32" s="46">
        <v>8.2943490000000004</v>
      </c>
      <c r="G32" s="13"/>
      <c r="H32" s="1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25"/>
      <c r="B33" s="25"/>
      <c r="C33" s="56" t="s">
        <v>11</v>
      </c>
      <c r="D33" s="49">
        <f t="shared" ref="D33:F33" si="15">AVERAGE(D31:D32)</f>
        <v>8.1219514999999998</v>
      </c>
      <c r="E33" s="49">
        <f t="shared" si="15"/>
        <v>8.1526136999999999</v>
      </c>
      <c r="F33" s="49">
        <f t="shared" si="15"/>
        <v>8.2709375000000005</v>
      </c>
      <c r="G33" s="13"/>
      <c r="H33" s="1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25"/>
      <c r="B34" s="25"/>
      <c r="C34" s="56" t="s">
        <v>12</v>
      </c>
      <c r="D34" s="46">
        <f t="shared" ref="D34:F34" si="16">STDEV(D31:D32)</f>
        <v>0.17758916098822072</v>
      </c>
      <c r="E34" s="46">
        <f t="shared" si="16"/>
        <v>0.13422626189602493</v>
      </c>
      <c r="F34" s="46">
        <f t="shared" si="16"/>
        <v>3.3108860815497597E-2</v>
      </c>
      <c r="G34" s="13"/>
      <c r="H34" s="1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25"/>
      <c r="B35" s="25"/>
      <c r="C35" s="56" t="s">
        <v>69</v>
      </c>
      <c r="D35" s="46">
        <f t="shared" ref="D35:F35" si="17">(D34/D33)*100</f>
        <v>2.1865331378575794</v>
      </c>
      <c r="E35" s="46">
        <f t="shared" si="17"/>
        <v>1.6464199928426011</v>
      </c>
      <c r="F35" s="46">
        <f t="shared" si="17"/>
        <v>0.40030360301353496</v>
      </c>
      <c r="G35" s="13"/>
      <c r="H35" s="1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25">
      <c r="A36" s="23" t="s">
        <v>14</v>
      </c>
      <c r="B36" s="43" t="s">
        <v>88</v>
      </c>
      <c r="C36" s="56" t="s">
        <v>6</v>
      </c>
      <c r="D36" s="46">
        <v>6.6495879999999996</v>
      </c>
      <c r="E36" s="46">
        <v>6.6495877999999999</v>
      </c>
      <c r="F36" s="46">
        <v>6.6495877999999999</v>
      </c>
      <c r="G36" s="14"/>
      <c r="H36" s="1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25"/>
      <c r="B37" s="25"/>
      <c r="C37" s="56" t="s">
        <v>9</v>
      </c>
      <c r="D37" s="46">
        <v>6.5728299999999997</v>
      </c>
      <c r="E37" s="46">
        <v>6.5639220060000003</v>
      </c>
      <c r="F37" s="46">
        <v>6.6459574000000003</v>
      </c>
      <c r="G37" s="13"/>
      <c r="H37" s="1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25"/>
      <c r="B38" s="25"/>
      <c r="C38" s="56" t="s">
        <v>11</v>
      </c>
      <c r="D38" s="49">
        <f t="shared" ref="D38:F38" si="18">AVERAGE(D36:D37)</f>
        <v>6.6112089999999997</v>
      </c>
      <c r="E38" s="49">
        <f t="shared" si="18"/>
        <v>6.6067549030000006</v>
      </c>
      <c r="F38" s="49">
        <f t="shared" si="18"/>
        <v>6.6477725999999997</v>
      </c>
      <c r="G38" s="13"/>
      <c r="H38" s="1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25"/>
      <c r="B39" s="25"/>
      <c r="C39" s="56" t="s">
        <v>12</v>
      </c>
      <c r="D39" s="46">
        <f t="shared" ref="D39:F39" si="19">STDEV(D36:D37)</f>
        <v>5.4276102310316932E-2</v>
      </c>
      <c r="E39" s="46">
        <f t="shared" si="19"/>
        <v>6.0574863853129594E-2</v>
      </c>
      <c r="F39" s="46">
        <f t="shared" si="19"/>
        <v>2.5670804584193518E-3</v>
      </c>
      <c r="G39" s="13"/>
      <c r="H39" s="1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25"/>
      <c r="B40" s="25"/>
      <c r="C40" s="56" t="s">
        <v>69</v>
      </c>
      <c r="D40" s="46">
        <f t="shared" ref="D40:F40" si="20">(D39/D38)*100</f>
        <v>0.82097090426753916</v>
      </c>
      <c r="E40" s="46">
        <f t="shared" si="20"/>
        <v>0.9168625859818671</v>
      </c>
      <c r="F40" s="46">
        <f t="shared" si="20"/>
        <v>3.8615647870075334E-2</v>
      </c>
      <c r="G40" s="13"/>
      <c r="H40" s="1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.5" customHeight="1" x14ac:dyDescent="0.25">
      <c r="A41" s="25"/>
      <c r="B41" s="43" t="s">
        <v>89</v>
      </c>
      <c r="C41" s="56" t="s">
        <v>6</v>
      </c>
      <c r="D41" s="46">
        <v>50.08907</v>
      </c>
      <c r="E41" s="46">
        <v>50.08907</v>
      </c>
      <c r="F41" s="46">
        <v>50.08907</v>
      </c>
      <c r="G41" s="9"/>
      <c r="H41" s="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25"/>
      <c r="B42" s="25"/>
      <c r="C42" s="56" t="s">
        <v>9</v>
      </c>
      <c r="D42" s="46">
        <v>51.673569999999998</v>
      </c>
      <c r="E42" s="46">
        <v>50.040160999999998</v>
      </c>
      <c r="F42" s="46">
        <v>51.773249999999997</v>
      </c>
      <c r="G42" s="13"/>
      <c r="H42" s="1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25"/>
      <c r="B43" s="25"/>
      <c r="C43" s="56" t="s">
        <v>11</v>
      </c>
      <c r="D43" s="49">
        <f t="shared" ref="D43:F43" si="21">AVERAGE(D41:D42)</f>
        <v>50.881320000000002</v>
      </c>
      <c r="E43" s="49">
        <f t="shared" si="21"/>
        <v>50.064615500000002</v>
      </c>
      <c r="F43" s="49">
        <f t="shared" si="21"/>
        <v>50.931159999999998</v>
      </c>
      <c r="G43" s="13"/>
      <c r="H43" s="1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25"/>
      <c r="B44" s="25"/>
      <c r="C44" s="56" t="s">
        <v>12</v>
      </c>
      <c r="D44" s="46">
        <f t="shared" ref="D44:F44" si="22">STDEV(D41:D42)</f>
        <v>1.1204106947900836</v>
      </c>
      <c r="E44" s="46">
        <f t="shared" si="22"/>
        <v>3.458388556105417E-2</v>
      </c>
      <c r="F44" s="46">
        <f t="shared" si="22"/>
        <v>1.1908950987387581</v>
      </c>
      <c r="G44" s="13"/>
      <c r="H44" s="1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25"/>
      <c r="B45" s="25"/>
      <c r="C45" s="56" t="s">
        <v>69</v>
      </c>
      <c r="D45" s="46">
        <f t="shared" ref="D45:F45" si="23">(D44/D43)*100</f>
        <v>2.2020079172279403</v>
      </c>
      <c r="E45" s="46">
        <f t="shared" si="23"/>
        <v>6.9078500285404507E-2</v>
      </c>
      <c r="F45" s="46">
        <f t="shared" si="23"/>
        <v>2.3382446006310444</v>
      </c>
      <c r="G45" s="13"/>
      <c r="H45" s="1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.5" customHeight="1" x14ac:dyDescent="0.25">
      <c r="A46" s="25"/>
      <c r="B46" s="43" t="s">
        <v>90</v>
      </c>
      <c r="C46" s="56" t="s">
        <v>6</v>
      </c>
      <c r="D46" s="46">
        <v>74.573120000000003</v>
      </c>
      <c r="E46" s="46">
        <v>74.573120000000003</v>
      </c>
      <c r="F46" s="46">
        <v>74.573120000000003</v>
      </c>
      <c r="G46" s="9"/>
      <c r="H46" s="9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25"/>
      <c r="B47" s="25"/>
      <c r="C47" s="56" t="s">
        <v>9</v>
      </c>
      <c r="D47" s="46">
        <v>72.702470000000005</v>
      </c>
      <c r="E47" s="46">
        <v>73.512980999999996</v>
      </c>
      <c r="F47" s="46">
        <v>76.787430000000001</v>
      </c>
      <c r="G47" s="13"/>
      <c r="H47" s="1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25"/>
      <c r="B48" s="25"/>
      <c r="C48" s="56" t="s">
        <v>11</v>
      </c>
      <c r="D48" s="49">
        <f t="shared" ref="D48:F48" si="24">AVERAGE(D46:D47)</f>
        <v>73.637795000000011</v>
      </c>
      <c r="E48" s="49">
        <f t="shared" si="24"/>
        <v>74.043050499999993</v>
      </c>
      <c r="F48" s="49">
        <f t="shared" si="24"/>
        <v>75.680274999999995</v>
      </c>
      <c r="G48" s="13"/>
      <c r="H48" s="1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25"/>
      <c r="B49" s="25"/>
      <c r="C49" s="56" t="s">
        <v>12</v>
      </c>
      <c r="D49" s="46">
        <f t="shared" ref="D49:F49" si="25">STDEV(D46:D47)</f>
        <v>1.3227493002266135</v>
      </c>
      <c r="E49" s="46">
        <f t="shared" si="25"/>
        <v>0.74963147590032997</v>
      </c>
      <c r="F49" s="46">
        <f t="shared" si="25"/>
        <v>1.5657536166491823</v>
      </c>
      <c r="G49" s="13"/>
      <c r="H49" s="1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25"/>
      <c r="B50" s="25"/>
      <c r="C50" s="56" t="s">
        <v>69</v>
      </c>
      <c r="D50" s="46">
        <f t="shared" ref="D50:F50" si="26">(D49/D48)*100</f>
        <v>1.7962912933862472</v>
      </c>
      <c r="E50" s="46">
        <f t="shared" si="26"/>
        <v>1.0124265151667813</v>
      </c>
      <c r="F50" s="46">
        <f t="shared" si="26"/>
        <v>2.0689058234119555</v>
      </c>
      <c r="G50" s="13"/>
      <c r="H50" s="1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customHeight="1" x14ac:dyDescent="0.25">
      <c r="A51" s="23" t="s">
        <v>16</v>
      </c>
      <c r="B51" s="43" t="s">
        <v>91</v>
      </c>
      <c r="C51" s="56" t="s">
        <v>6</v>
      </c>
      <c r="D51" s="46">
        <v>21.557230000000001</v>
      </c>
      <c r="E51" s="46">
        <v>21.557227000000001</v>
      </c>
      <c r="F51" s="46">
        <v>21.557227000000001</v>
      </c>
      <c r="G51" s="9"/>
      <c r="H51" s="9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25"/>
      <c r="B52" s="25"/>
      <c r="C52" s="56" t="s">
        <v>9</v>
      </c>
      <c r="D52" s="46">
        <v>21.114080000000001</v>
      </c>
      <c r="E52" s="46">
        <v>21.188908550000001</v>
      </c>
      <c r="F52" s="46">
        <v>21.072652999999999</v>
      </c>
      <c r="G52" s="13"/>
      <c r="H52" s="1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25"/>
      <c r="B53" s="25"/>
      <c r="C53" s="56" t="s">
        <v>11</v>
      </c>
      <c r="D53" s="49">
        <f t="shared" ref="D53:F53" si="27">AVERAGE(D51:D52)</f>
        <v>21.335655000000003</v>
      </c>
      <c r="E53" s="49">
        <f t="shared" si="27"/>
        <v>21.373067775000003</v>
      </c>
      <c r="F53" s="49">
        <f t="shared" si="27"/>
        <v>21.31494</v>
      </c>
      <c r="G53" s="13"/>
      <c r="H53" s="1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25"/>
      <c r="B54" s="25"/>
      <c r="C54" s="56" t="s">
        <v>12</v>
      </c>
      <c r="D54" s="46">
        <f t="shared" ref="D54:F54" si="28">STDEV(D51:D52)</f>
        <v>0.31335437008281802</v>
      </c>
      <c r="E54" s="46">
        <f t="shared" si="28"/>
        <v>0.26044047363111855</v>
      </c>
      <c r="F54" s="46">
        <f t="shared" si="28"/>
        <v>0.34264556138669156</v>
      </c>
      <c r="G54" s="13"/>
      <c r="H54" s="1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25"/>
      <c r="B55" s="25"/>
      <c r="C55" s="56" t="s">
        <v>69</v>
      </c>
      <c r="D55" s="46">
        <f t="shared" ref="D55:F55" si="29">(D54/D53)*100</f>
        <v>1.4686887751176048</v>
      </c>
      <c r="E55" s="46">
        <f t="shared" si="29"/>
        <v>1.2185451165590502</v>
      </c>
      <c r="F55" s="46">
        <f t="shared" si="29"/>
        <v>1.6075370673653857</v>
      </c>
      <c r="G55" s="13"/>
      <c r="H55" s="1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 customHeight="1" x14ac:dyDescent="0.25">
      <c r="A56" s="25"/>
      <c r="B56" s="43" t="s">
        <v>92</v>
      </c>
      <c r="C56" s="56" t="s">
        <v>6</v>
      </c>
      <c r="D56" s="46">
        <v>79.716669999999993</v>
      </c>
      <c r="E56" s="46">
        <v>79.716669999999993</v>
      </c>
      <c r="F56" s="46">
        <v>79.716669999999993</v>
      </c>
      <c r="G56" s="9"/>
      <c r="H56" s="9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25"/>
      <c r="B57" s="25"/>
      <c r="C57" s="56" t="s">
        <v>9</v>
      </c>
      <c r="D57" s="46">
        <v>81.193749999999994</v>
      </c>
      <c r="E57" s="46">
        <v>77.918548000000001</v>
      </c>
      <c r="F57" s="46">
        <v>80.00009</v>
      </c>
      <c r="G57" s="13"/>
      <c r="H57" s="1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25"/>
      <c r="B58" s="25"/>
      <c r="C58" s="56" t="s">
        <v>11</v>
      </c>
      <c r="D58" s="49">
        <f t="shared" ref="D58:F58" si="30">AVERAGE(D56:D57)</f>
        <v>80.455209999999994</v>
      </c>
      <c r="E58" s="49">
        <f t="shared" si="30"/>
        <v>78.817609000000004</v>
      </c>
      <c r="F58" s="49">
        <f t="shared" si="30"/>
        <v>79.858379999999997</v>
      </c>
      <c r="G58" s="13"/>
      <c r="H58" s="1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25"/>
      <c r="B59" s="25"/>
      <c r="C59" s="56" t="s">
        <v>12</v>
      </c>
      <c r="D59" s="46">
        <f t="shared" ref="D59:F59" si="31">STDEV(D56:D57)</f>
        <v>1.0444532843550263</v>
      </c>
      <c r="E59" s="46">
        <f t="shared" si="31"/>
        <v>1.2714642596007117</v>
      </c>
      <c r="F59" s="46">
        <f t="shared" si="31"/>
        <v>0.20040820392389602</v>
      </c>
      <c r="G59" s="13"/>
      <c r="H59" s="1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25"/>
      <c r="B60" s="25"/>
      <c r="C60" s="56" t="s">
        <v>69</v>
      </c>
      <c r="D60" s="46">
        <f t="shared" ref="D60:F60" si="32">(D59/D58)*100</f>
        <v>1.2981798001086895</v>
      </c>
      <c r="E60" s="46">
        <f t="shared" si="32"/>
        <v>1.6131728375580534</v>
      </c>
      <c r="F60" s="46">
        <f t="shared" si="32"/>
        <v>0.25095450712110118</v>
      </c>
      <c r="G60" s="13"/>
      <c r="H60" s="1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 customHeight="1" x14ac:dyDescent="0.25">
      <c r="A61" s="25"/>
      <c r="B61" s="43" t="s">
        <v>93</v>
      </c>
      <c r="C61" s="56" t="s">
        <v>6</v>
      </c>
      <c r="D61" s="46">
        <v>118.2461</v>
      </c>
      <c r="E61" s="46">
        <v>118.2461</v>
      </c>
      <c r="F61" s="46">
        <v>118.2461</v>
      </c>
      <c r="G61" s="9"/>
      <c r="H61" s="9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25"/>
      <c r="B62" s="25"/>
      <c r="C62" s="56" t="s">
        <v>9</v>
      </c>
      <c r="D62" s="46">
        <v>114.56829999999999</v>
      </c>
      <c r="E62" s="46">
        <v>115.13070999999999</v>
      </c>
      <c r="F62" s="46">
        <v>118.3164</v>
      </c>
      <c r="G62" s="13"/>
      <c r="H62" s="1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25"/>
      <c r="B63" s="25"/>
      <c r="C63" s="56" t="s">
        <v>11</v>
      </c>
      <c r="D63" s="49">
        <f t="shared" ref="D63:F63" si="33">AVERAGE(D61:D62)</f>
        <v>116.40719999999999</v>
      </c>
      <c r="E63" s="49">
        <f t="shared" si="33"/>
        <v>116.68840499999999</v>
      </c>
      <c r="F63" s="49">
        <f t="shared" si="33"/>
        <v>118.28125</v>
      </c>
      <c r="G63" s="13"/>
      <c r="H63" s="1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25"/>
      <c r="B64" s="25"/>
      <c r="C64" s="56" t="s">
        <v>12</v>
      </c>
      <c r="D64" s="46">
        <f t="shared" ref="D64:F64" si="34">STDEV(D61:D62)</f>
        <v>2.6005973198478878</v>
      </c>
      <c r="E64" s="46">
        <f t="shared" si="34"/>
        <v>2.2029133950407616</v>
      </c>
      <c r="F64" s="46">
        <f t="shared" si="34"/>
        <v>4.9709606717416512E-2</v>
      </c>
      <c r="G64" s="13"/>
      <c r="H64" s="1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25"/>
      <c r="B65" s="25"/>
      <c r="C65" s="56" t="s">
        <v>69</v>
      </c>
      <c r="D65" s="46">
        <f t="shared" ref="D65:F65" si="35">(D64/D63)*100</f>
        <v>2.2340519485460417</v>
      </c>
      <c r="E65" s="46">
        <f t="shared" si="35"/>
        <v>1.8878597192589628</v>
      </c>
      <c r="F65" s="46">
        <f t="shared" si="35"/>
        <v>4.2026615983020564E-2</v>
      </c>
      <c r="G65" s="13"/>
      <c r="H65" s="1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 customHeight="1" x14ac:dyDescent="0.25">
      <c r="A66" s="23" t="s">
        <v>18</v>
      </c>
      <c r="B66" s="43" t="s">
        <v>91</v>
      </c>
      <c r="C66" s="56" t="s">
        <v>6</v>
      </c>
      <c r="D66" s="46">
        <v>15.649139999999999</v>
      </c>
      <c r="E66" s="46">
        <v>15.649138000000001</v>
      </c>
      <c r="F66" s="46">
        <v>15.649138000000001</v>
      </c>
      <c r="G66" s="9"/>
      <c r="H66" s="9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25"/>
      <c r="B67" s="25"/>
      <c r="C67" s="56" t="s">
        <v>9</v>
      </c>
      <c r="D67" s="46">
        <v>15.2502</v>
      </c>
      <c r="E67" s="46">
        <v>15.30255283</v>
      </c>
      <c r="F67" s="46">
        <v>15.244719999999999</v>
      </c>
      <c r="G67" s="13"/>
      <c r="H67" s="1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25"/>
      <c r="B68" s="25"/>
      <c r="C68" s="56" t="s">
        <v>11</v>
      </c>
      <c r="D68" s="49">
        <f t="shared" ref="D68:F68" si="36">AVERAGE(D66:D67)</f>
        <v>15.449669999999999</v>
      </c>
      <c r="E68" s="49">
        <f t="shared" si="36"/>
        <v>15.475845415</v>
      </c>
      <c r="F68" s="49">
        <f t="shared" si="36"/>
        <v>15.446929000000001</v>
      </c>
      <c r="G68" s="13"/>
      <c r="H68" s="1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25"/>
      <c r="B69" s="25"/>
      <c r="C69" s="56" t="s">
        <v>12</v>
      </c>
      <c r="D69" s="46">
        <f t="shared" ref="D69:F69" si="37">STDEV(D66:D67)</f>
        <v>0.28209317928656102</v>
      </c>
      <c r="E69" s="46">
        <f t="shared" si="37"/>
        <v>0.24507272396569299</v>
      </c>
      <c r="F69" s="46">
        <f t="shared" si="37"/>
        <v>0.28596671023390224</v>
      </c>
      <c r="G69" s="13"/>
      <c r="H69" s="1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25"/>
      <c r="B70" s="25"/>
      <c r="C70" s="56" t="s">
        <v>69</v>
      </c>
      <c r="D70" s="46">
        <f t="shared" ref="D70:F70" si="38">(D69/D68)*100</f>
        <v>1.8258848201065849</v>
      </c>
      <c r="E70" s="46">
        <f t="shared" si="38"/>
        <v>1.583582139739879</v>
      </c>
      <c r="F70" s="46">
        <f t="shared" si="38"/>
        <v>1.8512851987207442</v>
      </c>
      <c r="G70" s="13"/>
      <c r="H70" s="1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" customHeight="1" x14ac:dyDescent="0.25">
      <c r="A71" s="25"/>
      <c r="B71" s="43" t="s">
        <v>92</v>
      </c>
      <c r="C71" s="56" t="s">
        <v>6</v>
      </c>
      <c r="D71" s="46">
        <v>52.527589999999996</v>
      </c>
      <c r="E71" s="46">
        <v>52.527589999999996</v>
      </c>
      <c r="F71" s="46">
        <v>52.527589999999996</v>
      </c>
      <c r="G71" s="9"/>
      <c r="H71" s="9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25"/>
      <c r="B72" s="25"/>
      <c r="C72" s="56" t="s">
        <v>9</v>
      </c>
      <c r="D72" s="46">
        <v>54.029290000000003</v>
      </c>
      <c r="E72" s="46">
        <v>52.692483000000003</v>
      </c>
      <c r="F72" s="46">
        <v>54.750509999999998</v>
      </c>
      <c r="G72" s="13"/>
      <c r="H72" s="1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25"/>
      <c r="B73" s="25"/>
      <c r="C73" s="56" t="s">
        <v>11</v>
      </c>
      <c r="D73" s="49">
        <f t="shared" ref="D73:F73" si="39">AVERAGE(D71:D72)</f>
        <v>53.278440000000003</v>
      </c>
      <c r="E73" s="49">
        <f t="shared" si="39"/>
        <v>52.6100365</v>
      </c>
      <c r="F73" s="49">
        <f t="shared" si="39"/>
        <v>53.639049999999997</v>
      </c>
      <c r="G73" s="13"/>
      <c r="H73" s="1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25"/>
      <c r="B74" s="25"/>
      <c r="C74" s="56" t="s">
        <v>12</v>
      </c>
      <c r="D74" s="46">
        <f t="shared" ref="D74:F74" si="40">STDEV(D71:D72)</f>
        <v>1.0618622533078432</v>
      </c>
      <c r="E74" s="46">
        <f t="shared" si="40"/>
        <v>0.11659695847019791</v>
      </c>
      <c r="F74" s="46">
        <f t="shared" si="40"/>
        <v>1.5718418060352015</v>
      </c>
      <c r="G74" s="13"/>
      <c r="H74" s="1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25"/>
      <c r="B75" s="25"/>
      <c r="C75" s="56" t="s">
        <v>69</v>
      </c>
      <c r="D75" s="46">
        <f t="shared" ref="D75:F75" si="41">(D74/D73)*100</f>
        <v>1.9930430645263695</v>
      </c>
      <c r="E75" s="46">
        <f t="shared" si="41"/>
        <v>0.22162493361926849</v>
      </c>
      <c r="F75" s="46">
        <f t="shared" si="41"/>
        <v>2.9304057510996215</v>
      </c>
      <c r="G75" s="13"/>
      <c r="H75" s="1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" customHeight="1" x14ac:dyDescent="0.25">
      <c r="A76" s="25"/>
      <c r="B76" s="43" t="s">
        <v>93</v>
      </c>
      <c r="C76" s="56" t="s">
        <v>6</v>
      </c>
      <c r="D76" s="46">
        <v>76.896429999999995</v>
      </c>
      <c r="E76" s="46">
        <v>76.896429999999995</v>
      </c>
      <c r="F76" s="46">
        <v>76.896429999999995</v>
      </c>
      <c r="G76" s="9"/>
      <c r="H76" s="9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25"/>
      <c r="B77" s="25"/>
      <c r="C77" s="56" t="s">
        <v>9</v>
      </c>
      <c r="D77" s="46">
        <v>74.775099999999995</v>
      </c>
      <c r="E77" s="46">
        <v>76.117502999999999</v>
      </c>
      <c r="F77" s="46">
        <v>78.849429999999998</v>
      </c>
      <c r="G77" s="13"/>
      <c r="H77" s="1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25"/>
      <c r="B78" s="25"/>
      <c r="C78" s="56" t="s">
        <v>11</v>
      </c>
      <c r="D78" s="49">
        <f t="shared" ref="D78:F78" si="42">AVERAGE(D76:D77)</f>
        <v>75.835764999999995</v>
      </c>
      <c r="E78" s="49">
        <f t="shared" si="42"/>
        <v>76.506966500000004</v>
      </c>
      <c r="F78" s="49">
        <f t="shared" si="42"/>
        <v>77.872929999999997</v>
      </c>
      <c r="G78" s="13"/>
      <c r="H78" s="1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25"/>
      <c r="B79" s="25"/>
      <c r="C79" s="56" t="s">
        <v>12</v>
      </c>
      <c r="D79" s="46">
        <f t="shared" ref="D79:F79" si="43">STDEV(D76:D77)</f>
        <v>1.5000068281344592</v>
      </c>
      <c r="E79" s="46">
        <f t="shared" si="43"/>
        <v>0.55078456374929108</v>
      </c>
      <c r="F79" s="46">
        <f t="shared" si="43"/>
        <v>1.3809795436573293</v>
      </c>
      <c r="G79" s="13"/>
      <c r="H79" s="1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25"/>
      <c r="B80" s="25"/>
      <c r="C80" s="56" t="s">
        <v>69</v>
      </c>
      <c r="D80" s="46">
        <f t="shared" ref="D80:F80" si="44">(D79/D78)*100</f>
        <v>1.9779675567780708</v>
      </c>
      <c r="E80" s="46">
        <f t="shared" si="44"/>
        <v>0.71991426264337777</v>
      </c>
      <c r="F80" s="46">
        <f t="shared" si="44"/>
        <v>1.7733756051779861</v>
      </c>
      <c r="G80" s="13"/>
      <c r="H80" s="1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" customHeight="1" x14ac:dyDescent="0.25">
      <c r="A81" s="23" t="s">
        <v>19</v>
      </c>
      <c r="B81" s="43" t="s">
        <v>91</v>
      </c>
      <c r="C81" s="56" t="s">
        <v>6</v>
      </c>
      <c r="D81" s="46">
        <v>15.246600000000001</v>
      </c>
      <c r="E81" s="46">
        <v>15.246599</v>
      </c>
      <c r="F81" s="46">
        <v>15.246599</v>
      </c>
      <c r="G81" s="9"/>
      <c r="H81" s="9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25"/>
      <c r="B82" s="25"/>
      <c r="C82" s="56" t="s">
        <v>9</v>
      </c>
      <c r="D82" s="46">
        <v>15.285209999999999</v>
      </c>
      <c r="E82" s="46">
        <v>15.345503259999999</v>
      </c>
      <c r="F82" s="88">
        <v>15.666354650000001</v>
      </c>
      <c r="G82" s="13"/>
      <c r="H82" s="1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25"/>
      <c r="B83" s="25"/>
      <c r="C83" s="56" t="s">
        <v>11</v>
      </c>
      <c r="D83" s="49">
        <f t="shared" ref="D83:F83" si="45">AVERAGE(D81:D82)</f>
        <v>15.265905</v>
      </c>
      <c r="E83" s="49">
        <f t="shared" si="45"/>
        <v>15.296051129999999</v>
      </c>
      <c r="F83" s="49">
        <f t="shared" si="45"/>
        <v>15.456476824999999</v>
      </c>
      <c r="G83" s="13"/>
      <c r="H83" s="1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25"/>
      <c r="B84" s="25"/>
      <c r="C84" s="56" t="s">
        <v>12</v>
      </c>
      <c r="D84" s="46">
        <f t="shared" ref="D84:F84" si="46">STDEV(D81:D82)</f>
        <v>2.7301392821611526E-2</v>
      </c>
      <c r="E84" s="46">
        <f t="shared" si="46"/>
        <v>6.9935872934236989E-2</v>
      </c>
      <c r="F84" s="46">
        <f t="shared" si="46"/>
        <v>0.2968120665563676</v>
      </c>
      <c r="G84" s="13"/>
      <c r="H84" s="1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25"/>
      <c r="B85" s="25"/>
      <c r="C85" s="56" t="s">
        <v>69</v>
      </c>
      <c r="D85" s="46">
        <f t="shared" ref="D85:F85" si="47">(D84/D83)*100</f>
        <v>0.1788390064107665</v>
      </c>
      <c r="E85" s="46">
        <f t="shared" si="47"/>
        <v>0.45721521417428079</v>
      </c>
      <c r="F85" s="46">
        <f t="shared" si="47"/>
        <v>1.9203086830000642</v>
      </c>
      <c r="G85" s="13"/>
      <c r="H85" s="1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" customHeight="1" x14ac:dyDescent="0.25">
      <c r="A86" s="25"/>
      <c r="B86" s="43" t="s">
        <v>92</v>
      </c>
      <c r="C86" s="56" t="s">
        <v>6</v>
      </c>
      <c r="D86" s="46">
        <v>54.142479999999999</v>
      </c>
      <c r="E86" s="46">
        <v>54.142479999999999</v>
      </c>
      <c r="F86" s="46">
        <v>54.142479999999999</v>
      </c>
      <c r="G86" s="9"/>
      <c r="H86" s="9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25"/>
      <c r="B87" s="25"/>
      <c r="C87" s="56" t="s">
        <v>9</v>
      </c>
      <c r="D87" s="46">
        <v>54.629249999999999</v>
      </c>
      <c r="E87" s="46">
        <v>54.807319</v>
      </c>
      <c r="F87" s="46">
        <v>55.348529999999997</v>
      </c>
      <c r="G87" s="13"/>
      <c r="H87" s="1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25"/>
      <c r="B88" s="25"/>
      <c r="C88" s="56" t="s">
        <v>11</v>
      </c>
      <c r="D88" s="49">
        <f t="shared" ref="D88:F88" si="48">AVERAGE(D86:D87)</f>
        <v>54.385864999999995</v>
      </c>
      <c r="E88" s="49">
        <f t="shared" si="48"/>
        <v>54.474899499999999</v>
      </c>
      <c r="F88" s="49">
        <f t="shared" si="48"/>
        <v>54.745504999999994</v>
      </c>
      <c r="G88" s="13"/>
      <c r="H88" s="1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25"/>
      <c r="B89" s="25"/>
      <c r="C89" s="56" t="s">
        <v>12</v>
      </c>
      <c r="D89" s="46">
        <f t="shared" ref="D89:F89" si="49">STDEV(D86:D87)</f>
        <v>0.34419836787817565</v>
      </c>
      <c r="E89" s="46">
        <f t="shared" si="49"/>
        <v>0.4701121652972835</v>
      </c>
      <c r="F89" s="46">
        <f t="shared" si="49"/>
        <v>0.85280613345003398</v>
      </c>
      <c r="G89" s="13"/>
      <c r="H89" s="1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25"/>
      <c r="B90" s="25"/>
      <c r="C90" s="56" t="s">
        <v>69</v>
      </c>
      <c r="D90" s="46">
        <f t="shared" ref="D90:F90" si="50">(D89/D88)*100</f>
        <v>0.63288203263508935</v>
      </c>
      <c r="E90" s="46">
        <f t="shared" si="50"/>
        <v>0.86298858669263545</v>
      </c>
      <c r="F90" s="46">
        <f t="shared" si="50"/>
        <v>1.5577646666151568</v>
      </c>
      <c r="G90" s="13"/>
      <c r="H90" s="1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" customHeight="1" x14ac:dyDescent="0.25">
      <c r="A91" s="25"/>
      <c r="B91" s="43" t="s">
        <v>93</v>
      </c>
      <c r="C91" s="56" t="s">
        <v>6</v>
      </c>
      <c r="D91" s="46">
        <v>77.899370000000005</v>
      </c>
      <c r="E91" s="46">
        <v>77.899370000000005</v>
      </c>
      <c r="F91" s="46">
        <v>77.899370000000005</v>
      </c>
      <c r="G91" s="9"/>
      <c r="H91" s="9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25"/>
      <c r="B92" s="25"/>
      <c r="C92" s="56" t="s">
        <v>9</v>
      </c>
      <c r="D92" s="46">
        <v>73.495379999999997</v>
      </c>
      <c r="E92" s="46">
        <v>75.649412999999996</v>
      </c>
      <c r="F92" s="46">
        <v>78.896069999999995</v>
      </c>
      <c r="G92" s="13"/>
      <c r="H92" s="1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25"/>
      <c r="B93" s="25"/>
      <c r="C93" s="56" t="s">
        <v>11</v>
      </c>
      <c r="D93" s="49">
        <f t="shared" ref="D93:F93" si="51">AVERAGE(D91:D92)</f>
        <v>75.697374999999994</v>
      </c>
      <c r="E93" s="49">
        <f t="shared" si="51"/>
        <v>76.774391500000007</v>
      </c>
      <c r="F93" s="49">
        <f t="shared" si="51"/>
        <v>78.397719999999993</v>
      </c>
      <c r="G93" s="13"/>
      <c r="H93" s="1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25"/>
      <c r="B94" s="25"/>
      <c r="C94" s="56" t="s">
        <v>12</v>
      </c>
      <c r="D94" s="46">
        <f t="shared" ref="D94:F94" si="52">STDEV(D91:D92)</f>
        <v>3.1140911932777486</v>
      </c>
      <c r="E94" s="46">
        <f t="shared" si="52"/>
        <v>1.5909598520781474</v>
      </c>
      <c r="F94" s="46">
        <f t="shared" si="52"/>
        <v>0.70477332880862475</v>
      </c>
      <c r="G94" s="13"/>
      <c r="H94" s="1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25"/>
      <c r="B95" s="25"/>
      <c r="C95" s="56" t="s">
        <v>69</v>
      </c>
      <c r="D95" s="46">
        <f t="shared" ref="D95:F95" si="53">(D94/D93)*100</f>
        <v>4.1138694614942048</v>
      </c>
      <c r="E95" s="46">
        <f t="shared" si="53"/>
        <v>2.0722532878403177</v>
      </c>
      <c r="F95" s="46">
        <f t="shared" si="53"/>
        <v>0.89897171602519155</v>
      </c>
      <c r="G95" s="13"/>
      <c r="H95" s="1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" customHeight="1" x14ac:dyDescent="0.25">
      <c r="A96" s="23" t="s">
        <v>20</v>
      </c>
      <c r="B96" s="43" t="s">
        <v>91</v>
      </c>
      <c r="C96" s="56" t="s">
        <v>6</v>
      </c>
      <c r="D96" s="46">
        <v>16.791460000000001</v>
      </c>
      <c r="E96" s="46">
        <v>16.791464000000001</v>
      </c>
      <c r="F96" s="46">
        <v>16.791464000000001</v>
      </c>
      <c r="G96" s="9"/>
      <c r="H96" s="9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25"/>
      <c r="B97" s="25"/>
      <c r="C97" s="56" t="s">
        <v>9</v>
      </c>
      <c r="D97" s="46">
        <v>16.864719999999998</v>
      </c>
      <c r="E97" s="46">
        <v>16.72409751</v>
      </c>
      <c r="F97" s="46">
        <v>16.65165</v>
      </c>
      <c r="G97" s="13"/>
      <c r="H97" s="1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25"/>
      <c r="B98" s="25"/>
      <c r="C98" s="56" t="s">
        <v>11</v>
      </c>
      <c r="D98" s="49">
        <f t="shared" ref="D98:F98" si="54">AVERAGE(D96:D97)</f>
        <v>16.82809</v>
      </c>
      <c r="E98" s="49">
        <f t="shared" si="54"/>
        <v>16.757780754999999</v>
      </c>
      <c r="F98" s="49">
        <f t="shared" si="54"/>
        <v>16.721557000000001</v>
      </c>
      <c r="G98" s="13"/>
      <c r="H98" s="1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25"/>
      <c r="B99" s="25"/>
      <c r="C99" s="56" t="s">
        <v>12</v>
      </c>
      <c r="D99" s="46">
        <f t="shared" ref="D99:F99" si="55">STDEV(D96:D97)</f>
        <v>5.1802642789724816E-2</v>
      </c>
      <c r="E99" s="46">
        <f t="shared" si="55"/>
        <v>4.7635301903736646E-2</v>
      </c>
      <c r="F99" s="46">
        <f t="shared" si="55"/>
        <v>9.8863427504816817E-2</v>
      </c>
      <c r="G99" s="13"/>
      <c r="H99" s="1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25"/>
      <c r="B100" s="25"/>
      <c r="C100" s="56" t="s">
        <v>69</v>
      </c>
      <c r="D100" s="46">
        <f t="shared" ref="D100:F100" si="56">(D99/D98)*100</f>
        <v>0.30783435784883978</v>
      </c>
      <c r="E100" s="46">
        <f t="shared" si="56"/>
        <v>0.28425781790660887</v>
      </c>
      <c r="F100" s="46">
        <f t="shared" si="56"/>
        <v>0.59123338517350277</v>
      </c>
      <c r="G100" s="13"/>
      <c r="H100" s="1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" customHeight="1" x14ac:dyDescent="0.25">
      <c r="A101" s="25"/>
      <c r="B101" s="43" t="s">
        <v>92</v>
      </c>
      <c r="C101" s="56" t="s">
        <v>6</v>
      </c>
      <c r="D101" s="46">
        <v>58.94502</v>
      </c>
      <c r="E101" s="46">
        <v>58.94502</v>
      </c>
      <c r="F101" s="46">
        <v>58.94502</v>
      </c>
      <c r="G101" s="9"/>
      <c r="H101" s="9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25"/>
      <c r="B102" s="25"/>
      <c r="C102" s="56" t="s">
        <v>9</v>
      </c>
      <c r="D102" s="46">
        <v>61.50911</v>
      </c>
      <c r="E102" s="46">
        <v>58.135095999999997</v>
      </c>
      <c r="F102" s="46">
        <v>61.086640000000003</v>
      </c>
      <c r="G102" s="13"/>
      <c r="H102" s="1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25"/>
      <c r="B103" s="25"/>
      <c r="C103" s="56" t="s">
        <v>11</v>
      </c>
      <c r="D103" s="49">
        <f t="shared" ref="D103:F103" si="57">AVERAGE(D101:D102)</f>
        <v>60.227064999999996</v>
      </c>
      <c r="E103" s="49">
        <f t="shared" si="57"/>
        <v>58.540058000000002</v>
      </c>
      <c r="F103" s="49">
        <f t="shared" si="57"/>
        <v>60.015830000000001</v>
      </c>
      <c r="G103" s="13"/>
      <c r="H103" s="1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25"/>
      <c r="B104" s="25"/>
      <c r="C104" s="56" t="s">
        <v>12</v>
      </c>
      <c r="D104" s="46">
        <f t="shared" ref="D104:F104" si="58">STDEV(D101:D102)</f>
        <v>1.8130854265726148</v>
      </c>
      <c r="E104" s="46">
        <f t="shared" si="58"/>
        <v>0.572702752645735</v>
      </c>
      <c r="F104" s="46">
        <f t="shared" si="58"/>
        <v>1.5143540247247362</v>
      </c>
      <c r="G104" s="13"/>
      <c r="H104" s="1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25"/>
      <c r="B105" s="25"/>
      <c r="C105" s="56" t="s">
        <v>69</v>
      </c>
      <c r="D105" s="46">
        <f t="shared" ref="D105:F105" si="59">(D104/D103)*100</f>
        <v>3.0104163743868555</v>
      </c>
      <c r="E105" s="46">
        <f t="shared" si="59"/>
        <v>0.97830916506050425</v>
      </c>
      <c r="F105" s="46">
        <f t="shared" si="59"/>
        <v>2.5232576550632326</v>
      </c>
      <c r="G105" s="13"/>
      <c r="H105" s="1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" customHeight="1" x14ac:dyDescent="0.25">
      <c r="A106" s="25"/>
      <c r="B106" s="43" t="s">
        <v>93</v>
      </c>
      <c r="C106" s="56" t="s">
        <v>6</v>
      </c>
      <c r="D106" s="46">
        <v>85.526539999999997</v>
      </c>
      <c r="E106" s="46">
        <v>85.526539999999997</v>
      </c>
      <c r="F106" s="46">
        <v>85.526539999999997</v>
      </c>
      <c r="G106" s="9"/>
      <c r="H106" s="9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25"/>
      <c r="B107" s="25"/>
      <c r="C107" s="56" t="s">
        <v>9</v>
      </c>
      <c r="D107" s="46">
        <v>84.24015</v>
      </c>
      <c r="E107" s="46">
        <v>85.207571000000002</v>
      </c>
      <c r="F107" s="88">
        <v>87.710792789999999</v>
      </c>
      <c r="G107" s="13"/>
      <c r="H107" s="1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25"/>
      <c r="B108" s="25"/>
      <c r="C108" s="56" t="s">
        <v>11</v>
      </c>
      <c r="D108" s="49">
        <f t="shared" ref="D108:F108" si="60">AVERAGE(D106:D107)</f>
        <v>84.883344999999991</v>
      </c>
      <c r="E108" s="49">
        <f t="shared" si="60"/>
        <v>85.367055499999992</v>
      </c>
      <c r="F108" s="49">
        <f t="shared" si="60"/>
        <v>86.618666394999991</v>
      </c>
      <c r="G108" s="13"/>
      <c r="H108" s="1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25"/>
      <c r="B109" s="25"/>
      <c r="C109" s="56" t="s">
        <v>12</v>
      </c>
      <c r="D109" s="46">
        <f t="shared" ref="D109:F109" si="61">STDEV(D106:D107)</f>
        <v>0.90961509225056092</v>
      </c>
      <c r="E109" s="46">
        <f t="shared" si="61"/>
        <v>0.22554514288828878</v>
      </c>
      <c r="F109" s="46">
        <f t="shared" si="61"/>
        <v>1.5444999596346374</v>
      </c>
      <c r="G109" s="13"/>
      <c r="H109" s="1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25"/>
      <c r="B110" s="25"/>
      <c r="C110" s="56" t="s">
        <v>69</v>
      </c>
      <c r="D110" s="46">
        <f t="shared" ref="D110:F110" si="62">(D109/D108)*100</f>
        <v>1.0716060874492646</v>
      </c>
      <c r="E110" s="46">
        <f t="shared" si="62"/>
        <v>0.26420630484120283</v>
      </c>
      <c r="F110" s="46">
        <f t="shared" si="62"/>
        <v>1.7831029083169914</v>
      </c>
      <c r="G110" s="13"/>
      <c r="H110" s="1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" customHeight="1" x14ac:dyDescent="0.25">
      <c r="A111" s="23" t="s">
        <v>21</v>
      </c>
      <c r="B111" s="43" t="s">
        <v>94</v>
      </c>
      <c r="C111" s="56" t="s">
        <v>6</v>
      </c>
      <c r="D111" s="46">
        <v>32.329979999999999</v>
      </c>
      <c r="E111" s="46">
        <v>32.329974999999997</v>
      </c>
      <c r="F111" s="46">
        <v>32.329974999999997</v>
      </c>
      <c r="G111" s="9"/>
      <c r="H111" s="9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25"/>
      <c r="B112" s="25"/>
      <c r="C112" s="56" t="s">
        <v>9</v>
      </c>
      <c r="D112" s="46">
        <v>32.24747</v>
      </c>
      <c r="E112" s="46">
        <v>32.050671790000003</v>
      </c>
      <c r="F112" s="46">
        <v>32.495941999999999</v>
      </c>
      <c r="G112" s="13"/>
      <c r="H112" s="1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25"/>
      <c r="B113" s="25"/>
      <c r="C113" s="56" t="s">
        <v>11</v>
      </c>
      <c r="D113" s="49">
        <f t="shared" ref="D113:F113" si="63">AVERAGE(D111:D112)</f>
        <v>32.288724999999999</v>
      </c>
      <c r="E113" s="49">
        <f t="shared" si="63"/>
        <v>32.190323395</v>
      </c>
      <c r="F113" s="49">
        <f t="shared" si="63"/>
        <v>32.412958500000002</v>
      </c>
      <c r="G113" s="13"/>
      <c r="H113" s="1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25"/>
      <c r="B114" s="25"/>
      <c r="C114" s="56" t="s">
        <v>12</v>
      </c>
      <c r="D114" s="46">
        <f t="shared" ref="D114:F114" si="64">STDEV(D111:D112)</f>
        <v>5.8343380515701468E-2</v>
      </c>
      <c r="E114" s="46">
        <f t="shared" si="64"/>
        <v>0.19749719379816666</v>
      </c>
      <c r="F114" s="46">
        <f t="shared" si="64"/>
        <v>0.11735639115318913</v>
      </c>
      <c r="G114" s="13"/>
      <c r="H114" s="1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25"/>
      <c r="B115" s="25"/>
      <c r="C115" s="56" t="s">
        <v>69</v>
      </c>
      <c r="D115" s="46">
        <f t="shared" ref="D115:F115" si="65">(D114/D113)*100</f>
        <v>0.18069273567073793</v>
      </c>
      <c r="E115" s="46">
        <f t="shared" si="65"/>
        <v>0.61352969765082621</v>
      </c>
      <c r="F115" s="46">
        <f t="shared" si="65"/>
        <v>0.36206627405884323</v>
      </c>
      <c r="G115" s="13"/>
      <c r="H115" s="1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25"/>
      <c r="B116" s="43" t="s">
        <v>95</v>
      </c>
      <c r="C116" s="56" t="s">
        <v>6</v>
      </c>
      <c r="D116" s="46">
        <v>58.116120000000002</v>
      </c>
      <c r="E116" s="46">
        <v>58.116120000000002</v>
      </c>
      <c r="F116" s="46">
        <v>58.116120000000002</v>
      </c>
      <c r="G116" s="9"/>
      <c r="H116" s="9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25"/>
      <c r="B117" s="25"/>
      <c r="C117" s="56" t="s">
        <v>9</v>
      </c>
      <c r="D117" s="46">
        <v>58.640270000000001</v>
      </c>
      <c r="E117" s="46">
        <v>56.432099000000001</v>
      </c>
      <c r="F117" s="46">
        <v>57.701590000000003</v>
      </c>
      <c r="G117" s="13"/>
      <c r="H117" s="1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25"/>
      <c r="B118" s="25"/>
      <c r="C118" s="56" t="s">
        <v>11</v>
      </c>
      <c r="D118" s="49">
        <f t="shared" ref="D118:F118" si="66">AVERAGE(D116:D117)</f>
        <v>58.378195000000005</v>
      </c>
      <c r="E118" s="49">
        <f t="shared" si="66"/>
        <v>57.274109500000002</v>
      </c>
      <c r="F118" s="49">
        <f t="shared" si="66"/>
        <v>57.908855000000003</v>
      </c>
      <c r="G118" s="13"/>
      <c r="H118" s="1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25"/>
      <c r="B119" s="25"/>
      <c r="C119" s="56" t="s">
        <v>12</v>
      </c>
      <c r="D119" s="46">
        <f t="shared" ref="D119:F119" si="67">STDEV(D116:D117)</f>
        <v>0.37063001935892803</v>
      </c>
      <c r="E119" s="46">
        <f t="shared" si="67"/>
        <v>1.1907826687605518</v>
      </c>
      <c r="F119" s="46">
        <f t="shared" si="67"/>
        <v>0.29311697400525893</v>
      </c>
      <c r="G119" s="13"/>
      <c r="H119" s="1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25"/>
      <c r="B120" s="25"/>
      <c r="C120" s="56" t="s">
        <v>69</v>
      </c>
      <c r="D120" s="46">
        <f t="shared" ref="D120:F120" si="68">(D119/D118)*100</f>
        <v>0.63487749040361385</v>
      </c>
      <c r="E120" s="46">
        <f t="shared" si="68"/>
        <v>2.0790941651577346</v>
      </c>
      <c r="F120" s="46">
        <f t="shared" si="68"/>
        <v>0.50616952106074087</v>
      </c>
      <c r="G120" s="13"/>
      <c r="H120" s="1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25"/>
      <c r="B121" s="43" t="s">
        <v>96</v>
      </c>
      <c r="C121" s="56" t="s">
        <v>6</v>
      </c>
      <c r="D121" s="46">
        <v>79.943680000000001</v>
      </c>
      <c r="E121" s="46">
        <v>79.943680000000001</v>
      </c>
      <c r="F121" s="46">
        <v>79.943680000000001</v>
      </c>
      <c r="G121" s="9"/>
      <c r="H121" s="9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25"/>
      <c r="B122" s="25"/>
      <c r="C122" s="56" t="s">
        <v>9</v>
      </c>
      <c r="D122" s="46">
        <v>77.973669999999998</v>
      </c>
      <c r="E122" s="46">
        <v>76.811937</v>
      </c>
      <c r="F122" s="46">
        <v>80.736649999999997</v>
      </c>
      <c r="G122" s="13"/>
      <c r="H122" s="1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25"/>
      <c r="B123" s="25"/>
      <c r="C123" s="56" t="s">
        <v>11</v>
      </c>
      <c r="D123" s="49">
        <f t="shared" ref="D123:F123" si="69">AVERAGE(D121:D122)</f>
        <v>78.958674999999999</v>
      </c>
      <c r="E123" s="49">
        <f t="shared" si="69"/>
        <v>78.3778085</v>
      </c>
      <c r="F123" s="49">
        <f t="shared" si="69"/>
        <v>80.340164999999999</v>
      </c>
      <c r="G123" s="13"/>
      <c r="H123" s="1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25"/>
      <c r="B124" s="25"/>
      <c r="C124" s="56" t="s">
        <v>12</v>
      </c>
      <c r="D124" s="46">
        <f t="shared" ref="D124:F124" si="70">STDEV(D121:D122)</f>
        <v>1.3930074300053119</v>
      </c>
      <c r="E124" s="46">
        <f t="shared" si="70"/>
        <v>2.2144767122335023</v>
      </c>
      <c r="F124" s="46">
        <f t="shared" si="70"/>
        <v>0.56071446427749438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5" customHeight="1" x14ac:dyDescent="0.25">
      <c r="A125" s="26"/>
      <c r="B125" s="26"/>
      <c r="C125" s="87" t="s">
        <v>69</v>
      </c>
      <c r="D125" s="90">
        <f t="shared" ref="D125:F125" si="71">(D124/D123)*100</f>
        <v>1.7642234118104334</v>
      </c>
      <c r="E125" s="90">
        <f t="shared" si="71"/>
        <v>2.8253873827481439</v>
      </c>
      <c r="F125" s="90">
        <f t="shared" si="71"/>
        <v>0.69792545768046954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70" t="s">
        <v>76</v>
      </c>
      <c r="B126" s="24"/>
      <c r="C126" s="56"/>
      <c r="D126" s="56"/>
      <c r="E126" s="56"/>
      <c r="F126" s="56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24"/>
      <c r="B127" s="24"/>
      <c r="C127" s="56"/>
      <c r="D127" s="56"/>
      <c r="E127" s="56"/>
      <c r="F127" s="56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24"/>
      <c r="B128" s="24"/>
      <c r="C128" s="56"/>
      <c r="D128" s="56"/>
      <c r="E128" s="56"/>
      <c r="F128" s="56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24"/>
      <c r="B129" s="24"/>
      <c r="C129" s="56"/>
      <c r="D129" s="56"/>
      <c r="E129" s="56"/>
      <c r="F129" s="56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24"/>
      <c r="B130" s="24"/>
      <c r="C130" s="56"/>
      <c r="D130" s="56"/>
      <c r="E130" s="56"/>
      <c r="F130" s="56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24"/>
      <c r="B131" s="24"/>
      <c r="C131" s="56"/>
      <c r="D131" s="56"/>
      <c r="E131" s="56"/>
      <c r="F131" s="56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24"/>
      <c r="B132" s="24"/>
      <c r="C132" s="56"/>
      <c r="D132" s="56"/>
      <c r="E132" s="56"/>
      <c r="F132" s="56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24"/>
      <c r="B133" s="24"/>
      <c r="C133" s="56"/>
      <c r="D133" s="56"/>
      <c r="E133" s="56"/>
      <c r="F133" s="56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24"/>
      <c r="B134" s="24"/>
      <c r="C134" s="56"/>
      <c r="D134" s="56"/>
      <c r="E134" s="56"/>
      <c r="F134" s="56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24"/>
      <c r="B135" s="24"/>
      <c r="C135" s="56"/>
      <c r="D135" s="56"/>
      <c r="E135" s="56"/>
      <c r="F135" s="56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24"/>
      <c r="B136" s="24"/>
      <c r="C136" s="56"/>
      <c r="D136" s="56"/>
      <c r="E136" s="56"/>
      <c r="F136" s="56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24"/>
      <c r="B137" s="24"/>
      <c r="C137" s="56"/>
      <c r="D137" s="56"/>
      <c r="E137" s="56"/>
      <c r="F137" s="56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24"/>
      <c r="B138" s="24"/>
      <c r="C138" s="56"/>
      <c r="D138" s="56"/>
      <c r="E138" s="56"/>
      <c r="F138" s="56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24"/>
      <c r="B139" s="24"/>
      <c r="C139" s="56"/>
      <c r="D139" s="56"/>
      <c r="E139" s="56"/>
      <c r="F139" s="56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24"/>
      <c r="B140" s="24"/>
      <c r="C140" s="56"/>
      <c r="D140" s="56"/>
      <c r="E140" s="56"/>
      <c r="F140" s="56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24"/>
      <c r="B141" s="24"/>
      <c r="C141" s="56"/>
      <c r="D141" s="56"/>
      <c r="E141" s="56"/>
      <c r="F141" s="56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24"/>
      <c r="B142" s="24"/>
      <c r="C142" s="56"/>
      <c r="D142" s="56"/>
      <c r="E142" s="56"/>
      <c r="F142" s="56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24"/>
      <c r="B143" s="24"/>
      <c r="C143" s="56"/>
      <c r="D143" s="56"/>
      <c r="E143" s="56"/>
      <c r="F143" s="56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24"/>
      <c r="B144" s="24"/>
      <c r="C144" s="56"/>
      <c r="D144" s="56"/>
      <c r="E144" s="56"/>
      <c r="F144" s="56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24"/>
      <c r="B145" s="24"/>
      <c r="C145" s="56"/>
      <c r="D145" s="56"/>
      <c r="E145" s="56"/>
      <c r="F145" s="56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24"/>
      <c r="B146" s="24"/>
      <c r="C146" s="56"/>
      <c r="D146" s="56"/>
      <c r="E146" s="56"/>
      <c r="F146" s="56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24"/>
      <c r="B147" s="24"/>
      <c r="C147" s="56"/>
      <c r="D147" s="56"/>
      <c r="E147" s="56"/>
      <c r="F147" s="56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24"/>
      <c r="B148" s="24"/>
      <c r="C148" s="56"/>
      <c r="D148" s="56"/>
      <c r="E148" s="56"/>
      <c r="F148" s="56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24"/>
      <c r="B149" s="24"/>
      <c r="C149" s="56"/>
      <c r="D149" s="56"/>
      <c r="E149" s="56"/>
      <c r="F149" s="56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24"/>
      <c r="B150" s="24"/>
      <c r="C150" s="56"/>
      <c r="D150" s="56"/>
      <c r="E150" s="56"/>
      <c r="F150" s="56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24"/>
      <c r="B151" s="24"/>
      <c r="C151" s="56"/>
      <c r="D151" s="56"/>
      <c r="E151" s="56"/>
      <c r="F151" s="56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24"/>
      <c r="B152" s="24"/>
      <c r="C152" s="56"/>
      <c r="D152" s="56"/>
      <c r="E152" s="56"/>
      <c r="F152" s="56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24"/>
      <c r="B153" s="24"/>
      <c r="C153" s="56"/>
      <c r="D153" s="56"/>
      <c r="E153" s="56"/>
      <c r="F153" s="56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24"/>
      <c r="B154" s="24"/>
      <c r="C154" s="56"/>
      <c r="D154" s="56"/>
      <c r="E154" s="56"/>
      <c r="F154" s="56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24"/>
      <c r="B155" s="24"/>
      <c r="C155" s="56"/>
      <c r="D155" s="56"/>
      <c r="E155" s="56"/>
      <c r="F155" s="56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24"/>
      <c r="B156" s="24"/>
      <c r="C156" s="56"/>
      <c r="D156" s="56"/>
      <c r="E156" s="56"/>
      <c r="F156" s="56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24"/>
      <c r="B157" s="24"/>
      <c r="C157" s="56"/>
      <c r="D157" s="56"/>
      <c r="E157" s="56"/>
      <c r="F157" s="56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24"/>
      <c r="B158" s="24"/>
      <c r="C158" s="56"/>
      <c r="D158" s="56"/>
      <c r="E158" s="56"/>
      <c r="F158" s="56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24"/>
      <c r="B159" s="24"/>
      <c r="C159" s="56"/>
      <c r="D159" s="56"/>
      <c r="E159" s="56"/>
      <c r="F159" s="56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24"/>
      <c r="B160" s="24"/>
      <c r="C160" s="56"/>
      <c r="D160" s="56"/>
      <c r="E160" s="56"/>
      <c r="F160" s="56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24"/>
      <c r="B161" s="24"/>
      <c r="C161" s="56"/>
      <c r="D161" s="56"/>
      <c r="E161" s="56"/>
      <c r="F161" s="56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24"/>
      <c r="B162" s="24"/>
      <c r="C162" s="56"/>
      <c r="D162" s="56"/>
      <c r="E162" s="56"/>
      <c r="F162" s="56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24"/>
      <c r="B163" s="24"/>
      <c r="C163" s="56"/>
      <c r="D163" s="56"/>
      <c r="E163" s="56"/>
      <c r="F163" s="56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24"/>
      <c r="B164" s="24"/>
      <c r="C164" s="56"/>
      <c r="D164" s="56"/>
      <c r="E164" s="56"/>
      <c r="F164" s="56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24"/>
      <c r="B165" s="24"/>
      <c r="C165" s="56"/>
      <c r="D165" s="56"/>
      <c r="E165" s="56"/>
      <c r="F165" s="56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24"/>
      <c r="B166" s="24"/>
      <c r="C166" s="56"/>
      <c r="D166" s="56"/>
      <c r="E166" s="56"/>
      <c r="F166" s="56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24"/>
      <c r="B167" s="24"/>
      <c r="C167" s="56"/>
      <c r="D167" s="56"/>
      <c r="E167" s="56"/>
      <c r="F167" s="56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24"/>
      <c r="B168" s="24"/>
      <c r="C168" s="56"/>
      <c r="D168" s="56"/>
      <c r="E168" s="56"/>
      <c r="F168" s="56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24"/>
      <c r="B169" s="24"/>
      <c r="C169" s="56"/>
      <c r="D169" s="56"/>
      <c r="E169" s="56"/>
      <c r="F169" s="56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24"/>
      <c r="B170" s="24"/>
      <c r="C170" s="56"/>
      <c r="D170" s="56"/>
      <c r="E170" s="56"/>
      <c r="F170" s="56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24"/>
      <c r="B171" s="24"/>
      <c r="C171" s="56"/>
      <c r="D171" s="56"/>
      <c r="E171" s="56"/>
      <c r="F171" s="56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24"/>
      <c r="B172" s="24"/>
      <c r="C172" s="56"/>
      <c r="D172" s="56"/>
      <c r="E172" s="56"/>
      <c r="F172" s="56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24"/>
      <c r="B173" s="24"/>
      <c r="C173" s="56"/>
      <c r="D173" s="56"/>
      <c r="E173" s="56"/>
      <c r="F173" s="56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24"/>
      <c r="B174" s="24"/>
      <c r="C174" s="56"/>
      <c r="D174" s="56"/>
      <c r="E174" s="56"/>
      <c r="F174" s="56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24"/>
      <c r="B175" s="24"/>
      <c r="C175" s="56"/>
      <c r="D175" s="56"/>
      <c r="E175" s="56"/>
      <c r="F175" s="56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24"/>
      <c r="B176" s="24"/>
      <c r="C176" s="56"/>
      <c r="D176" s="56"/>
      <c r="E176" s="56"/>
      <c r="F176" s="56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24"/>
      <c r="B177" s="24"/>
      <c r="C177" s="56"/>
      <c r="D177" s="56"/>
      <c r="E177" s="56"/>
      <c r="F177" s="56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24"/>
      <c r="B178" s="24"/>
      <c r="C178" s="56"/>
      <c r="D178" s="56"/>
      <c r="E178" s="56"/>
      <c r="F178" s="56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24"/>
      <c r="B179" s="24"/>
      <c r="C179" s="56"/>
      <c r="D179" s="56"/>
      <c r="E179" s="56"/>
      <c r="F179" s="56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24"/>
      <c r="B180" s="24"/>
      <c r="C180" s="56"/>
      <c r="D180" s="56"/>
      <c r="E180" s="56"/>
      <c r="F180" s="56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24"/>
      <c r="B181" s="24"/>
      <c r="C181" s="56"/>
      <c r="D181" s="56"/>
      <c r="E181" s="56"/>
      <c r="F181" s="56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24"/>
      <c r="B182" s="24"/>
      <c r="C182" s="56"/>
      <c r="D182" s="56"/>
      <c r="E182" s="56"/>
      <c r="F182" s="56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24"/>
      <c r="B183" s="24"/>
      <c r="C183" s="56"/>
      <c r="D183" s="56"/>
      <c r="E183" s="56"/>
      <c r="F183" s="56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24"/>
      <c r="B184" s="24"/>
      <c r="C184" s="56"/>
      <c r="D184" s="56"/>
      <c r="E184" s="56"/>
      <c r="F184" s="56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24"/>
      <c r="B185" s="24"/>
      <c r="C185" s="56"/>
      <c r="D185" s="56"/>
      <c r="E185" s="56"/>
      <c r="F185" s="56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24"/>
      <c r="B186" s="24"/>
      <c r="C186" s="56"/>
      <c r="D186" s="56"/>
      <c r="E186" s="56"/>
      <c r="F186" s="56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24"/>
      <c r="B187" s="24"/>
      <c r="C187" s="56"/>
      <c r="D187" s="56"/>
      <c r="E187" s="56"/>
      <c r="F187" s="56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24"/>
      <c r="B188" s="24"/>
      <c r="C188" s="56"/>
      <c r="D188" s="56"/>
      <c r="E188" s="56"/>
      <c r="F188" s="56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24"/>
      <c r="B189" s="24"/>
      <c r="C189" s="56"/>
      <c r="D189" s="56"/>
      <c r="E189" s="56"/>
      <c r="F189" s="56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24"/>
      <c r="B190" s="24"/>
      <c r="C190" s="56"/>
      <c r="D190" s="56"/>
      <c r="E190" s="56"/>
      <c r="F190" s="56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24"/>
      <c r="B191" s="24"/>
      <c r="C191" s="56"/>
      <c r="D191" s="56"/>
      <c r="E191" s="56"/>
      <c r="F191" s="56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24"/>
      <c r="B192" s="24"/>
      <c r="C192" s="56"/>
      <c r="D192" s="56"/>
      <c r="E192" s="56"/>
      <c r="F192" s="56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24"/>
      <c r="B193" s="24"/>
      <c r="C193" s="56"/>
      <c r="D193" s="56"/>
      <c r="E193" s="56"/>
      <c r="F193" s="56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24"/>
      <c r="B194" s="24"/>
      <c r="C194" s="56"/>
      <c r="D194" s="56"/>
      <c r="E194" s="56"/>
      <c r="F194" s="56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24"/>
      <c r="B195" s="24"/>
      <c r="C195" s="56"/>
      <c r="D195" s="56"/>
      <c r="E195" s="56"/>
      <c r="F195" s="56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24"/>
      <c r="B196" s="24"/>
      <c r="C196" s="56"/>
      <c r="D196" s="56"/>
      <c r="E196" s="56"/>
      <c r="F196" s="56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24"/>
      <c r="B197" s="24"/>
      <c r="C197" s="56"/>
      <c r="D197" s="56"/>
      <c r="E197" s="56"/>
      <c r="F197" s="56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24"/>
      <c r="B198" s="24"/>
      <c r="C198" s="56"/>
      <c r="D198" s="56"/>
      <c r="E198" s="56"/>
      <c r="F198" s="56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24"/>
      <c r="B199" s="24"/>
      <c r="C199" s="56"/>
      <c r="D199" s="56"/>
      <c r="E199" s="56"/>
      <c r="F199" s="56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24"/>
      <c r="B200" s="24"/>
      <c r="C200" s="56"/>
      <c r="D200" s="56"/>
      <c r="E200" s="56"/>
      <c r="F200" s="56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24"/>
      <c r="B201" s="24"/>
      <c r="C201" s="56"/>
      <c r="D201" s="56"/>
      <c r="E201" s="56"/>
      <c r="F201" s="56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24"/>
      <c r="B202" s="24"/>
      <c r="C202" s="56"/>
      <c r="D202" s="56"/>
      <c r="E202" s="56"/>
      <c r="F202" s="56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24"/>
      <c r="B203" s="24"/>
      <c r="C203" s="56"/>
      <c r="D203" s="56"/>
      <c r="E203" s="56"/>
      <c r="F203" s="56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24"/>
      <c r="B204" s="24"/>
      <c r="C204" s="56"/>
      <c r="D204" s="56"/>
      <c r="E204" s="56"/>
      <c r="F204" s="56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24"/>
      <c r="B205" s="24"/>
      <c r="C205" s="56"/>
      <c r="D205" s="56"/>
      <c r="E205" s="56"/>
      <c r="F205" s="56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24"/>
      <c r="B206" s="24"/>
      <c r="C206" s="56"/>
      <c r="D206" s="56"/>
      <c r="E206" s="56"/>
      <c r="F206" s="56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24"/>
      <c r="B207" s="24"/>
      <c r="C207" s="56"/>
      <c r="D207" s="56"/>
      <c r="E207" s="56"/>
      <c r="F207" s="56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24"/>
      <c r="B208" s="24"/>
      <c r="C208" s="56"/>
      <c r="D208" s="56"/>
      <c r="E208" s="56"/>
      <c r="F208" s="56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24"/>
      <c r="B209" s="24"/>
      <c r="C209" s="56"/>
      <c r="D209" s="56"/>
      <c r="E209" s="56"/>
      <c r="F209" s="56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24"/>
      <c r="B210" s="24"/>
      <c r="C210" s="56"/>
      <c r="D210" s="56"/>
      <c r="E210" s="56"/>
      <c r="F210" s="56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24"/>
      <c r="B211" s="24"/>
      <c r="C211" s="56"/>
      <c r="D211" s="56"/>
      <c r="E211" s="56"/>
      <c r="F211" s="56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24"/>
      <c r="B212" s="24"/>
      <c r="C212" s="56"/>
      <c r="D212" s="56"/>
      <c r="E212" s="56"/>
      <c r="F212" s="56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24"/>
      <c r="B213" s="24"/>
      <c r="C213" s="56"/>
      <c r="D213" s="56"/>
      <c r="E213" s="56"/>
      <c r="F213" s="56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24"/>
      <c r="B214" s="24"/>
      <c r="C214" s="56"/>
      <c r="D214" s="56"/>
      <c r="E214" s="56"/>
      <c r="F214" s="56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24"/>
      <c r="B215" s="24"/>
      <c r="C215" s="56"/>
      <c r="D215" s="56"/>
      <c r="E215" s="56"/>
      <c r="F215" s="56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24"/>
      <c r="B216" s="24"/>
      <c r="C216" s="56"/>
      <c r="D216" s="56"/>
      <c r="E216" s="56"/>
      <c r="F216" s="56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24"/>
      <c r="B217" s="24"/>
      <c r="C217" s="56"/>
      <c r="D217" s="56"/>
      <c r="E217" s="56"/>
      <c r="F217" s="56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24"/>
      <c r="B218" s="24"/>
      <c r="C218" s="56"/>
      <c r="D218" s="56"/>
      <c r="E218" s="56"/>
      <c r="F218" s="56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24"/>
      <c r="B219" s="24"/>
      <c r="C219" s="56"/>
      <c r="D219" s="56"/>
      <c r="E219" s="56"/>
      <c r="F219" s="56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24"/>
      <c r="B220" s="24"/>
      <c r="C220" s="56"/>
      <c r="D220" s="56"/>
      <c r="E220" s="56"/>
      <c r="F220" s="56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24"/>
      <c r="B221" s="24"/>
      <c r="C221" s="56"/>
      <c r="D221" s="56"/>
      <c r="E221" s="56"/>
      <c r="F221" s="56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24"/>
      <c r="B222" s="24"/>
      <c r="C222" s="56"/>
      <c r="D222" s="56"/>
      <c r="E222" s="56"/>
      <c r="F222" s="56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24"/>
      <c r="B223" s="24"/>
      <c r="C223" s="56"/>
      <c r="D223" s="56"/>
      <c r="E223" s="56"/>
      <c r="F223" s="56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24"/>
      <c r="B224" s="24"/>
      <c r="C224" s="56"/>
      <c r="D224" s="56"/>
      <c r="E224" s="56"/>
      <c r="F224" s="56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24"/>
      <c r="B225" s="24"/>
      <c r="C225" s="56"/>
      <c r="D225" s="56"/>
      <c r="E225" s="56"/>
      <c r="F225" s="56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24"/>
      <c r="B226" s="24"/>
      <c r="C226" s="56"/>
      <c r="D226" s="56"/>
      <c r="E226" s="56"/>
      <c r="F226" s="56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24"/>
      <c r="B227" s="24"/>
      <c r="C227" s="56"/>
      <c r="D227" s="56"/>
      <c r="E227" s="56"/>
      <c r="F227" s="56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24"/>
      <c r="B228" s="24"/>
      <c r="C228" s="56"/>
      <c r="D228" s="56"/>
      <c r="E228" s="56"/>
      <c r="F228" s="56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24"/>
      <c r="B229" s="24"/>
      <c r="C229" s="56"/>
      <c r="D229" s="56"/>
      <c r="E229" s="56"/>
      <c r="F229" s="56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24"/>
      <c r="B230" s="24"/>
      <c r="C230" s="56"/>
      <c r="D230" s="56"/>
      <c r="E230" s="56"/>
      <c r="F230" s="56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24"/>
      <c r="B231" s="24"/>
      <c r="C231" s="56"/>
      <c r="D231" s="56"/>
      <c r="E231" s="56"/>
      <c r="F231" s="56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24"/>
      <c r="B232" s="24"/>
      <c r="C232" s="56"/>
      <c r="D232" s="56"/>
      <c r="E232" s="56"/>
      <c r="F232" s="56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24"/>
      <c r="B233" s="24"/>
      <c r="C233" s="56"/>
      <c r="D233" s="56"/>
      <c r="E233" s="56"/>
      <c r="F233" s="56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24"/>
      <c r="B234" s="24"/>
      <c r="C234" s="56"/>
      <c r="D234" s="56"/>
      <c r="E234" s="56"/>
      <c r="F234" s="56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24"/>
      <c r="B235" s="24"/>
      <c r="C235" s="56"/>
      <c r="D235" s="56"/>
      <c r="E235" s="56"/>
      <c r="F235" s="56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24"/>
      <c r="B236" s="24"/>
      <c r="C236" s="56"/>
      <c r="D236" s="56"/>
      <c r="E236" s="56"/>
      <c r="F236" s="56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24"/>
      <c r="B237" s="24"/>
      <c r="C237" s="56"/>
      <c r="D237" s="56"/>
      <c r="E237" s="56"/>
      <c r="F237" s="56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24"/>
      <c r="B238" s="24"/>
      <c r="C238" s="56"/>
      <c r="D238" s="56"/>
      <c r="E238" s="56"/>
      <c r="F238" s="56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24"/>
      <c r="B239" s="24"/>
      <c r="C239" s="56"/>
      <c r="D239" s="56"/>
      <c r="E239" s="56"/>
      <c r="F239" s="56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24"/>
      <c r="B240" s="24"/>
      <c r="C240" s="56"/>
      <c r="D240" s="56"/>
      <c r="E240" s="56"/>
      <c r="F240" s="56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24"/>
      <c r="B241" s="24"/>
      <c r="C241" s="56"/>
      <c r="D241" s="56"/>
      <c r="E241" s="56"/>
      <c r="F241" s="56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24"/>
      <c r="B242" s="24"/>
      <c r="C242" s="56"/>
      <c r="D242" s="56"/>
      <c r="E242" s="56"/>
      <c r="F242" s="56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24"/>
      <c r="B243" s="24"/>
      <c r="C243" s="56"/>
      <c r="D243" s="56"/>
      <c r="E243" s="56"/>
      <c r="F243" s="56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24"/>
      <c r="B244" s="24"/>
      <c r="C244" s="56"/>
      <c r="D244" s="56"/>
      <c r="E244" s="56"/>
      <c r="F244" s="56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24"/>
      <c r="B245" s="24"/>
      <c r="C245" s="56"/>
      <c r="D245" s="56"/>
      <c r="E245" s="56"/>
      <c r="F245" s="56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24"/>
      <c r="B246" s="24"/>
      <c r="C246" s="56"/>
      <c r="D246" s="56"/>
      <c r="E246" s="56"/>
      <c r="F246" s="56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24"/>
      <c r="B247" s="24"/>
      <c r="C247" s="56"/>
      <c r="D247" s="56"/>
      <c r="E247" s="56"/>
      <c r="F247" s="56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24"/>
      <c r="B248" s="24"/>
      <c r="C248" s="56"/>
      <c r="D248" s="56"/>
      <c r="E248" s="56"/>
      <c r="F248" s="56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24"/>
      <c r="B249" s="24"/>
      <c r="C249" s="56"/>
      <c r="D249" s="56"/>
      <c r="E249" s="56"/>
      <c r="F249" s="56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24"/>
      <c r="B250" s="24"/>
      <c r="C250" s="56"/>
      <c r="D250" s="56"/>
      <c r="E250" s="56"/>
      <c r="F250" s="56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24"/>
      <c r="B251" s="24"/>
      <c r="C251" s="56"/>
      <c r="D251" s="56"/>
      <c r="E251" s="56"/>
      <c r="F251" s="56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24"/>
      <c r="B252" s="24"/>
      <c r="C252" s="56"/>
      <c r="D252" s="56"/>
      <c r="E252" s="56"/>
      <c r="F252" s="56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24"/>
      <c r="B253" s="24"/>
      <c r="C253" s="56"/>
      <c r="D253" s="56"/>
      <c r="E253" s="56"/>
      <c r="F253" s="56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24"/>
      <c r="B254" s="24"/>
      <c r="C254" s="56"/>
      <c r="D254" s="56"/>
      <c r="E254" s="56"/>
      <c r="F254" s="56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24"/>
      <c r="B255" s="24"/>
      <c r="C255" s="56"/>
      <c r="D255" s="56"/>
      <c r="E255" s="56"/>
      <c r="F255" s="56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24"/>
      <c r="B256" s="24"/>
      <c r="C256" s="56"/>
      <c r="D256" s="56"/>
      <c r="E256" s="56"/>
      <c r="F256" s="56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24"/>
      <c r="B257" s="24"/>
      <c r="C257" s="56"/>
      <c r="D257" s="56"/>
      <c r="E257" s="56"/>
      <c r="F257" s="56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24"/>
      <c r="B258" s="24"/>
      <c r="C258" s="56"/>
      <c r="D258" s="56"/>
      <c r="E258" s="56"/>
      <c r="F258" s="56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24"/>
      <c r="B259" s="24"/>
      <c r="C259" s="56"/>
      <c r="D259" s="56"/>
      <c r="E259" s="56"/>
      <c r="F259" s="56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24"/>
      <c r="B260" s="24"/>
      <c r="C260" s="56"/>
      <c r="D260" s="56"/>
      <c r="E260" s="56"/>
      <c r="F260" s="56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24"/>
      <c r="B261" s="24"/>
      <c r="C261" s="56"/>
      <c r="D261" s="56"/>
      <c r="E261" s="56"/>
      <c r="F261" s="56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24"/>
      <c r="B262" s="24"/>
      <c r="C262" s="56"/>
      <c r="D262" s="56"/>
      <c r="E262" s="56"/>
      <c r="F262" s="56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24"/>
      <c r="B263" s="24"/>
      <c r="C263" s="56"/>
      <c r="D263" s="56"/>
      <c r="E263" s="56"/>
      <c r="F263" s="56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24"/>
      <c r="B264" s="24"/>
      <c r="C264" s="56"/>
      <c r="D264" s="56"/>
      <c r="E264" s="56"/>
      <c r="F264" s="56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24"/>
      <c r="B265" s="24"/>
      <c r="C265" s="56"/>
      <c r="D265" s="56"/>
      <c r="E265" s="56"/>
      <c r="F265" s="56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24"/>
      <c r="B266" s="24"/>
      <c r="C266" s="56"/>
      <c r="D266" s="56"/>
      <c r="E266" s="56"/>
      <c r="F266" s="56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24"/>
      <c r="B267" s="24"/>
      <c r="C267" s="56"/>
      <c r="D267" s="56"/>
      <c r="E267" s="56"/>
      <c r="F267" s="56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24"/>
      <c r="B268" s="24"/>
      <c r="C268" s="56"/>
      <c r="D268" s="56"/>
      <c r="E268" s="56"/>
      <c r="F268" s="56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24"/>
      <c r="B269" s="24"/>
      <c r="C269" s="56"/>
      <c r="D269" s="56"/>
      <c r="E269" s="56"/>
      <c r="F269" s="56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24"/>
      <c r="B270" s="24"/>
      <c r="C270" s="56"/>
      <c r="D270" s="56"/>
      <c r="E270" s="56"/>
      <c r="F270" s="56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24"/>
      <c r="B271" s="24"/>
      <c r="C271" s="56"/>
      <c r="D271" s="56"/>
      <c r="E271" s="56"/>
      <c r="F271" s="56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24"/>
      <c r="B272" s="24"/>
      <c r="C272" s="56"/>
      <c r="D272" s="56"/>
      <c r="E272" s="56"/>
      <c r="F272" s="56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24"/>
      <c r="B273" s="24"/>
      <c r="C273" s="56"/>
      <c r="D273" s="56"/>
      <c r="E273" s="56"/>
      <c r="F273" s="56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24"/>
      <c r="B274" s="24"/>
      <c r="C274" s="56"/>
      <c r="D274" s="56"/>
      <c r="E274" s="56"/>
      <c r="F274" s="56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24"/>
      <c r="B275" s="24"/>
      <c r="C275" s="56"/>
      <c r="D275" s="56"/>
      <c r="E275" s="56"/>
      <c r="F275" s="56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24"/>
      <c r="B276" s="24"/>
      <c r="C276" s="56"/>
      <c r="D276" s="56"/>
      <c r="E276" s="56"/>
      <c r="F276" s="56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24"/>
      <c r="B277" s="24"/>
      <c r="C277" s="56"/>
      <c r="D277" s="56"/>
      <c r="E277" s="56"/>
      <c r="F277" s="56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24"/>
      <c r="B278" s="24"/>
      <c r="C278" s="56"/>
      <c r="D278" s="56"/>
      <c r="E278" s="56"/>
      <c r="F278" s="56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24"/>
      <c r="B279" s="24"/>
      <c r="C279" s="56"/>
      <c r="D279" s="56"/>
      <c r="E279" s="56"/>
      <c r="F279" s="56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24"/>
      <c r="B280" s="24"/>
      <c r="C280" s="56"/>
      <c r="D280" s="56"/>
      <c r="E280" s="56"/>
      <c r="F280" s="56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24"/>
      <c r="B281" s="24"/>
      <c r="C281" s="56"/>
      <c r="D281" s="56"/>
      <c r="E281" s="56"/>
      <c r="F281" s="56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24"/>
      <c r="B282" s="24"/>
      <c r="C282" s="56"/>
      <c r="D282" s="56"/>
      <c r="E282" s="56"/>
      <c r="F282" s="56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24"/>
      <c r="B283" s="24"/>
      <c r="C283" s="56"/>
      <c r="D283" s="56"/>
      <c r="E283" s="56"/>
      <c r="F283" s="56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24"/>
      <c r="B284" s="24"/>
      <c r="C284" s="56"/>
      <c r="D284" s="56"/>
      <c r="E284" s="56"/>
      <c r="F284" s="56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24"/>
      <c r="B285" s="24"/>
      <c r="C285" s="56"/>
      <c r="D285" s="56"/>
      <c r="E285" s="56"/>
      <c r="F285" s="56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24"/>
      <c r="B286" s="24"/>
      <c r="C286" s="56"/>
      <c r="D286" s="56"/>
      <c r="E286" s="56"/>
      <c r="F286" s="56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24"/>
      <c r="B287" s="24"/>
      <c r="C287" s="56"/>
      <c r="D287" s="56"/>
      <c r="E287" s="56"/>
      <c r="F287" s="56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24"/>
      <c r="B288" s="24"/>
      <c r="C288" s="56"/>
      <c r="D288" s="56"/>
      <c r="E288" s="56"/>
      <c r="F288" s="56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24"/>
      <c r="B289" s="24"/>
      <c r="C289" s="56"/>
      <c r="D289" s="56"/>
      <c r="E289" s="56"/>
      <c r="F289" s="56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24"/>
      <c r="B290" s="24"/>
      <c r="C290" s="56"/>
      <c r="D290" s="56"/>
      <c r="E290" s="56"/>
      <c r="F290" s="56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24"/>
      <c r="B291" s="24"/>
      <c r="C291" s="56"/>
      <c r="D291" s="56"/>
      <c r="E291" s="56"/>
      <c r="F291" s="56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24"/>
      <c r="B292" s="24"/>
      <c r="C292" s="56"/>
      <c r="D292" s="56"/>
      <c r="E292" s="56"/>
      <c r="F292" s="56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24"/>
      <c r="B293" s="24"/>
      <c r="C293" s="56"/>
      <c r="D293" s="56"/>
      <c r="E293" s="56"/>
      <c r="F293" s="56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24"/>
      <c r="B294" s="24"/>
      <c r="C294" s="56"/>
      <c r="D294" s="56"/>
      <c r="E294" s="56"/>
      <c r="F294" s="56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24"/>
      <c r="B295" s="24"/>
      <c r="C295" s="56"/>
      <c r="D295" s="56"/>
      <c r="E295" s="56"/>
      <c r="F295" s="56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24"/>
      <c r="B296" s="24"/>
      <c r="C296" s="56"/>
      <c r="D296" s="56"/>
      <c r="E296" s="56"/>
      <c r="F296" s="56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24"/>
      <c r="B297" s="24"/>
      <c r="C297" s="56"/>
      <c r="D297" s="56"/>
      <c r="E297" s="56"/>
      <c r="F297" s="56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24"/>
      <c r="B298" s="24"/>
      <c r="C298" s="56"/>
      <c r="D298" s="56"/>
      <c r="E298" s="56"/>
      <c r="F298" s="56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24"/>
      <c r="B299" s="24"/>
      <c r="C299" s="56"/>
      <c r="D299" s="56"/>
      <c r="E299" s="56"/>
      <c r="F299" s="56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24"/>
      <c r="B300" s="24"/>
      <c r="C300" s="56"/>
      <c r="D300" s="56"/>
      <c r="E300" s="56"/>
      <c r="F300" s="56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24"/>
      <c r="B301" s="24"/>
      <c r="C301" s="56"/>
      <c r="D301" s="56"/>
      <c r="E301" s="56"/>
      <c r="F301" s="56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24"/>
      <c r="B302" s="24"/>
      <c r="C302" s="56"/>
      <c r="D302" s="56"/>
      <c r="E302" s="56"/>
      <c r="F302" s="56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24"/>
      <c r="B303" s="24"/>
      <c r="C303" s="56"/>
      <c r="D303" s="56"/>
      <c r="E303" s="56"/>
      <c r="F303" s="56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24"/>
      <c r="B304" s="24"/>
      <c r="C304" s="56"/>
      <c r="D304" s="56"/>
      <c r="E304" s="56"/>
      <c r="F304" s="56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24"/>
      <c r="B305" s="24"/>
      <c r="C305" s="56"/>
      <c r="D305" s="56"/>
      <c r="E305" s="56"/>
      <c r="F305" s="56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24"/>
      <c r="B306" s="24"/>
      <c r="C306" s="56"/>
      <c r="D306" s="56"/>
      <c r="E306" s="56"/>
      <c r="F306" s="56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24"/>
      <c r="B307" s="24"/>
      <c r="C307" s="56"/>
      <c r="D307" s="56"/>
      <c r="E307" s="56"/>
      <c r="F307" s="56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24"/>
      <c r="B308" s="24"/>
      <c r="C308" s="56"/>
      <c r="D308" s="56"/>
      <c r="E308" s="56"/>
      <c r="F308" s="56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24"/>
      <c r="B309" s="24"/>
      <c r="C309" s="56"/>
      <c r="D309" s="56"/>
      <c r="E309" s="56"/>
      <c r="F309" s="56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24"/>
      <c r="B310" s="24"/>
      <c r="C310" s="56"/>
      <c r="D310" s="56"/>
      <c r="E310" s="56"/>
      <c r="F310" s="56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24"/>
      <c r="B311" s="24"/>
      <c r="C311" s="56"/>
      <c r="D311" s="56"/>
      <c r="E311" s="56"/>
      <c r="F311" s="56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24"/>
      <c r="B312" s="24"/>
      <c r="C312" s="56"/>
      <c r="D312" s="56"/>
      <c r="E312" s="56"/>
      <c r="F312" s="56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24"/>
      <c r="B313" s="24"/>
      <c r="C313" s="56"/>
      <c r="D313" s="56"/>
      <c r="E313" s="56"/>
      <c r="F313" s="56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24"/>
      <c r="B314" s="24"/>
      <c r="C314" s="56"/>
      <c r="D314" s="56"/>
      <c r="E314" s="56"/>
      <c r="F314" s="56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24"/>
      <c r="B315" s="24"/>
      <c r="C315" s="56"/>
      <c r="D315" s="56"/>
      <c r="E315" s="56"/>
      <c r="F315" s="56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24"/>
      <c r="B316" s="24"/>
      <c r="C316" s="56"/>
      <c r="D316" s="56"/>
      <c r="E316" s="56"/>
      <c r="F316" s="56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24"/>
      <c r="B317" s="24"/>
      <c r="C317" s="56"/>
      <c r="D317" s="56"/>
      <c r="E317" s="56"/>
      <c r="F317" s="56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24"/>
      <c r="B318" s="24"/>
      <c r="C318" s="56"/>
      <c r="D318" s="56"/>
      <c r="E318" s="56"/>
      <c r="F318" s="56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24"/>
      <c r="B319" s="24"/>
      <c r="C319" s="56"/>
      <c r="D319" s="56"/>
      <c r="E319" s="56"/>
      <c r="F319" s="56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24"/>
      <c r="B320" s="24"/>
      <c r="C320" s="56"/>
      <c r="D320" s="56"/>
      <c r="E320" s="56"/>
      <c r="F320" s="56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24"/>
      <c r="B321" s="24"/>
      <c r="C321" s="56"/>
      <c r="D321" s="56"/>
      <c r="E321" s="56"/>
      <c r="F321" s="56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24"/>
      <c r="B322" s="24"/>
      <c r="C322" s="56"/>
      <c r="D322" s="56"/>
      <c r="E322" s="56"/>
      <c r="F322" s="56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24"/>
      <c r="B323" s="24"/>
      <c r="C323" s="56"/>
      <c r="D323" s="56"/>
      <c r="E323" s="56"/>
      <c r="F323" s="56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24"/>
      <c r="B324" s="24"/>
      <c r="C324" s="56"/>
      <c r="D324" s="56"/>
      <c r="E324" s="56"/>
      <c r="F324" s="56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24"/>
      <c r="B325" s="24"/>
      <c r="C325" s="56"/>
      <c r="D325" s="56"/>
      <c r="E325" s="56"/>
      <c r="F325" s="56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24"/>
      <c r="B326" s="24"/>
      <c r="C326" s="56"/>
      <c r="D326" s="56"/>
      <c r="E326" s="56"/>
      <c r="F326" s="56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24"/>
      <c r="B327" s="24"/>
      <c r="C327" s="56"/>
      <c r="D327" s="56"/>
      <c r="E327" s="56"/>
      <c r="F327" s="56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24"/>
      <c r="B328" s="24"/>
      <c r="C328" s="56"/>
      <c r="D328" s="56"/>
      <c r="E328" s="56"/>
      <c r="F328" s="56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24"/>
      <c r="B329" s="24"/>
      <c r="C329" s="56"/>
      <c r="D329" s="56"/>
      <c r="E329" s="56"/>
      <c r="F329" s="56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24"/>
      <c r="B330" s="24"/>
      <c r="C330" s="56"/>
      <c r="D330" s="56"/>
      <c r="E330" s="56"/>
      <c r="F330" s="56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24"/>
      <c r="B331" s="24"/>
      <c r="C331" s="56"/>
      <c r="D331" s="56"/>
      <c r="E331" s="56"/>
      <c r="F331" s="56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24"/>
      <c r="B332" s="24"/>
      <c r="C332" s="56"/>
      <c r="D332" s="56"/>
      <c r="E332" s="56"/>
      <c r="F332" s="56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24"/>
      <c r="B333" s="24"/>
      <c r="C333" s="56"/>
      <c r="D333" s="56"/>
      <c r="E333" s="56"/>
      <c r="F333" s="56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24"/>
      <c r="B334" s="24"/>
      <c r="C334" s="56"/>
      <c r="D334" s="56"/>
      <c r="E334" s="56"/>
      <c r="F334" s="56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24"/>
      <c r="B335" s="24"/>
      <c r="C335" s="56"/>
      <c r="D335" s="56"/>
      <c r="E335" s="56"/>
      <c r="F335" s="56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24"/>
      <c r="B336" s="24"/>
      <c r="C336" s="56"/>
      <c r="D336" s="56"/>
      <c r="E336" s="56"/>
      <c r="F336" s="56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24"/>
      <c r="B337" s="24"/>
      <c r="C337" s="56"/>
      <c r="D337" s="56"/>
      <c r="E337" s="56"/>
      <c r="F337" s="56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24"/>
      <c r="B338" s="24"/>
      <c r="C338" s="56"/>
      <c r="D338" s="56"/>
      <c r="E338" s="56"/>
      <c r="F338" s="56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24"/>
      <c r="B339" s="24"/>
      <c r="C339" s="56"/>
      <c r="D339" s="56"/>
      <c r="E339" s="56"/>
      <c r="F339" s="56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24"/>
      <c r="B340" s="24"/>
      <c r="C340" s="56"/>
      <c r="D340" s="56"/>
      <c r="E340" s="56"/>
      <c r="F340" s="56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24"/>
      <c r="B341" s="24"/>
      <c r="C341" s="56"/>
      <c r="D341" s="56"/>
      <c r="E341" s="56"/>
      <c r="F341" s="56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24"/>
      <c r="B342" s="24"/>
      <c r="C342" s="56"/>
      <c r="D342" s="56"/>
      <c r="E342" s="56"/>
      <c r="F342" s="56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24"/>
      <c r="B343" s="24"/>
      <c r="C343" s="56"/>
      <c r="D343" s="56"/>
      <c r="E343" s="56"/>
      <c r="F343" s="56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24"/>
      <c r="B344" s="24"/>
      <c r="C344" s="56"/>
      <c r="D344" s="56"/>
      <c r="E344" s="56"/>
      <c r="F344" s="56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24"/>
      <c r="B345" s="24"/>
      <c r="C345" s="56"/>
      <c r="D345" s="56"/>
      <c r="E345" s="56"/>
      <c r="F345" s="56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24"/>
      <c r="B346" s="24"/>
      <c r="C346" s="56"/>
      <c r="D346" s="56"/>
      <c r="E346" s="56"/>
      <c r="F346" s="56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24"/>
      <c r="B347" s="24"/>
      <c r="C347" s="56"/>
      <c r="D347" s="56"/>
      <c r="E347" s="56"/>
      <c r="F347" s="56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24"/>
      <c r="B348" s="24"/>
      <c r="C348" s="56"/>
      <c r="D348" s="56"/>
      <c r="E348" s="56"/>
      <c r="F348" s="56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24"/>
      <c r="B349" s="24"/>
      <c r="C349" s="56"/>
      <c r="D349" s="56"/>
      <c r="E349" s="56"/>
      <c r="F349" s="56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24"/>
      <c r="B350" s="24"/>
      <c r="C350" s="56"/>
      <c r="D350" s="56"/>
      <c r="E350" s="56"/>
      <c r="F350" s="56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24"/>
      <c r="B351" s="24"/>
      <c r="C351" s="56"/>
      <c r="D351" s="56"/>
      <c r="E351" s="56"/>
      <c r="F351" s="56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24"/>
      <c r="B352" s="24"/>
      <c r="C352" s="56"/>
      <c r="D352" s="56"/>
      <c r="E352" s="56"/>
      <c r="F352" s="56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24"/>
      <c r="B353" s="24"/>
      <c r="C353" s="56"/>
      <c r="D353" s="56"/>
      <c r="E353" s="56"/>
      <c r="F353" s="56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24"/>
      <c r="B354" s="24"/>
      <c r="C354" s="56"/>
      <c r="D354" s="56"/>
      <c r="E354" s="56"/>
      <c r="F354" s="56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24"/>
      <c r="B355" s="24"/>
      <c r="C355" s="56"/>
      <c r="D355" s="56"/>
      <c r="E355" s="56"/>
      <c r="F355" s="56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24"/>
      <c r="B356" s="24"/>
      <c r="C356" s="56"/>
      <c r="D356" s="56"/>
      <c r="E356" s="56"/>
      <c r="F356" s="56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24"/>
      <c r="B357" s="24"/>
      <c r="C357" s="56"/>
      <c r="D357" s="56"/>
      <c r="E357" s="56"/>
      <c r="F357" s="56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24"/>
      <c r="B358" s="24"/>
      <c r="C358" s="56"/>
      <c r="D358" s="56"/>
      <c r="E358" s="56"/>
      <c r="F358" s="56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24"/>
      <c r="B359" s="24"/>
      <c r="C359" s="56"/>
      <c r="D359" s="56"/>
      <c r="E359" s="56"/>
      <c r="F359" s="56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24"/>
      <c r="B360" s="24"/>
      <c r="C360" s="56"/>
      <c r="D360" s="56"/>
      <c r="E360" s="56"/>
      <c r="F360" s="56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24"/>
      <c r="B361" s="24"/>
      <c r="C361" s="56"/>
      <c r="D361" s="56"/>
      <c r="E361" s="56"/>
      <c r="F361" s="56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24"/>
      <c r="B362" s="24"/>
      <c r="C362" s="56"/>
      <c r="D362" s="56"/>
      <c r="E362" s="56"/>
      <c r="F362" s="56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24"/>
      <c r="B363" s="24"/>
      <c r="C363" s="56"/>
      <c r="D363" s="56"/>
      <c r="E363" s="56"/>
      <c r="F363" s="56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24"/>
      <c r="B364" s="24"/>
      <c r="C364" s="56"/>
      <c r="D364" s="56"/>
      <c r="E364" s="56"/>
      <c r="F364" s="56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24"/>
      <c r="B365" s="24"/>
      <c r="C365" s="56"/>
      <c r="D365" s="56"/>
      <c r="E365" s="56"/>
      <c r="F365" s="56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24"/>
      <c r="B366" s="24"/>
      <c r="C366" s="56"/>
      <c r="D366" s="56"/>
      <c r="E366" s="56"/>
      <c r="F366" s="56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24"/>
      <c r="B367" s="24"/>
      <c r="C367" s="56"/>
      <c r="D367" s="56"/>
      <c r="E367" s="56"/>
      <c r="F367" s="56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24"/>
      <c r="B368" s="24"/>
      <c r="C368" s="56"/>
      <c r="D368" s="56"/>
      <c r="E368" s="56"/>
      <c r="F368" s="56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24"/>
      <c r="B369" s="24"/>
      <c r="C369" s="56"/>
      <c r="D369" s="56"/>
      <c r="E369" s="56"/>
      <c r="F369" s="56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24"/>
      <c r="B370" s="24"/>
      <c r="C370" s="56"/>
      <c r="D370" s="56"/>
      <c r="E370" s="56"/>
      <c r="F370" s="56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24"/>
      <c r="B371" s="24"/>
      <c r="C371" s="56"/>
      <c r="D371" s="56"/>
      <c r="E371" s="56"/>
      <c r="F371" s="56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24"/>
      <c r="B372" s="24"/>
      <c r="C372" s="56"/>
      <c r="D372" s="56"/>
      <c r="E372" s="56"/>
      <c r="F372" s="56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24"/>
      <c r="B373" s="24"/>
      <c r="C373" s="56"/>
      <c r="D373" s="56"/>
      <c r="E373" s="56"/>
      <c r="F373" s="56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24"/>
      <c r="B374" s="24"/>
      <c r="C374" s="56"/>
      <c r="D374" s="56"/>
      <c r="E374" s="56"/>
      <c r="F374" s="56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24"/>
      <c r="B375" s="24"/>
      <c r="C375" s="56"/>
      <c r="D375" s="56"/>
      <c r="E375" s="56"/>
      <c r="F375" s="56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24"/>
      <c r="B376" s="24"/>
      <c r="C376" s="56"/>
      <c r="D376" s="56"/>
      <c r="E376" s="56"/>
      <c r="F376" s="56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24"/>
      <c r="B377" s="24"/>
      <c r="C377" s="56"/>
      <c r="D377" s="56"/>
      <c r="E377" s="56"/>
      <c r="F377" s="56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24"/>
      <c r="B378" s="24"/>
      <c r="C378" s="56"/>
      <c r="D378" s="56"/>
      <c r="E378" s="56"/>
      <c r="F378" s="56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24"/>
      <c r="B379" s="24"/>
      <c r="C379" s="56"/>
      <c r="D379" s="56"/>
      <c r="E379" s="56"/>
      <c r="F379" s="56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24"/>
      <c r="B380" s="24"/>
      <c r="C380" s="56"/>
      <c r="D380" s="56"/>
      <c r="E380" s="56"/>
      <c r="F380" s="56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24"/>
      <c r="B381" s="24"/>
      <c r="C381" s="56"/>
      <c r="D381" s="56"/>
      <c r="E381" s="56"/>
      <c r="F381" s="56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24"/>
      <c r="B382" s="24"/>
      <c r="C382" s="56"/>
      <c r="D382" s="56"/>
      <c r="E382" s="56"/>
      <c r="F382" s="56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24"/>
      <c r="B383" s="24"/>
      <c r="C383" s="56"/>
      <c r="D383" s="56"/>
      <c r="E383" s="56"/>
      <c r="F383" s="56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24"/>
      <c r="B384" s="24"/>
      <c r="C384" s="56"/>
      <c r="D384" s="56"/>
      <c r="E384" s="56"/>
      <c r="F384" s="56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24"/>
      <c r="B385" s="24"/>
      <c r="C385" s="56"/>
      <c r="D385" s="56"/>
      <c r="E385" s="56"/>
      <c r="F385" s="56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24"/>
      <c r="B386" s="24"/>
      <c r="C386" s="56"/>
      <c r="D386" s="56"/>
      <c r="E386" s="56"/>
      <c r="F386" s="56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24"/>
      <c r="B387" s="24"/>
      <c r="C387" s="56"/>
      <c r="D387" s="56"/>
      <c r="E387" s="56"/>
      <c r="F387" s="56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24"/>
      <c r="B388" s="24"/>
      <c r="C388" s="56"/>
      <c r="D388" s="56"/>
      <c r="E388" s="56"/>
      <c r="F388" s="56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24"/>
      <c r="B389" s="24"/>
      <c r="C389" s="56"/>
      <c r="D389" s="56"/>
      <c r="E389" s="56"/>
      <c r="F389" s="56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24"/>
      <c r="B390" s="24"/>
      <c r="C390" s="56"/>
      <c r="D390" s="56"/>
      <c r="E390" s="56"/>
      <c r="F390" s="56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24"/>
      <c r="B391" s="24"/>
      <c r="C391" s="56"/>
      <c r="D391" s="56"/>
      <c r="E391" s="56"/>
      <c r="F391" s="56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24"/>
      <c r="B392" s="24"/>
      <c r="C392" s="56"/>
      <c r="D392" s="56"/>
      <c r="E392" s="56"/>
      <c r="F392" s="56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24"/>
      <c r="B393" s="24"/>
      <c r="C393" s="56"/>
      <c r="D393" s="56"/>
      <c r="E393" s="56"/>
      <c r="F393" s="56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24"/>
      <c r="B394" s="24"/>
      <c r="C394" s="56"/>
      <c r="D394" s="56"/>
      <c r="E394" s="56"/>
      <c r="F394" s="56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24"/>
      <c r="B395" s="24"/>
      <c r="C395" s="56"/>
      <c r="D395" s="56"/>
      <c r="E395" s="56"/>
      <c r="F395" s="56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24"/>
      <c r="B396" s="24"/>
      <c r="C396" s="56"/>
      <c r="D396" s="56"/>
      <c r="E396" s="56"/>
      <c r="F396" s="56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24"/>
      <c r="B397" s="24"/>
      <c r="C397" s="56"/>
      <c r="D397" s="56"/>
      <c r="E397" s="56"/>
      <c r="F397" s="56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24"/>
      <c r="B398" s="24"/>
      <c r="C398" s="56"/>
      <c r="D398" s="56"/>
      <c r="E398" s="56"/>
      <c r="F398" s="56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24"/>
      <c r="B399" s="24"/>
      <c r="C399" s="56"/>
      <c r="D399" s="56"/>
      <c r="E399" s="56"/>
      <c r="F399" s="56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24"/>
      <c r="B400" s="24"/>
      <c r="C400" s="56"/>
      <c r="D400" s="56"/>
      <c r="E400" s="56"/>
      <c r="F400" s="56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24"/>
      <c r="B401" s="24"/>
      <c r="C401" s="56"/>
      <c r="D401" s="56"/>
      <c r="E401" s="56"/>
      <c r="F401" s="56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24"/>
      <c r="B402" s="24"/>
      <c r="C402" s="56"/>
      <c r="D402" s="56"/>
      <c r="E402" s="56"/>
      <c r="F402" s="56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24"/>
      <c r="B403" s="24"/>
      <c r="C403" s="56"/>
      <c r="D403" s="56"/>
      <c r="E403" s="56"/>
      <c r="F403" s="56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24"/>
      <c r="B404" s="24"/>
      <c r="C404" s="56"/>
      <c r="D404" s="56"/>
      <c r="E404" s="56"/>
      <c r="F404" s="56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24"/>
      <c r="B405" s="24"/>
      <c r="C405" s="56"/>
      <c r="D405" s="56"/>
      <c r="E405" s="56"/>
      <c r="F405" s="56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24"/>
      <c r="B406" s="24"/>
      <c r="C406" s="56"/>
      <c r="D406" s="56"/>
      <c r="E406" s="56"/>
      <c r="F406" s="56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24"/>
      <c r="B407" s="24"/>
      <c r="C407" s="56"/>
      <c r="D407" s="56"/>
      <c r="E407" s="56"/>
      <c r="F407" s="56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24"/>
      <c r="B408" s="24"/>
      <c r="C408" s="56"/>
      <c r="D408" s="56"/>
      <c r="E408" s="56"/>
      <c r="F408" s="56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24"/>
      <c r="B409" s="24"/>
      <c r="C409" s="56"/>
      <c r="D409" s="56"/>
      <c r="E409" s="56"/>
      <c r="F409" s="56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24"/>
      <c r="B410" s="24"/>
      <c r="C410" s="56"/>
      <c r="D410" s="56"/>
      <c r="E410" s="56"/>
      <c r="F410" s="56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24"/>
      <c r="B411" s="24"/>
      <c r="C411" s="56"/>
      <c r="D411" s="56"/>
      <c r="E411" s="56"/>
      <c r="F411" s="56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24"/>
      <c r="B412" s="24"/>
      <c r="C412" s="56"/>
      <c r="D412" s="56"/>
      <c r="E412" s="56"/>
      <c r="F412" s="56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24"/>
      <c r="B413" s="24"/>
      <c r="C413" s="56"/>
      <c r="D413" s="56"/>
      <c r="E413" s="56"/>
      <c r="F413" s="56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24"/>
      <c r="B414" s="24"/>
      <c r="C414" s="56"/>
      <c r="D414" s="56"/>
      <c r="E414" s="56"/>
      <c r="F414" s="56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24"/>
      <c r="B415" s="24"/>
      <c r="C415" s="56"/>
      <c r="D415" s="56"/>
      <c r="E415" s="56"/>
      <c r="F415" s="56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24"/>
      <c r="B416" s="24"/>
      <c r="C416" s="56"/>
      <c r="D416" s="56"/>
      <c r="E416" s="56"/>
      <c r="F416" s="56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24"/>
      <c r="B417" s="24"/>
      <c r="C417" s="56"/>
      <c r="D417" s="56"/>
      <c r="E417" s="56"/>
      <c r="F417" s="56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24"/>
      <c r="B418" s="24"/>
      <c r="C418" s="56"/>
      <c r="D418" s="56"/>
      <c r="E418" s="56"/>
      <c r="F418" s="56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24"/>
      <c r="B419" s="24"/>
      <c r="C419" s="56"/>
      <c r="D419" s="56"/>
      <c r="E419" s="56"/>
      <c r="F419" s="56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24"/>
      <c r="B420" s="24"/>
      <c r="C420" s="56"/>
      <c r="D420" s="56"/>
      <c r="E420" s="56"/>
      <c r="F420" s="56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24"/>
      <c r="B421" s="24"/>
      <c r="C421" s="56"/>
      <c r="D421" s="56"/>
      <c r="E421" s="56"/>
      <c r="F421" s="56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24"/>
      <c r="B422" s="24"/>
      <c r="C422" s="56"/>
      <c r="D422" s="56"/>
      <c r="E422" s="56"/>
      <c r="F422" s="56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24"/>
      <c r="B423" s="24"/>
      <c r="C423" s="56"/>
      <c r="D423" s="56"/>
      <c r="E423" s="56"/>
      <c r="F423" s="56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24"/>
      <c r="B424" s="24"/>
      <c r="C424" s="56"/>
      <c r="D424" s="56"/>
      <c r="E424" s="56"/>
      <c r="F424" s="56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24"/>
      <c r="B425" s="24"/>
      <c r="C425" s="56"/>
      <c r="D425" s="56"/>
      <c r="E425" s="56"/>
      <c r="F425" s="56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24"/>
      <c r="B426" s="24"/>
      <c r="C426" s="56"/>
      <c r="D426" s="56"/>
      <c r="E426" s="56"/>
      <c r="F426" s="56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24"/>
      <c r="B427" s="24"/>
      <c r="C427" s="56"/>
      <c r="D427" s="56"/>
      <c r="E427" s="56"/>
      <c r="F427" s="56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24"/>
      <c r="B428" s="24"/>
      <c r="C428" s="56"/>
      <c r="D428" s="56"/>
      <c r="E428" s="56"/>
      <c r="F428" s="56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24"/>
      <c r="B429" s="24"/>
      <c r="C429" s="56"/>
      <c r="D429" s="56"/>
      <c r="E429" s="56"/>
      <c r="F429" s="56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24"/>
      <c r="B430" s="24"/>
      <c r="C430" s="56"/>
      <c r="D430" s="56"/>
      <c r="E430" s="56"/>
      <c r="F430" s="56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24"/>
      <c r="B431" s="24"/>
      <c r="C431" s="56"/>
      <c r="D431" s="56"/>
      <c r="E431" s="56"/>
      <c r="F431" s="56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24"/>
      <c r="B432" s="24"/>
      <c r="C432" s="56"/>
      <c r="D432" s="56"/>
      <c r="E432" s="56"/>
      <c r="F432" s="56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24"/>
      <c r="B433" s="24"/>
      <c r="C433" s="56"/>
      <c r="D433" s="56"/>
      <c r="E433" s="56"/>
      <c r="F433" s="56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24"/>
      <c r="B434" s="24"/>
      <c r="C434" s="56"/>
      <c r="D434" s="56"/>
      <c r="E434" s="56"/>
      <c r="F434" s="56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24"/>
      <c r="B435" s="24"/>
      <c r="C435" s="56"/>
      <c r="D435" s="56"/>
      <c r="E435" s="56"/>
      <c r="F435" s="56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24"/>
      <c r="B436" s="24"/>
      <c r="C436" s="56"/>
      <c r="D436" s="56"/>
      <c r="E436" s="56"/>
      <c r="F436" s="56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24"/>
      <c r="B437" s="24"/>
      <c r="C437" s="56"/>
      <c r="D437" s="56"/>
      <c r="E437" s="56"/>
      <c r="F437" s="56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24"/>
      <c r="B438" s="24"/>
      <c r="C438" s="56"/>
      <c r="D438" s="56"/>
      <c r="E438" s="56"/>
      <c r="F438" s="56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24"/>
      <c r="B439" s="24"/>
      <c r="C439" s="56"/>
      <c r="D439" s="56"/>
      <c r="E439" s="56"/>
      <c r="F439" s="56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24"/>
      <c r="B440" s="24"/>
      <c r="C440" s="56"/>
      <c r="D440" s="56"/>
      <c r="E440" s="56"/>
      <c r="F440" s="56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24"/>
      <c r="B441" s="24"/>
      <c r="C441" s="56"/>
      <c r="D441" s="56"/>
      <c r="E441" s="56"/>
      <c r="F441" s="56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24"/>
      <c r="B442" s="24"/>
      <c r="C442" s="56"/>
      <c r="D442" s="56"/>
      <c r="E442" s="56"/>
      <c r="F442" s="56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24"/>
      <c r="B443" s="24"/>
      <c r="C443" s="56"/>
      <c r="D443" s="56"/>
      <c r="E443" s="56"/>
      <c r="F443" s="56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24"/>
      <c r="B444" s="24"/>
      <c r="C444" s="56"/>
      <c r="D444" s="56"/>
      <c r="E444" s="56"/>
      <c r="F444" s="56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24"/>
      <c r="B445" s="24"/>
      <c r="C445" s="56"/>
      <c r="D445" s="56"/>
      <c r="E445" s="56"/>
      <c r="F445" s="56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24"/>
      <c r="B446" s="24"/>
      <c r="C446" s="56"/>
      <c r="D446" s="56"/>
      <c r="E446" s="56"/>
      <c r="F446" s="56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24"/>
      <c r="B447" s="24"/>
      <c r="C447" s="56"/>
      <c r="D447" s="56"/>
      <c r="E447" s="56"/>
      <c r="F447" s="56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24"/>
      <c r="B448" s="24"/>
      <c r="C448" s="56"/>
      <c r="D448" s="56"/>
      <c r="E448" s="56"/>
      <c r="F448" s="56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24"/>
      <c r="B449" s="24"/>
      <c r="C449" s="56"/>
      <c r="D449" s="56"/>
      <c r="E449" s="56"/>
      <c r="F449" s="56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24"/>
      <c r="B450" s="24"/>
      <c r="C450" s="56"/>
      <c r="D450" s="56"/>
      <c r="E450" s="56"/>
      <c r="F450" s="56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24"/>
      <c r="B451" s="24"/>
      <c r="C451" s="56"/>
      <c r="D451" s="56"/>
      <c r="E451" s="56"/>
      <c r="F451" s="56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24"/>
      <c r="B452" s="24"/>
      <c r="C452" s="56"/>
      <c r="D452" s="56"/>
      <c r="E452" s="56"/>
      <c r="F452" s="56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24"/>
      <c r="B453" s="24"/>
      <c r="C453" s="56"/>
      <c r="D453" s="56"/>
      <c r="E453" s="56"/>
      <c r="F453" s="56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24"/>
      <c r="B454" s="24"/>
      <c r="C454" s="56"/>
      <c r="D454" s="56"/>
      <c r="E454" s="56"/>
      <c r="F454" s="56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24"/>
      <c r="B455" s="24"/>
      <c r="C455" s="56"/>
      <c r="D455" s="56"/>
      <c r="E455" s="56"/>
      <c r="F455" s="56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24"/>
      <c r="B456" s="24"/>
      <c r="C456" s="56"/>
      <c r="D456" s="56"/>
      <c r="E456" s="56"/>
      <c r="F456" s="56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24"/>
      <c r="B457" s="24"/>
      <c r="C457" s="56"/>
      <c r="D457" s="56"/>
      <c r="E457" s="56"/>
      <c r="F457" s="56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24"/>
      <c r="B458" s="24"/>
      <c r="C458" s="56"/>
      <c r="D458" s="56"/>
      <c r="E458" s="56"/>
      <c r="F458" s="56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24"/>
      <c r="B459" s="24"/>
      <c r="C459" s="56"/>
      <c r="D459" s="56"/>
      <c r="E459" s="56"/>
      <c r="F459" s="56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24"/>
      <c r="B460" s="24"/>
      <c r="C460" s="56"/>
      <c r="D460" s="56"/>
      <c r="E460" s="56"/>
      <c r="F460" s="56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24"/>
      <c r="B461" s="24"/>
      <c r="C461" s="56"/>
      <c r="D461" s="56"/>
      <c r="E461" s="56"/>
      <c r="F461" s="56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24"/>
      <c r="B462" s="24"/>
      <c r="C462" s="56"/>
      <c r="D462" s="56"/>
      <c r="E462" s="56"/>
      <c r="F462" s="56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24"/>
      <c r="B463" s="24"/>
      <c r="C463" s="56"/>
      <c r="D463" s="56"/>
      <c r="E463" s="56"/>
      <c r="F463" s="56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24"/>
      <c r="B464" s="24"/>
      <c r="C464" s="56"/>
      <c r="D464" s="56"/>
      <c r="E464" s="56"/>
      <c r="F464" s="56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24"/>
      <c r="B465" s="24"/>
      <c r="C465" s="56"/>
      <c r="D465" s="56"/>
      <c r="E465" s="56"/>
      <c r="F465" s="56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24"/>
      <c r="B466" s="24"/>
      <c r="C466" s="56"/>
      <c r="D466" s="56"/>
      <c r="E466" s="56"/>
      <c r="F466" s="56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24"/>
      <c r="B467" s="24"/>
      <c r="C467" s="56"/>
      <c r="D467" s="56"/>
      <c r="E467" s="56"/>
      <c r="F467" s="56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24"/>
      <c r="B468" s="24"/>
      <c r="C468" s="56"/>
      <c r="D468" s="56"/>
      <c r="E468" s="56"/>
      <c r="F468" s="56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24"/>
      <c r="B469" s="24"/>
      <c r="C469" s="56"/>
      <c r="D469" s="56"/>
      <c r="E469" s="56"/>
      <c r="F469" s="56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24"/>
      <c r="B470" s="24"/>
      <c r="C470" s="56"/>
      <c r="D470" s="56"/>
      <c r="E470" s="56"/>
      <c r="F470" s="56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24"/>
      <c r="B471" s="24"/>
      <c r="C471" s="56"/>
      <c r="D471" s="56"/>
      <c r="E471" s="56"/>
      <c r="F471" s="56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24"/>
      <c r="B472" s="24"/>
      <c r="C472" s="56"/>
      <c r="D472" s="56"/>
      <c r="E472" s="56"/>
      <c r="F472" s="56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24"/>
      <c r="B473" s="24"/>
      <c r="C473" s="56"/>
      <c r="D473" s="56"/>
      <c r="E473" s="56"/>
      <c r="F473" s="56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24"/>
      <c r="B474" s="24"/>
      <c r="C474" s="56"/>
      <c r="D474" s="56"/>
      <c r="E474" s="56"/>
      <c r="F474" s="56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24"/>
      <c r="B475" s="24"/>
      <c r="C475" s="56"/>
      <c r="D475" s="56"/>
      <c r="E475" s="56"/>
      <c r="F475" s="56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24"/>
      <c r="B476" s="24"/>
      <c r="C476" s="56"/>
      <c r="D476" s="56"/>
      <c r="E476" s="56"/>
      <c r="F476" s="56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24"/>
      <c r="B477" s="24"/>
      <c r="C477" s="56"/>
      <c r="D477" s="56"/>
      <c r="E477" s="56"/>
      <c r="F477" s="56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24"/>
      <c r="B478" s="24"/>
      <c r="C478" s="56"/>
      <c r="D478" s="56"/>
      <c r="E478" s="56"/>
      <c r="F478" s="56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24"/>
      <c r="B479" s="24"/>
      <c r="C479" s="56"/>
      <c r="D479" s="56"/>
      <c r="E479" s="56"/>
      <c r="F479" s="56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24"/>
      <c r="B480" s="24"/>
      <c r="C480" s="56"/>
      <c r="D480" s="56"/>
      <c r="E480" s="56"/>
      <c r="F480" s="56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24"/>
      <c r="B481" s="24"/>
      <c r="C481" s="56"/>
      <c r="D481" s="56"/>
      <c r="E481" s="56"/>
      <c r="F481" s="56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24"/>
      <c r="B482" s="24"/>
      <c r="C482" s="56"/>
      <c r="D482" s="56"/>
      <c r="E482" s="56"/>
      <c r="F482" s="56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24"/>
      <c r="B483" s="24"/>
      <c r="C483" s="56"/>
      <c r="D483" s="56"/>
      <c r="E483" s="56"/>
      <c r="F483" s="56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24"/>
      <c r="B484" s="24"/>
      <c r="C484" s="56"/>
      <c r="D484" s="56"/>
      <c r="E484" s="56"/>
      <c r="F484" s="56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24"/>
      <c r="B485" s="24"/>
      <c r="C485" s="56"/>
      <c r="D485" s="56"/>
      <c r="E485" s="56"/>
      <c r="F485" s="56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24"/>
      <c r="B486" s="24"/>
      <c r="C486" s="56"/>
      <c r="D486" s="56"/>
      <c r="E486" s="56"/>
      <c r="F486" s="56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24"/>
      <c r="B487" s="24"/>
      <c r="C487" s="56"/>
      <c r="D487" s="56"/>
      <c r="E487" s="56"/>
      <c r="F487" s="56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24"/>
      <c r="B488" s="24"/>
      <c r="C488" s="56"/>
      <c r="D488" s="56"/>
      <c r="E488" s="56"/>
      <c r="F488" s="56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24"/>
      <c r="B489" s="24"/>
      <c r="C489" s="56"/>
      <c r="D489" s="56"/>
      <c r="E489" s="56"/>
      <c r="F489" s="56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24"/>
      <c r="B490" s="24"/>
      <c r="C490" s="56"/>
      <c r="D490" s="56"/>
      <c r="E490" s="56"/>
      <c r="F490" s="56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24"/>
      <c r="B491" s="24"/>
      <c r="C491" s="56"/>
      <c r="D491" s="56"/>
      <c r="E491" s="56"/>
      <c r="F491" s="56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24"/>
      <c r="B492" s="24"/>
      <c r="C492" s="56"/>
      <c r="D492" s="56"/>
      <c r="E492" s="56"/>
      <c r="F492" s="56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24"/>
      <c r="B493" s="24"/>
      <c r="C493" s="56"/>
      <c r="D493" s="56"/>
      <c r="E493" s="56"/>
      <c r="F493" s="56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24"/>
      <c r="B494" s="24"/>
      <c r="C494" s="56"/>
      <c r="D494" s="56"/>
      <c r="E494" s="56"/>
      <c r="F494" s="56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24"/>
      <c r="B495" s="24"/>
      <c r="C495" s="56"/>
      <c r="D495" s="56"/>
      <c r="E495" s="56"/>
      <c r="F495" s="56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24"/>
      <c r="B496" s="24"/>
      <c r="C496" s="56"/>
      <c r="D496" s="56"/>
      <c r="E496" s="56"/>
      <c r="F496" s="56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24"/>
      <c r="B497" s="24"/>
      <c r="C497" s="56"/>
      <c r="D497" s="56"/>
      <c r="E497" s="56"/>
      <c r="F497" s="56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24"/>
      <c r="B498" s="24"/>
      <c r="C498" s="56"/>
      <c r="D498" s="56"/>
      <c r="E498" s="56"/>
      <c r="F498" s="56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24"/>
      <c r="B499" s="24"/>
      <c r="C499" s="56"/>
      <c r="D499" s="56"/>
      <c r="E499" s="56"/>
      <c r="F499" s="56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24"/>
      <c r="B500" s="24"/>
      <c r="C500" s="56"/>
      <c r="D500" s="56"/>
      <c r="E500" s="56"/>
      <c r="F500" s="56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24"/>
      <c r="B501" s="24"/>
      <c r="C501" s="56"/>
      <c r="D501" s="56"/>
      <c r="E501" s="56"/>
      <c r="F501" s="56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24"/>
      <c r="B502" s="24"/>
      <c r="C502" s="56"/>
      <c r="D502" s="56"/>
      <c r="E502" s="56"/>
      <c r="F502" s="56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24"/>
      <c r="B503" s="24"/>
      <c r="C503" s="56"/>
      <c r="D503" s="56"/>
      <c r="E503" s="56"/>
      <c r="F503" s="56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24"/>
      <c r="B504" s="24"/>
      <c r="C504" s="56"/>
      <c r="D504" s="56"/>
      <c r="E504" s="56"/>
      <c r="F504" s="56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24"/>
      <c r="B505" s="24"/>
      <c r="C505" s="56"/>
      <c r="D505" s="56"/>
      <c r="E505" s="56"/>
      <c r="F505" s="56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24"/>
      <c r="B506" s="24"/>
      <c r="C506" s="56"/>
      <c r="D506" s="56"/>
      <c r="E506" s="56"/>
      <c r="F506" s="56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24"/>
      <c r="B507" s="24"/>
      <c r="C507" s="56"/>
      <c r="D507" s="56"/>
      <c r="E507" s="56"/>
      <c r="F507" s="56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24"/>
      <c r="B508" s="24"/>
      <c r="C508" s="56"/>
      <c r="D508" s="56"/>
      <c r="E508" s="56"/>
      <c r="F508" s="56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24"/>
      <c r="B509" s="24"/>
      <c r="C509" s="56"/>
      <c r="D509" s="56"/>
      <c r="E509" s="56"/>
      <c r="F509" s="56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24"/>
      <c r="B510" s="24"/>
      <c r="C510" s="56"/>
      <c r="D510" s="56"/>
      <c r="E510" s="56"/>
      <c r="F510" s="56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24"/>
      <c r="B511" s="24"/>
      <c r="C511" s="56"/>
      <c r="D511" s="56"/>
      <c r="E511" s="56"/>
      <c r="F511" s="56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24"/>
      <c r="B512" s="24"/>
      <c r="C512" s="56"/>
      <c r="D512" s="56"/>
      <c r="E512" s="56"/>
      <c r="F512" s="56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24"/>
      <c r="B513" s="24"/>
      <c r="C513" s="56"/>
      <c r="D513" s="56"/>
      <c r="E513" s="56"/>
      <c r="F513" s="56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24"/>
      <c r="B514" s="24"/>
      <c r="C514" s="56"/>
      <c r="D514" s="56"/>
      <c r="E514" s="56"/>
      <c r="F514" s="56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24"/>
      <c r="B515" s="24"/>
      <c r="C515" s="56"/>
      <c r="D515" s="56"/>
      <c r="E515" s="56"/>
      <c r="F515" s="56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24"/>
      <c r="B516" s="24"/>
      <c r="C516" s="56"/>
      <c r="D516" s="56"/>
      <c r="E516" s="56"/>
      <c r="F516" s="56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24"/>
      <c r="B517" s="24"/>
      <c r="C517" s="56"/>
      <c r="D517" s="56"/>
      <c r="E517" s="56"/>
      <c r="F517" s="56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24"/>
      <c r="B518" s="24"/>
      <c r="C518" s="56"/>
      <c r="D518" s="56"/>
      <c r="E518" s="56"/>
      <c r="F518" s="56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24"/>
      <c r="B519" s="24"/>
      <c r="C519" s="56"/>
      <c r="D519" s="56"/>
      <c r="E519" s="56"/>
      <c r="F519" s="56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24"/>
      <c r="B520" s="24"/>
      <c r="C520" s="56"/>
      <c r="D520" s="56"/>
      <c r="E520" s="56"/>
      <c r="F520" s="56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24"/>
      <c r="B521" s="24"/>
      <c r="C521" s="56"/>
      <c r="D521" s="56"/>
      <c r="E521" s="56"/>
      <c r="F521" s="56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24"/>
      <c r="B522" s="24"/>
      <c r="C522" s="56"/>
      <c r="D522" s="56"/>
      <c r="E522" s="56"/>
      <c r="F522" s="56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24"/>
      <c r="B523" s="24"/>
      <c r="C523" s="56"/>
      <c r="D523" s="56"/>
      <c r="E523" s="56"/>
      <c r="F523" s="56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24"/>
      <c r="B524" s="24"/>
      <c r="C524" s="56"/>
      <c r="D524" s="56"/>
      <c r="E524" s="56"/>
      <c r="F524" s="56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24"/>
      <c r="B525" s="24"/>
      <c r="C525" s="56"/>
      <c r="D525" s="56"/>
      <c r="E525" s="56"/>
      <c r="F525" s="56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24"/>
      <c r="B526" s="24"/>
      <c r="C526" s="56"/>
      <c r="D526" s="56"/>
      <c r="E526" s="56"/>
      <c r="F526" s="56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24"/>
      <c r="B527" s="24"/>
      <c r="C527" s="56"/>
      <c r="D527" s="56"/>
      <c r="E527" s="56"/>
      <c r="F527" s="56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24"/>
      <c r="B528" s="24"/>
      <c r="C528" s="56"/>
      <c r="D528" s="56"/>
      <c r="E528" s="56"/>
      <c r="F528" s="56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24"/>
      <c r="B529" s="24"/>
      <c r="C529" s="56"/>
      <c r="D529" s="56"/>
      <c r="E529" s="56"/>
      <c r="F529" s="56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24"/>
      <c r="B530" s="24"/>
      <c r="C530" s="56"/>
      <c r="D530" s="56"/>
      <c r="E530" s="56"/>
      <c r="F530" s="56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24"/>
      <c r="B531" s="24"/>
      <c r="C531" s="56"/>
      <c r="D531" s="56"/>
      <c r="E531" s="56"/>
      <c r="F531" s="56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24"/>
      <c r="B532" s="24"/>
      <c r="C532" s="56"/>
      <c r="D532" s="56"/>
      <c r="E532" s="56"/>
      <c r="F532" s="56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24"/>
      <c r="B533" s="24"/>
      <c r="C533" s="56"/>
      <c r="D533" s="56"/>
      <c r="E533" s="56"/>
      <c r="F533" s="56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24"/>
      <c r="B534" s="24"/>
      <c r="C534" s="56"/>
      <c r="D534" s="56"/>
      <c r="E534" s="56"/>
      <c r="F534" s="56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24"/>
      <c r="B535" s="24"/>
      <c r="C535" s="56"/>
      <c r="D535" s="56"/>
      <c r="E535" s="56"/>
      <c r="F535" s="56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24"/>
      <c r="B536" s="24"/>
      <c r="C536" s="56"/>
      <c r="D536" s="56"/>
      <c r="E536" s="56"/>
      <c r="F536" s="56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24"/>
      <c r="B537" s="24"/>
      <c r="C537" s="56"/>
      <c r="D537" s="56"/>
      <c r="E537" s="56"/>
      <c r="F537" s="56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24"/>
      <c r="B538" s="24"/>
      <c r="C538" s="56"/>
      <c r="D538" s="56"/>
      <c r="E538" s="56"/>
      <c r="F538" s="56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24"/>
      <c r="B539" s="24"/>
      <c r="C539" s="56"/>
      <c r="D539" s="56"/>
      <c r="E539" s="56"/>
      <c r="F539" s="56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24"/>
      <c r="B540" s="24"/>
      <c r="C540" s="56"/>
      <c r="D540" s="56"/>
      <c r="E540" s="56"/>
      <c r="F540" s="56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24"/>
      <c r="B541" s="24"/>
      <c r="C541" s="56"/>
      <c r="D541" s="56"/>
      <c r="E541" s="56"/>
      <c r="F541" s="56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24"/>
      <c r="B542" s="24"/>
      <c r="C542" s="56"/>
      <c r="D542" s="56"/>
      <c r="E542" s="56"/>
      <c r="F542" s="56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24"/>
      <c r="B543" s="24"/>
      <c r="C543" s="56"/>
      <c r="D543" s="56"/>
      <c r="E543" s="56"/>
      <c r="F543" s="56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24"/>
      <c r="B544" s="24"/>
      <c r="C544" s="56"/>
      <c r="D544" s="56"/>
      <c r="E544" s="56"/>
      <c r="F544" s="56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24"/>
      <c r="B545" s="24"/>
      <c r="C545" s="56"/>
      <c r="D545" s="56"/>
      <c r="E545" s="56"/>
      <c r="F545" s="56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24"/>
      <c r="B546" s="24"/>
      <c r="C546" s="56"/>
      <c r="D546" s="56"/>
      <c r="E546" s="56"/>
      <c r="F546" s="56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24"/>
      <c r="B547" s="24"/>
      <c r="C547" s="56"/>
      <c r="D547" s="56"/>
      <c r="E547" s="56"/>
      <c r="F547" s="56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24"/>
      <c r="B548" s="24"/>
      <c r="C548" s="56"/>
      <c r="D548" s="56"/>
      <c r="E548" s="56"/>
      <c r="F548" s="56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24"/>
      <c r="B549" s="24"/>
      <c r="C549" s="56"/>
      <c r="D549" s="56"/>
      <c r="E549" s="56"/>
      <c r="F549" s="56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24"/>
      <c r="B550" s="24"/>
      <c r="C550" s="56"/>
      <c r="D550" s="56"/>
      <c r="E550" s="56"/>
      <c r="F550" s="56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24"/>
      <c r="B551" s="24"/>
      <c r="C551" s="56"/>
      <c r="D551" s="56"/>
      <c r="E551" s="56"/>
      <c r="F551" s="56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24"/>
      <c r="B552" s="24"/>
      <c r="C552" s="56"/>
      <c r="D552" s="56"/>
      <c r="E552" s="56"/>
      <c r="F552" s="56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24"/>
      <c r="B553" s="24"/>
      <c r="C553" s="56"/>
      <c r="D553" s="56"/>
      <c r="E553" s="56"/>
      <c r="F553" s="56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24"/>
      <c r="B554" s="24"/>
      <c r="C554" s="56"/>
      <c r="D554" s="56"/>
      <c r="E554" s="56"/>
      <c r="F554" s="56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24"/>
      <c r="B555" s="24"/>
      <c r="C555" s="56"/>
      <c r="D555" s="56"/>
      <c r="E555" s="56"/>
      <c r="F555" s="56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24"/>
      <c r="B556" s="24"/>
      <c r="C556" s="56"/>
      <c r="D556" s="56"/>
      <c r="E556" s="56"/>
      <c r="F556" s="56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24"/>
      <c r="B557" s="24"/>
      <c r="C557" s="56"/>
      <c r="D557" s="56"/>
      <c r="E557" s="56"/>
      <c r="F557" s="56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24"/>
      <c r="B558" s="24"/>
      <c r="C558" s="56"/>
      <c r="D558" s="56"/>
      <c r="E558" s="56"/>
      <c r="F558" s="56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24"/>
      <c r="B559" s="24"/>
      <c r="C559" s="56"/>
      <c r="D559" s="56"/>
      <c r="E559" s="56"/>
      <c r="F559" s="56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24"/>
      <c r="B560" s="24"/>
      <c r="C560" s="56"/>
      <c r="D560" s="56"/>
      <c r="E560" s="56"/>
      <c r="F560" s="56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24"/>
      <c r="B561" s="24"/>
      <c r="C561" s="56"/>
      <c r="D561" s="56"/>
      <c r="E561" s="56"/>
      <c r="F561" s="56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24"/>
      <c r="B562" s="24"/>
      <c r="C562" s="56"/>
      <c r="D562" s="56"/>
      <c r="E562" s="56"/>
      <c r="F562" s="56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24"/>
      <c r="B563" s="24"/>
      <c r="C563" s="56"/>
      <c r="D563" s="56"/>
      <c r="E563" s="56"/>
      <c r="F563" s="56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24"/>
      <c r="B564" s="24"/>
      <c r="C564" s="56"/>
      <c r="D564" s="56"/>
      <c r="E564" s="56"/>
      <c r="F564" s="56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24"/>
      <c r="B565" s="24"/>
      <c r="C565" s="56"/>
      <c r="D565" s="56"/>
      <c r="E565" s="56"/>
      <c r="F565" s="56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24"/>
      <c r="B566" s="24"/>
      <c r="C566" s="56"/>
      <c r="D566" s="56"/>
      <c r="E566" s="56"/>
      <c r="F566" s="56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24"/>
      <c r="B567" s="24"/>
      <c r="C567" s="56"/>
      <c r="D567" s="56"/>
      <c r="E567" s="56"/>
      <c r="F567" s="56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24"/>
      <c r="B568" s="24"/>
      <c r="C568" s="56"/>
      <c r="D568" s="56"/>
      <c r="E568" s="56"/>
      <c r="F568" s="56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24"/>
      <c r="B569" s="24"/>
      <c r="C569" s="56"/>
      <c r="D569" s="56"/>
      <c r="E569" s="56"/>
      <c r="F569" s="56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24"/>
      <c r="B570" s="24"/>
      <c r="C570" s="56"/>
      <c r="D570" s="56"/>
      <c r="E570" s="56"/>
      <c r="F570" s="56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24"/>
      <c r="B571" s="24"/>
      <c r="C571" s="56"/>
      <c r="D571" s="56"/>
      <c r="E571" s="56"/>
      <c r="F571" s="56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24"/>
      <c r="B572" s="24"/>
      <c r="C572" s="56"/>
      <c r="D572" s="56"/>
      <c r="E572" s="56"/>
      <c r="F572" s="56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24"/>
      <c r="B573" s="24"/>
      <c r="C573" s="56"/>
      <c r="D573" s="56"/>
      <c r="E573" s="56"/>
      <c r="F573" s="56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24"/>
      <c r="B574" s="24"/>
      <c r="C574" s="56"/>
      <c r="D574" s="56"/>
      <c r="E574" s="56"/>
      <c r="F574" s="56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24"/>
      <c r="B575" s="24"/>
      <c r="C575" s="56"/>
      <c r="D575" s="56"/>
      <c r="E575" s="56"/>
      <c r="F575" s="56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24"/>
      <c r="B576" s="24"/>
      <c r="C576" s="56"/>
      <c r="D576" s="56"/>
      <c r="E576" s="56"/>
      <c r="F576" s="56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24"/>
      <c r="B577" s="24"/>
      <c r="C577" s="56"/>
      <c r="D577" s="56"/>
      <c r="E577" s="56"/>
      <c r="F577" s="56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24"/>
      <c r="B578" s="24"/>
      <c r="C578" s="56"/>
      <c r="D578" s="56"/>
      <c r="E578" s="56"/>
      <c r="F578" s="56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24"/>
      <c r="B579" s="24"/>
      <c r="C579" s="56"/>
      <c r="D579" s="56"/>
      <c r="E579" s="56"/>
      <c r="F579" s="56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24"/>
      <c r="B580" s="24"/>
      <c r="C580" s="56"/>
      <c r="D580" s="56"/>
      <c r="E580" s="56"/>
      <c r="F580" s="56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24"/>
      <c r="B581" s="24"/>
      <c r="C581" s="56"/>
      <c r="D581" s="56"/>
      <c r="E581" s="56"/>
      <c r="F581" s="56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24"/>
      <c r="B582" s="24"/>
      <c r="C582" s="56"/>
      <c r="D582" s="56"/>
      <c r="E582" s="56"/>
      <c r="F582" s="56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24"/>
      <c r="B583" s="24"/>
      <c r="C583" s="56"/>
      <c r="D583" s="56"/>
      <c r="E583" s="56"/>
      <c r="F583" s="56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24"/>
      <c r="B584" s="24"/>
      <c r="C584" s="56"/>
      <c r="D584" s="56"/>
      <c r="E584" s="56"/>
      <c r="F584" s="56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24"/>
      <c r="B585" s="24"/>
      <c r="C585" s="56"/>
      <c r="D585" s="56"/>
      <c r="E585" s="56"/>
      <c r="F585" s="56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24"/>
      <c r="B586" s="24"/>
      <c r="C586" s="56"/>
      <c r="D586" s="56"/>
      <c r="E586" s="56"/>
      <c r="F586" s="56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24"/>
      <c r="B587" s="24"/>
      <c r="C587" s="56"/>
      <c r="D587" s="56"/>
      <c r="E587" s="56"/>
      <c r="F587" s="56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24"/>
      <c r="B588" s="24"/>
      <c r="C588" s="56"/>
      <c r="D588" s="56"/>
      <c r="E588" s="56"/>
      <c r="F588" s="56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24"/>
      <c r="B589" s="24"/>
      <c r="C589" s="56"/>
      <c r="D589" s="56"/>
      <c r="E589" s="56"/>
      <c r="F589" s="56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24"/>
      <c r="B590" s="24"/>
      <c r="C590" s="56"/>
      <c r="D590" s="56"/>
      <c r="E590" s="56"/>
      <c r="F590" s="56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24"/>
      <c r="B591" s="24"/>
      <c r="C591" s="56"/>
      <c r="D591" s="56"/>
      <c r="E591" s="56"/>
      <c r="F591" s="56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24"/>
      <c r="B592" s="24"/>
      <c r="C592" s="56"/>
      <c r="D592" s="56"/>
      <c r="E592" s="56"/>
      <c r="F592" s="56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24"/>
      <c r="B593" s="24"/>
      <c r="C593" s="56"/>
      <c r="D593" s="56"/>
      <c r="E593" s="56"/>
      <c r="F593" s="56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24"/>
      <c r="B594" s="24"/>
      <c r="C594" s="56"/>
      <c r="D594" s="56"/>
      <c r="E594" s="56"/>
      <c r="F594" s="56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24"/>
      <c r="B595" s="24"/>
      <c r="C595" s="56"/>
      <c r="D595" s="56"/>
      <c r="E595" s="56"/>
      <c r="F595" s="56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24"/>
      <c r="B596" s="24"/>
      <c r="C596" s="56"/>
      <c r="D596" s="56"/>
      <c r="E596" s="56"/>
      <c r="F596" s="56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24"/>
      <c r="B597" s="24"/>
      <c r="C597" s="56"/>
      <c r="D597" s="56"/>
      <c r="E597" s="56"/>
      <c r="F597" s="56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24"/>
      <c r="B598" s="24"/>
      <c r="C598" s="56"/>
      <c r="D598" s="56"/>
      <c r="E598" s="56"/>
      <c r="F598" s="56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24"/>
      <c r="B599" s="24"/>
      <c r="C599" s="56"/>
      <c r="D599" s="56"/>
      <c r="E599" s="56"/>
      <c r="F599" s="56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24"/>
      <c r="B600" s="24"/>
      <c r="C600" s="56"/>
      <c r="D600" s="56"/>
      <c r="E600" s="56"/>
      <c r="F600" s="56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24"/>
      <c r="B601" s="24"/>
      <c r="C601" s="56"/>
      <c r="D601" s="56"/>
      <c r="E601" s="56"/>
      <c r="F601" s="56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24"/>
      <c r="B602" s="24"/>
      <c r="C602" s="56"/>
      <c r="D602" s="56"/>
      <c r="E602" s="56"/>
      <c r="F602" s="56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24"/>
      <c r="B603" s="24"/>
      <c r="C603" s="56"/>
      <c r="D603" s="56"/>
      <c r="E603" s="56"/>
      <c r="F603" s="56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24"/>
      <c r="B604" s="24"/>
      <c r="C604" s="56"/>
      <c r="D604" s="56"/>
      <c r="E604" s="56"/>
      <c r="F604" s="56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24"/>
      <c r="B605" s="24"/>
      <c r="C605" s="56"/>
      <c r="D605" s="56"/>
      <c r="E605" s="56"/>
      <c r="F605" s="56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24"/>
      <c r="B606" s="24"/>
      <c r="C606" s="56"/>
      <c r="D606" s="56"/>
      <c r="E606" s="56"/>
      <c r="F606" s="56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24"/>
      <c r="B607" s="24"/>
      <c r="C607" s="56"/>
      <c r="D607" s="56"/>
      <c r="E607" s="56"/>
      <c r="F607" s="56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24"/>
      <c r="B608" s="24"/>
      <c r="C608" s="56"/>
      <c r="D608" s="56"/>
      <c r="E608" s="56"/>
      <c r="F608" s="56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24"/>
      <c r="B609" s="24"/>
      <c r="C609" s="56"/>
      <c r="D609" s="56"/>
      <c r="E609" s="56"/>
      <c r="F609" s="56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24"/>
      <c r="B610" s="24"/>
      <c r="C610" s="56"/>
      <c r="D610" s="56"/>
      <c r="E610" s="56"/>
      <c r="F610" s="56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24"/>
      <c r="B611" s="24"/>
      <c r="C611" s="56"/>
      <c r="D611" s="56"/>
      <c r="E611" s="56"/>
      <c r="F611" s="56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24"/>
      <c r="B612" s="24"/>
      <c r="C612" s="56"/>
      <c r="D612" s="56"/>
      <c r="E612" s="56"/>
      <c r="F612" s="56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24"/>
      <c r="B613" s="24"/>
      <c r="C613" s="56"/>
      <c r="D613" s="56"/>
      <c r="E613" s="56"/>
      <c r="F613" s="56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24"/>
      <c r="B614" s="24"/>
      <c r="C614" s="56"/>
      <c r="D614" s="56"/>
      <c r="E614" s="56"/>
      <c r="F614" s="56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24"/>
      <c r="B615" s="24"/>
      <c r="C615" s="56"/>
      <c r="D615" s="56"/>
      <c r="E615" s="56"/>
      <c r="F615" s="56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24"/>
      <c r="B616" s="24"/>
      <c r="C616" s="56"/>
      <c r="D616" s="56"/>
      <c r="E616" s="56"/>
      <c r="F616" s="56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24"/>
      <c r="B617" s="24"/>
      <c r="C617" s="56"/>
      <c r="D617" s="56"/>
      <c r="E617" s="56"/>
      <c r="F617" s="56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24"/>
      <c r="B618" s="24"/>
      <c r="C618" s="56"/>
      <c r="D618" s="56"/>
      <c r="E618" s="56"/>
      <c r="F618" s="56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24"/>
      <c r="B619" s="24"/>
      <c r="C619" s="56"/>
      <c r="D619" s="56"/>
      <c r="E619" s="56"/>
      <c r="F619" s="56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24"/>
      <c r="B620" s="24"/>
      <c r="C620" s="56"/>
      <c r="D620" s="56"/>
      <c r="E620" s="56"/>
      <c r="F620" s="56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24"/>
      <c r="B621" s="24"/>
      <c r="C621" s="56"/>
      <c r="D621" s="56"/>
      <c r="E621" s="56"/>
      <c r="F621" s="56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24"/>
      <c r="B622" s="24"/>
      <c r="C622" s="56"/>
      <c r="D622" s="56"/>
      <c r="E622" s="56"/>
      <c r="F622" s="56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24"/>
      <c r="B623" s="24"/>
      <c r="C623" s="56"/>
      <c r="D623" s="56"/>
      <c r="E623" s="56"/>
      <c r="F623" s="56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24"/>
      <c r="B624" s="24"/>
      <c r="C624" s="56"/>
      <c r="D624" s="56"/>
      <c r="E624" s="56"/>
      <c r="F624" s="56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24"/>
      <c r="B625" s="24"/>
      <c r="C625" s="56"/>
      <c r="D625" s="56"/>
      <c r="E625" s="56"/>
      <c r="F625" s="56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24"/>
      <c r="B626" s="24"/>
      <c r="C626" s="56"/>
      <c r="D626" s="56"/>
      <c r="E626" s="56"/>
      <c r="F626" s="56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24"/>
      <c r="B627" s="24"/>
      <c r="C627" s="56"/>
      <c r="D627" s="56"/>
      <c r="E627" s="56"/>
      <c r="F627" s="56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24"/>
      <c r="B628" s="24"/>
      <c r="C628" s="56"/>
      <c r="D628" s="56"/>
      <c r="E628" s="56"/>
      <c r="F628" s="56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24"/>
      <c r="B629" s="24"/>
      <c r="C629" s="56"/>
      <c r="D629" s="56"/>
      <c r="E629" s="56"/>
      <c r="F629" s="56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24"/>
      <c r="B630" s="24"/>
      <c r="C630" s="56"/>
      <c r="D630" s="56"/>
      <c r="E630" s="56"/>
      <c r="F630" s="56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24"/>
      <c r="B631" s="24"/>
      <c r="C631" s="56"/>
      <c r="D631" s="56"/>
      <c r="E631" s="56"/>
      <c r="F631" s="56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24"/>
      <c r="B632" s="24"/>
      <c r="C632" s="56"/>
      <c r="D632" s="56"/>
      <c r="E632" s="56"/>
      <c r="F632" s="56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24"/>
      <c r="B633" s="24"/>
      <c r="C633" s="56"/>
      <c r="D633" s="56"/>
      <c r="E633" s="56"/>
      <c r="F633" s="56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24"/>
      <c r="B634" s="24"/>
      <c r="C634" s="56"/>
      <c r="D634" s="56"/>
      <c r="E634" s="56"/>
      <c r="F634" s="56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24"/>
      <c r="B635" s="24"/>
      <c r="C635" s="56"/>
      <c r="D635" s="56"/>
      <c r="E635" s="56"/>
      <c r="F635" s="56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24"/>
      <c r="B636" s="24"/>
      <c r="C636" s="56"/>
      <c r="D636" s="56"/>
      <c r="E636" s="56"/>
      <c r="F636" s="56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24"/>
      <c r="B637" s="24"/>
      <c r="C637" s="56"/>
      <c r="D637" s="56"/>
      <c r="E637" s="56"/>
      <c r="F637" s="56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24"/>
      <c r="B638" s="24"/>
      <c r="C638" s="56"/>
      <c r="D638" s="56"/>
      <c r="E638" s="56"/>
      <c r="F638" s="56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24"/>
      <c r="B639" s="24"/>
      <c r="C639" s="56"/>
      <c r="D639" s="56"/>
      <c r="E639" s="56"/>
      <c r="F639" s="56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24"/>
      <c r="B640" s="24"/>
      <c r="C640" s="56"/>
      <c r="D640" s="56"/>
      <c r="E640" s="56"/>
      <c r="F640" s="56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24"/>
      <c r="B641" s="24"/>
      <c r="C641" s="56"/>
      <c r="D641" s="56"/>
      <c r="E641" s="56"/>
      <c r="F641" s="56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24"/>
      <c r="B642" s="24"/>
      <c r="C642" s="56"/>
      <c r="D642" s="56"/>
      <c r="E642" s="56"/>
      <c r="F642" s="56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24"/>
      <c r="B643" s="24"/>
      <c r="C643" s="56"/>
      <c r="D643" s="56"/>
      <c r="E643" s="56"/>
      <c r="F643" s="56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24"/>
      <c r="B644" s="24"/>
      <c r="C644" s="56"/>
      <c r="D644" s="56"/>
      <c r="E644" s="56"/>
      <c r="F644" s="56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24"/>
      <c r="B645" s="24"/>
      <c r="C645" s="56"/>
      <c r="D645" s="56"/>
      <c r="E645" s="56"/>
      <c r="F645" s="56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24"/>
      <c r="B646" s="24"/>
      <c r="C646" s="56"/>
      <c r="D646" s="56"/>
      <c r="E646" s="56"/>
      <c r="F646" s="56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24"/>
      <c r="B647" s="24"/>
      <c r="C647" s="56"/>
      <c r="D647" s="56"/>
      <c r="E647" s="56"/>
      <c r="F647" s="56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24"/>
      <c r="B648" s="24"/>
      <c r="C648" s="56"/>
      <c r="D648" s="56"/>
      <c r="E648" s="56"/>
      <c r="F648" s="56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24"/>
      <c r="B649" s="24"/>
      <c r="C649" s="56"/>
      <c r="D649" s="56"/>
      <c r="E649" s="56"/>
      <c r="F649" s="56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24"/>
      <c r="B650" s="24"/>
      <c r="C650" s="56"/>
      <c r="D650" s="56"/>
      <c r="E650" s="56"/>
      <c r="F650" s="56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24"/>
      <c r="B651" s="24"/>
      <c r="C651" s="56"/>
      <c r="D651" s="56"/>
      <c r="E651" s="56"/>
      <c r="F651" s="56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24"/>
      <c r="B652" s="24"/>
      <c r="C652" s="56"/>
      <c r="D652" s="56"/>
      <c r="E652" s="56"/>
      <c r="F652" s="56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24"/>
      <c r="B653" s="24"/>
      <c r="C653" s="56"/>
      <c r="D653" s="56"/>
      <c r="E653" s="56"/>
      <c r="F653" s="56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24"/>
      <c r="B654" s="24"/>
      <c r="C654" s="56"/>
      <c r="D654" s="56"/>
      <c r="E654" s="56"/>
      <c r="F654" s="56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24"/>
      <c r="B655" s="24"/>
      <c r="C655" s="56"/>
      <c r="D655" s="56"/>
      <c r="E655" s="56"/>
      <c r="F655" s="56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24"/>
      <c r="B656" s="24"/>
      <c r="C656" s="56"/>
      <c r="D656" s="56"/>
      <c r="E656" s="56"/>
      <c r="F656" s="56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24"/>
      <c r="B657" s="24"/>
      <c r="C657" s="56"/>
      <c r="D657" s="56"/>
      <c r="E657" s="56"/>
      <c r="F657" s="56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24"/>
      <c r="B658" s="24"/>
      <c r="C658" s="56"/>
      <c r="D658" s="56"/>
      <c r="E658" s="56"/>
      <c r="F658" s="56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24"/>
      <c r="B659" s="24"/>
      <c r="C659" s="56"/>
      <c r="D659" s="56"/>
      <c r="E659" s="56"/>
      <c r="F659" s="56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24"/>
      <c r="B660" s="24"/>
      <c r="C660" s="56"/>
      <c r="D660" s="56"/>
      <c r="E660" s="56"/>
      <c r="F660" s="56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24"/>
      <c r="B661" s="24"/>
      <c r="C661" s="56"/>
      <c r="D661" s="56"/>
      <c r="E661" s="56"/>
      <c r="F661" s="56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24"/>
      <c r="B662" s="24"/>
      <c r="C662" s="56"/>
      <c r="D662" s="56"/>
      <c r="E662" s="56"/>
      <c r="F662" s="56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24"/>
      <c r="B663" s="24"/>
      <c r="C663" s="56"/>
      <c r="D663" s="56"/>
      <c r="E663" s="56"/>
      <c r="F663" s="56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24"/>
      <c r="B664" s="24"/>
      <c r="C664" s="56"/>
      <c r="D664" s="56"/>
      <c r="E664" s="56"/>
      <c r="F664" s="56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24"/>
      <c r="B665" s="24"/>
      <c r="C665" s="56"/>
      <c r="D665" s="56"/>
      <c r="E665" s="56"/>
      <c r="F665" s="56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24"/>
      <c r="B666" s="24"/>
      <c r="C666" s="56"/>
      <c r="D666" s="56"/>
      <c r="E666" s="56"/>
      <c r="F666" s="56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24"/>
      <c r="B667" s="24"/>
      <c r="C667" s="56"/>
      <c r="D667" s="56"/>
      <c r="E667" s="56"/>
      <c r="F667" s="56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24"/>
      <c r="B668" s="24"/>
      <c r="C668" s="56"/>
      <c r="D668" s="56"/>
      <c r="E668" s="56"/>
      <c r="F668" s="56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24"/>
      <c r="B669" s="24"/>
      <c r="C669" s="56"/>
      <c r="D669" s="56"/>
      <c r="E669" s="56"/>
      <c r="F669" s="56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24"/>
      <c r="B670" s="24"/>
      <c r="C670" s="56"/>
      <c r="D670" s="56"/>
      <c r="E670" s="56"/>
      <c r="F670" s="56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24"/>
      <c r="B671" s="24"/>
      <c r="C671" s="56"/>
      <c r="D671" s="56"/>
      <c r="E671" s="56"/>
      <c r="F671" s="56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24"/>
      <c r="B672" s="24"/>
      <c r="C672" s="56"/>
      <c r="D672" s="56"/>
      <c r="E672" s="56"/>
      <c r="F672" s="56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24"/>
      <c r="B673" s="24"/>
      <c r="C673" s="56"/>
      <c r="D673" s="56"/>
      <c r="E673" s="56"/>
      <c r="F673" s="56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24"/>
      <c r="B674" s="24"/>
      <c r="C674" s="56"/>
      <c r="D674" s="56"/>
      <c r="E674" s="56"/>
      <c r="F674" s="56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24"/>
      <c r="B675" s="24"/>
      <c r="C675" s="56"/>
      <c r="D675" s="56"/>
      <c r="E675" s="56"/>
      <c r="F675" s="56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24"/>
      <c r="B676" s="24"/>
      <c r="C676" s="56"/>
      <c r="D676" s="56"/>
      <c r="E676" s="56"/>
      <c r="F676" s="56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24"/>
      <c r="B677" s="24"/>
      <c r="C677" s="56"/>
      <c r="D677" s="56"/>
      <c r="E677" s="56"/>
      <c r="F677" s="56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24"/>
      <c r="B678" s="24"/>
      <c r="C678" s="56"/>
      <c r="D678" s="56"/>
      <c r="E678" s="56"/>
      <c r="F678" s="56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24"/>
      <c r="B679" s="24"/>
      <c r="C679" s="56"/>
      <c r="D679" s="56"/>
      <c r="E679" s="56"/>
      <c r="F679" s="56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24"/>
      <c r="B680" s="24"/>
      <c r="C680" s="56"/>
      <c r="D680" s="56"/>
      <c r="E680" s="56"/>
      <c r="F680" s="56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24"/>
      <c r="B681" s="24"/>
      <c r="C681" s="56"/>
      <c r="D681" s="56"/>
      <c r="E681" s="56"/>
      <c r="F681" s="56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24"/>
      <c r="B682" s="24"/>
      <c r="C682" s="56"/>
      <c r="D682" s="56"/>
      <c r="E682" s="56"/>
      <c r="F682" s="56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24"/>
      <c r="B683" s="24"/>
      <c r="C683" s="56"/>
      <c r="D683" s="56"/>
      <c r="E683" s="56"/>
      <c r="F683" s="56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24"/>
      <c r="B684" s="24"/>
      <c r="C684" s="56"/>
      <c r="D684" s="56"/>
      <c r="E684" s="56"/>
      <c r="F684" s="56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24"/>
      <c r="B685" s="24"/>
      <c r="C685" s="56"/>
      <c r="D685" s="56"/>
      <c r="E685" s="56"/>
      <c r="F685" s="56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24"/>
      <c r="B686" s="24"/>
      <c r="C686" s="56"/>
      <c r="D686" s="56"/>
      <c r="E686" s="56"/>
      <c r="F686" s="56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24"/>
      <c r="B687" s="24"/>
      <c r="C687" s="56"/>
      <c r="D687" s="56"/>
      <c r="E687" s="56"/>
      <c r="F687" s="56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24"/>
      <c r="B688" s="24"/>
      <c r="C688" s="56"/>
      <c r="D688" s="56"/>
      <c r="E688" s="56"/>
      <c r="F688" s="56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24"/>
      <c r="B689" s="24"/>
      <c r="C689" s="56"/>
      <c r="D689" s="56"/>
      <c r="E689" s="56"/>
      <c r="F689" s="56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24"/>
      <c r="B690" s="24"/>
      <c r="C690" s="56"/>
      <c r="D690" s="56"/>
      <c r="E690" s="56"/>
      <c r="F690" s="56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24"/>
      <c r="B691" s="24"/>
      <c r="C691" s="56"/>
      <c r="D691" s="56"/>
      <c r="E691" s="56"/>
      <c r="F691" s="56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24"/>
      <c r="B692" s="24"/>
      <c r="C692" s="56"/>
      <c r="D692" s="56"/>
      <c r="E692" s="56"/>
      <c r="F692" s="56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24"/>
      <c r="B693" s="24"/>
      <c r="C693" s="56"/>
      <c r="D693" s="56"/>
      <c r="E693" s="56"/>
      <c r="F693" s="56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24"/>
      <c r="B694" s="24"/>
      <c r="C694" s="56"/>
      <c r="D694" s="56"/>
      <c r="E694" s="56"/>
      <c r="F694" s="56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24"/>
      <c r="B695" s="24"/>
      <c r="C695" s="56"/>
      <c r="D695" s="56"/>
      <c r="E695" s="56"/>
      <c r="F695" s="56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24"/>
      <c r="B696" s="24"/>
      <c r="C696" s="56"/>
      <c r="D696" s="56"/>
      <c r="E696" s="56"/>
      <c r="F696" s="56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24"/>
      <c r="B697" s="24"/>
      <c r="C697" s="56"/>
      <c r="D697" s="56"/>
      <c r="E697" s="56"/>
      <c r="F697" s="56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24"/>
      <c r="B698" s="24"/>
      <c r="C698" s="56"/>
      <c r="D698" s="56"/>
      <c r="E698" s="56"/>
      <c r="F698" s="56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24"/>
      <c r="B699" s="24"/>
      <c r="C699" s="56"/>
      <c r="D699" s="56"/>
      <c r="E699" s="56"/>
      <c r="F699" s="56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24"/>
      <c r="B700" s="24"/>
      <c r="C700" s="56"/>
      <c r="D700" s="56"/>
      <c r="E700" s="56"/>
      <c r="F700" s="56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24"/>
      <c r="B701" s="24"/>
      <c r="C701" s="56"/>
      <c r="D701" s="56"/>
      <c r="E701" s="56"/>
      <c r="F701" s="56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24"/>
      <c r="B702" s="24"/>
      <c r="C702" s="56"/>
      <c r="D702" s="56"/>
      <c r="E702" s="56"/>
      <c r="F702" s="56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24"/>
      <c r="B703" s="24"/>
      <c r="C703" s="56"/>
      <c r="D703" s="56"/>
      <c r="E703" s="56"/>
      <c r="F703" s="56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24"/>
      <c r="B704" s="24"/>
      <c r="C704" s="56"/>
      <c r="D704" s="56"/>
      <c r="E704" s="56"/>
      <c r="F704" s="56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24"/>
      <c r="B705" s="24"/>
      <c r="C705" s="56"/>
      <c r="D705" s="56"/>
      <c r="E705" s="56"/>
      <c r="F705" s="56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24"/>
      <c r="B706" s="24"/>
      <c r="C706" s="56"/>
      <c r="D706" s="56"/>
      <c r="E706" s="56"/>
      <c r="F706" s="56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24"/>
      <c r="B707" s="24"/>
      <c r="C707" s="56"/>
      <c r="D707" s="56"/>
      <c r="E707" s="56"/>
      <c r="F707" s="56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24"/>
      <c r="B708" s="24"/>
      <c r="C708" s="56"/>
      <c r="D708" s="56"/>
      <c r="E708" s="56"/>
      <c r="F708" s="56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24"/>
      <c r="B709" s="24"/>
      <c r="C709" s="56"/>
      <c r="D709" s="56"/>
      <c r="E709" s="56"/>
      <c r="F709" s="56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24"/>
      <c r="B710" s="24"/>
      <c r="C710" s="56"/>
      <c r="D710" s="56"/>
      <c r="E710" s="56"/>
      <c r="F710" s="56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24"/>
      <c r="B711" s="24"/>
      <c r="C711" s="56"/>
      <c r="D711" s="56"/>
      <c r="E711" s="56"/>
      <c r="F711" s="56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24"/>
      <c r="B712" s="24"/>
      <c r="C712" s="56"/>
      <c r="D712" s="56"/>
      <c r="E712" s="56"/>
      <c r="F712" s="56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24"/>
      <c r="B713" s="24"/>
      <c r="C713" s="56"/>
      <c r="D713" s="56"/>
      <c r="E713" s="56"/>
      <c r="F713" s="56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24"/>
      <c r="B714" s="24"/>
      <c r="C714" s="56"/>
      <c r="D714" s="56"/>
      <c r="E714" s="56"/>
      <c r="F714" s="56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24"/>
      <c r="B715" s="24"/>
      <c r="C715" s="56"/>
      <c r="D715" s="56"/>
      <c r="E715" s="56"/>
      <c r="F715" s="56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24"/>
      <c r="B716" s="24"/>
      <c r="C716" s="56"/>
      <c r="D716" s="56"/>
      <c r="E716" s="56"/>
      <c r="F716" s="56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24"/>
      <c r="B717" s="24"/>
      <c r="C717" s="56"/>
      <c r="D717" s="56"/>
      <c r="E717" s="56"/>
      <c r="F717" s="56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24"/>
      <c r="B718" s="24"/>
      <c r="C718" s="56"/>
      <c r="D718" s="56"/>
      <c r="E718" s="56"/>
      <c r="F718" s="56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24"/>
      <c r="B719" s="24"/>
      <c r="C719" s="56"/>
      <c r="D719" s="56"/>
      <c r="E719" s="56"/>
      <c r="F719" s="56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24"/>
      <c r="B720" s="24"/>
      <c r="C720" s="56"/>
      <c r="D720" s="56"/>
      <c r="E720" s="56"/>
      <c r="F720" s="56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24"/>
      <c r="B721" s="24"/>
      <c r="C721" s="56"/>
      <c r="D721" s="56"/>
      <c r="E721" s="56"/>
      <c r="F721" s="56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24"/>
      <c r="B722" s="24"/>
      <c r="C722" s="56"/>
      <c r="D722" s="56"/>
      <c r="E722" s="56"/>
      <c r="F722" s="56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24"/>
      <c r="B723" s="24"/>
      <c r="C723" s="56"/>
      <c r="D723" s="56"/>
      <c r="E723" s="56"/>
      <c r="F723" s="56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24"/>
      <c r="B724" s="24"/>
      <c r="C724" s="56"/>
      <c r="D724" s="56"/>
      <c r="E724" s="56"/>
      <c r="F724" s="56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24"/>
      <c r="B725" s="24"/>
      <c r="C725" s="56"/>
      <c r="D725" s="56"/>
      <c r="E725" s="56"/>
      <c r="F725" s="56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24"/>
      <c r="B726" s="24"/>
      <c r="C726" s="56"/>
      <c r="D726" s="56"/>
      <c r="E726" s="56"/>
      <c r="F726" s="56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24"/>
      <c r="B727" s="24"/>
      <c r="C727" s="56"/>
      <c r="D727" s="56"/>
      <c r="E727" s="56"/>
      <c r="F727" s="56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24"/>
      <c r="B728" s="24"/>
      <c r="C728" s="56"/>
      <c r="D728" s="56"/>
      <c r="E728" s="56"/>
      <c r="F728" s="56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24"/>
      <c r="B729" s="24"/>
      <c r="C729" s="56"/>
      <c r="D729" s="56"/>
      <c r="E729" s="56"/>
      <c r="F729" s="56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24"/>
      <c r="B730" s="24"/>
      <c r="C730" s="56"/>
      <c r="D730" s="56"/>
      <c r="E730" s="56"/>
      <c r="F730" s="56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24"/>
      <c r="B731" s="24"/>
      <c r="C731" s="56"/>
      <c r="D731" s="56"/>
      <c r="E731" s="56"/>
      <c r="F731" s="56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24"/>
      <c r="B732" s="24"/>
      <c r="C732" s="56"/>
      <c r="D732" s="56"/>
      <c r="E732" s="56"/>
      <c r="F732" s="56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24"/>
      <c r="B733" s="24"/>
      <c r="C733" s="56"/>
      <c r="D733" s="56"/>
      <c r="E733" s="56"/>
      <c r="F733" s="56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24"/>
      <c r="B734" s="24"/>
      <c r="C734" s="56"/>
      <c r="D734" s="56"/>
      <c r="E734" s="56"/>
      <c r="F734" s="56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24"/>
      <c r="B735" s="24"/>
      <c r="C735" s="56"/>
      <c r="D735" s="56"/>
      <c r="E735" s="56"/>
      <c r="F735" s="56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24"/>
      <c r="B736" s="24"/>
      <c r="C736" s="56"/>
      <c r="D736" s="56"/>
      <c r="E736" s="56"/>
      <c r="F736" s="56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24"/>
      <c r="B737" s="24"/>
      <c r="C737" s="56"/>
      <c r="D737" s="56"/>
      <c r="E737" s="56"/>
      <c r="F737" s="56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24"/>
      <c r="B738" s="24"/>
      <c r="C738" s="56"/>
      <c r="D738" s="56"/>
      <c r="E738" s="56"/>
      <c r="F738" s="56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24"/>
      <c r="B739" s="24"/>
      <c r="C739" s="56"/>
      <c r="D739" s="56"/>
      <c r="E739" s="56"/>
      <c r="F739" s="56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24"/>
      <c r="B740" s="24"/>
      <c r="C740" s="56"/>
      <c r="D740" s="56"/>
      <c r="E740" s="56"/>
      <c r="F740" s="56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24"/>
      <c r="B741" s="24"/>
      <c r="C741" s="56"/>
      <c r="D741" s="56"/>
      <c r="E741" s="56"/>
      <c r="F741" s="56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24"/>
      <c r="B742" s="24"/>
      <c r="C742" s="56"/>
      <c r="D742" s="56"/>
      <c r="E742" s="56"/>
      <c r="F742" s="56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24"/>
      <c r="B743" s="24"/>
      <c r="C743" s="56"/>
      <c r="D743" s="56"/>
      <c r="E743" s="56"/>
      <c r="F743" s="56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24"/>
      <c r="B744" s="24"/>
      <c r="C744" s="56"/>
      <c r="D744" s="56"/>
      <c r="E744" s="56"/>
      <c r="F744" s="56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24"/>
      <c r="B745" s="24"/>
      <c r="C745" s="56"/>
      <c r="D745" s="56"/>
      <c r="E745" s="56"/>
      <c r="F745" s="56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24"/>
      <c r="B746" s="24"/>
      <c r="C746" s="56"/>
      <c r="D746" s="56"/>
      <c r="E746" s="56"/>
      <c r="F746" s="56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24"/>
      <c r="B747" s="24"/>
      <c r="C747" s="56"/>
      <c r="D747" s="56"/>
      <c r="E747" s="56"/>
      <c r="F747" s="56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24"/>
      <c r="B748" s="24"/>
      <c r="C748" s="56"/>
      <c r="D748" s="56"/>
      <c r="E748" s="56"/>
      <c r="F748" s="56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24"/>
      <c r="B749" s="24"/>
      <c r="C749" s="56"/>
      <c r="D749" s="56"/>
      <c r="E749" s="56"/>
      <c r="F749" s="56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24"/>
      <c r="B750" s="24"/>
      <c r="C750" s="56"/>
      <c r="D750" s="56"/>
      <c r="E750" s="56"/>
      <c r="F750" s="56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24"/>
      <c r="B751" s="24"/>
      <c r="C751" s="56"/>
      <c r="D751" s="56"/>
      <c r="E751" s="56"/>
      <c r="F751" s="56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24"/>
      <c r="B752" s="24"/>
      <c r="C752" s="56"/>
      <c r="D752" s="56"/>
      <c r="E752" s="56"/>
      <c r="F752" s="56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24"/>
      <c r="B753" s="24"/>
      <c r="C753" s="56"/>
      <c r="D753" s="56"/>
      <c r="E753" s="56"/>
      <c r="F753" s="56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24"/>
      <c r="B754" s="24"/>
      <c r="C754" s="56"/>
      <c r="D754" s="56"/>
      <c r="E754" s="56"/>
      <c r="F754" s="56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24"/>
      <c r="B755" s="24"/>
      <c r="C755" s="56"/>
      <c r="D755" s="56"/>
      <c r="E755" s="56"/>
      <c r="F755" s="56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24"/>
      <c r="B756" s="24"/>
      <c r="C756" s="56"/>
      <c r="D756" s="56"/>
      <c r="E756" s="56"/>
      <c r="F756" s="56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24"/>
      <c r="B757" s="24"/>
      <c r="C757" s="56"/>
      <c r="D757" s="56"/>
      <c r="E757" s="56"/>
      <c r="F757" s="56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24"/>
      <c r="B758" s="24"/>
      <c r="C758" s="56"/>
      <c r="D758" s="56"/>
      <c r="E758" s="56"/>
      <c r="F758" s="56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24"/>
      <c r="B759" s="24"/>
      <c r="C759" s="56"/>
      <c r="D759" s="56"/>
      <c r="E759" s="56"/>
      <c r="F759" s="56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24"/>
      <c r="B760" s="24"/>
      <c r="C760" s="56"/>
      <c r="D760" s="56"/>
      <c r="E760" s="56"/>
      <c r="F760" s="56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24"/>
      <c r="B761" s="24"/>
      <c r="C761" s="56"/>
      <c r="D761" s="56"/>
      <c r="E761" s="56"/>
      <c r="F761" s="56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24"/>
      <c r="B762" s="24"/>
      <c r="C762" s="56"/>
      <c r="D762" s="56"/>
      <c r="E762" s="56"/>
      <c r="F762" s="56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24"/>
      <c r="B763" s="24"/>
      <c r="C763" s="56"/>
      <c r="D763" s="56"/>
      <c r="E763" s="56"/>
      <c r="F763" s="56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24"/>
      <c r="B764" s="24"/>
      <c r="C764" s="56"/>
      <c r="D764" s="56"/>
      <c r="E764" s="56"/>
      <c r="F764" s="56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24"/>
      <c r="B765" s="24"/>
      <c r="C765" s="56"/>
      <c r="D765" s="56"/>
      <c r="E765" s="56"/>
      <c r="F765" s="56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24"/>
      <c r="B766" s="24"/>
      <c r="C766" s="56"/>
      <c r="D766" s="56"/>
      <c r="E766" s="56"/>
      <c r="F766" s="56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24"/>
      <c r="B767" s="24"/>
      <c r="C767" s="56"/>
      <c r="D767" s="56"/>
      <c r="E767" s="56"/>
      <c r="F767" s="56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24"/>
      <c r="B768" s="24"/>
      <c r="C768" s="56"/>
      <c r="D768" s="56"/>
      <c r="E768" s="56"/>
      <c r="F768" s="56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24"/>
      <c r="B769" s="24"/>
      <c r="C769" s="56"/>
      <c r="D769" s="56"/>
      <c r="E769" s="56"/>
      <c r="F769" s="56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24"/>
      <c r="B770" s="24"/>
      <c r="C770" s="56"/>
      <c r="D770" s="56"/>
      <c r="E770" s="56"/>
      <c r="F770" s="56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24"/>
      <c r="B771" s="24"/>
      <c r="C771" s="56"/>
      <c r="D771" s="56"/>
      <c r="E771" s="56"/>
      <c r="F771" s="56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24"/>
      <c r="B772" s="24"/>
      <c r="C772" s="56"/>
      <c r="D772" s="56"/>
      <c r="E772" s="56"/>
      <c r="F772" s="56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24"/>
      <c r="B773" s="24"/>
      <c r="C773" s="56"/>
      <c r="D773" s="56"/>
      <c r="E773" s="56"/>
      <c r="F773" s="56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24"/>
      <c r="B774" s="24"/>
      <c r="C774" s="56"/>
      <c r="D774" s="56"/>
      <c r="E774" s="56"/>
      <c r="F774" s="56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24"/>
      <c r="B775" s="24"/>
      <c r="C775" s="56"/>
      <c r="D775" s="56"/>
      <c r="E775" s="56"/>
      <c r="F775" s="56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24"/>
      <c r="B776" s="24"/>
      <c r="C776" s="56"/>
      <c r="D776" s="56"/>
      <c r="E776" s="56"/>
      <c r="F776" s="56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24"/>
      <c r="B777" s="24"/>
      <c r="C777" s="56"/>
      <c r="D777" s="56"/>
      <c r="E777" s="56"/>
      <c r="F777" s="56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24"/>
      <c r="B778" s="24"/>
      <c r="C778" s="56"/>
      <c r="D778" s="56"/>
      <c r="E778" s="56"/>
      <c r="F778" s="56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24"/>
      <c r="B779" s="24"/>
      <c r="C779" s="56"/>
      <c r="D779" s="56"/>
      <c r="E779" s="56"/>
      <c r="F779" s="56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24"/>
      <c r="B780" s="24"/>
      <c r="C780" s="56"/>
      <c r="D780" s="56"/>
      <c r="E780" s="56"/>
      <c r="F780" s="56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24"/>
      <c r="B781" s="24"/>
      <c r="C781" s="56"/>
      <c r="D781" s="56"/>
      <c r="E781" s="56"/>
      <c r="F781" s="56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24"/>
      <c r="B782" s="24"/>
      <c r="C782" s="56"/>
      <c r="D782" s="56"/>
      <c r="E782" s="56"/>
      <c r="F782" s="56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24"/>
      <c r="B783" s="24"/>
      <c r="C783" s="56"/>
      <c r="D783" s="56"/>
      <c r="E783" s="56"/>
      <c r="F783" s="56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24"/>
      <c r="B784" s="24"/>
      <c r="C784" s="56"/>
      <c r="D784" s="56"/>
      <c r="E784" s="56"/>
      <c r="F784" s="56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24"/>
      <c r="B785" s="24"/>
      <c r="C785" s="56"/>
      <c r="D785" s="56"/>
      <c r="E785" s="56"/>
      <c r="F785" s="56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24"/>
      <c r="B786" s="24"/>
      <c r="C786" s="56"/>
      <c r="D786" s="56"/>
      <c r="E786" s="56"/>
      <c r="F786" s="56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24"/>
      <c r="B787" s="24"/>
      <c r="C787" s="56"/>
      <c r="D787" s="56"/>
      <c r="E787" s="56"/>
      <c r="F787" s="56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24"/>
      <c r="B788" s="24"/>
      <c r="C788" s="56"/>
      <c r="D788" s="56"/>
      <c r="E788" s="56"/>
      <c r="F788" s="56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24"/>
      <c r="B789" s="24"/>
      <c r="C789" s="56"/>
      <c r="D789" s="56"/>
      <c r="E789" s="56"/>
      <c r="F789" s="56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24"/>
      <c r="B790" s="24"/>
      <c r="C790" s="56"/>
      <c r="D790" s="56"/>
      <c r="E790" s="56"/>
      <c r="F790" s="56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24"/>
      <c r="B791" s="24"/>
      <c r="C791" s="56"/>
      <c r="D791" s="56"/>
      <c r="E791" s="56"/>
      <c r="F791" s="56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24"/>
      <c r="B792" s="24"/>
      <c r="C792" s="56"/>
      <c r="D792" s="56"/>
      <c r="E792" s="56"/>
      <c r="F792" s="56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24"/>
      <c r="B793" s="24"/>
      <c r="C793" s="56"/>
      <c r="D793" s="56"/>
      <c r="E793" s="56"/>
      <c r="F793" s="56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24"/>
      <c r="B794" s="24"/>
      <c r="C794" s="56"/>
      <c r="D794" s="56"/>
      <c r="E794" s="56"/>
      <c r="F794" s="56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24"/>
      <c r="B795" s="24"/>
      <c r="C795" s="56"/>
      <c r="D795" s="56"/>
      <c r="E795" s="56"/>
      <c r="F795" s="56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24"/>
      <c r="B796" s="24"/>
      <c r="C796" s="56"/>
      <c r="D796" s="56"/>
      <c r="E796" s="56"/>
      <c r="F796" s="56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24"/>
      <c r="B797" s="24"/>
      <c r="C797" s="56"/>
      <c r="D797" s="56"/>
      <c r="E797" s="56"/>
      <c r="F797" s="56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24"/>
      <c r="B798" s="24"/>
      <c r="C798" s="56"/>
      <c r="D798" s="56"/>
      <c r="E798" s="56"/>
      <c r="F798" s="56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24"/>
      <c r="B799" s="24"/>
      <c r="C799" s="56"/>
      <c r="D799" s="56"/>
      <c r="E799" s="56"/>
      <c r="F799" s="56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24"/>
      <c r="B800" s="24"/>
      <c r="C800" s="56"/>
      <c r="D800" s="56"/>
      <c r="E800" s="56"/>
      <c r="F800" s="56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24"/>
      <c r="B801" s="24"/>
      <c r="C801" s="56"/>
      <c r="D801" s="56"/>
      <c r="E801" s="56"/>
      <c r="F801" s="56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24"/>
      <c r="B802" s="24"/>
      <c r="C802" s="56"/>
      <c r="D802" s="56"/>
      <c r="E802" s="56"/>
      <c r="F802" s="56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24"/>
      <c r="B803" s="24"/>
      <c r="C803" s="56"/>
      <c r="D803" s="56"/>
      <c r="E803" s="56"/>
      <c r="F803" s="56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24"/>
      <c r="B804" s="24"/>
      <c r="C804" s="56"/>
      <c r="D804" s="56"/>
      <c r="E804" s="56"/>
      <c r="F804" s="56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24"/>
      <c r="B805" s="24"/>
      <c r="C805" s="56"/>
      <c r="D805" s="56"/>
      <c r="E805" s="56"/>
      <c r="F805" s="56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24"/>
      <c r="B806" s="24"/>
      <c r="C806" s="56"/>
      <c r="D806" s="56"/>
      <c r="E806" s="56"/>
      <c r="F806" s="56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24"/>
      <c r="B807" s="24"/>
      <c r="C807" s="56"/>
      <c r="D807" s="56"/>
      <c r="E807" s="56"/>
      <c r="F807" s="56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24"/>
      <c r="B808" s="24"/>
      <c r="C808" s="56"/>
      <c r="D808" s="56"/>
      <c r="E808" s="56"/>
      <c r="F808" s="56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24"/>
      <c r="B809" s="24"/>
      <c r="C809" s="56"/>
      <c r="D809" s="56"/>
      <c r="E809" s="56"/>
      <c r="F809" s="56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24"/>
      <c r="B810" s="24"/>
      <c r="C810" s="56"/>
      <c r="D810" s="56"/>
      <c r="E810" s="56"/>
      <c r="F810" s="56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24"/>
      <c r="B811" s="24"/>
      <c r="C811" s="56"/>
      <c r="D811" s="56"/>
      <c r="E811" s="56"/>
      <c r="F811" s="56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24"/>
      <c r="B812" s="24"/>
      <c r="C812" s="56"/>
      <c r="D812" s="56"/>
      <c r="E812" s="56"/>
      <c r="F812" s="56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24"/>
      <c r="B813" s="24"/>
      <c r="C813" s="56"/>
      <c r="D813" s="56"/>
      <c r="E813" s="56"/>
      <c r="F813" s="56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24"/>
      <c r="B814" s="24"/>
      <c r="C814" s="56"/>
      <c r="D814" s="56"/>
      <c r="E814" s="56"/>
      <c r="F814" s="56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24"/>
      <c r="B815" s="24"/>
      <c r="C815" s="56"/>
      <c r="D815" s="56"/>
      <c r="E815" s="56"/>
      <c r="F815" s="56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24"/>
      <c r="B816" s="24"/>
      <c r="C816" s="56"/>
      <c r="D816" s="56"/>
      <c r="E816" s="56"/>
      <c r="F816" s="56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24"/>
      <c r="B817" s="24"/>
      <c r="C817" s="56"/>
      <c r="D817" s="56"/>
      <c r="E817" s="56"/>
      <c r="F817" s="56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24"/>
      <c r="B818" s="24"/>
      <c r="C818" s="56"/>
      <c r="D818" s="56"/>
      <c r="E818" s="56"/>
      <c r="F818" s="56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24"/>
      <c r="B819" s="24"/>
      <c r="C819" s="56"/>
      <c r="D819" s="56"/>
      <c r="E819" s="56"/>
      <c r="F819" s="56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24"/>
      <c r="B820" s="24"/>
      <c r="C820" s="56"/>
      <c r="D820" s="56"/>
      <c r="E820" s="56"/>
      <c r="F820" s="56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24"/>
      <c r="B821" s="24"/>
      <c r="C821" s="56"/>
      <c r="D821" s="56"/>
      <c r="E821" s="56"/>
      <c r="F821" s="56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24"/>
      <c r="B822" s="24"/>
      <c r="C822" s="56"/>
      <c r="D822" s="56"/>
      <c r="E822" s="56"/>
      <c r="F822" s="56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24"/>
      <c r="B823" s="24"/>
      <c r="C823" s="56"/>
      <c r="D823" s="56"/>
      <c r="E823" s="56"/>
      <c r="F823" s="56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24"/>
      <c r="B824" s="24"/>
      <c r="C824" s="56"/>
      <c r="D824" s="56"/>
      <c r="E824" s="56"/>
      <c r="F824" s="56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24"/>
      <c r="B825" s="24"/>
      <c r="C825" s="56"/>
      <c r="D825" s="56"/>
      <c r="E825" s="56"/>
      <c r="F825" s="56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24"/>
      <c r="B826" s="24"/>
      <c r="C826" s="56"/>
      <c r="D826" s="56"/>
      <c r="E826" s="56"/>
      <c r="F826" s="56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24"/>
      <c r="B827" s="24"/>
      <c r="C827" s="56"/>
      <c r="D827" s="56"/>
      <c r="E827" s="56"/>
      <c r="F827" s="56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24"/>
      <c r="B828" s="24"/>
      <c r="C828" s="56"/>
      <c r="D828" s="56"/>
      <c r="E828" s="56"/>
      <c r="F828" s="56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24"/>
      <c r="B829" s="24"/>
      <c r="C829" s="56"/>
      <c r="D829" s="56"/>
      <c r="E829" s="56"/>
      <c r="F829" s="56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24"/>
      <c r="B830" s="24"/>
      <c r="C830" s="56"/>
      <c r="D830" s="56"/>
      <c r="E830" s="56"/>
      <c r="F830" s="56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24"/>
      <c r="B831" s="24"/>
      <c r="C831" s="56"/>
      <c r="D831" s="56"/>
      <c r="E831" s="56"/>
      <c r="F831" s="56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24"/>
      <c r="B832" s="24"/>
      <c r="C832" s="56"/>
      <c r="D832" s="56"/>
      <c r="E832" s="56"/>
      <c r="F832" s="56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24"/>
      <c r="B833" s="24"/>
      <c r="C833" s="56"/>
      <c r="D833" s="56"/>
      <c r="E833" s="56"/>
      <c r="F833" s="56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24"/>
      <c r="B834" s="24"/>
      <c r="C834" s="56"/>
      <c r="D834" s="56"/>
      <c r="E834" s="56"/>
      <c r="F834" s="56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24"/>
      <c r="B835" s="24"/>
      <c r="C835" s="56"/>
      <c r="D835" s="56"/>
      <c r="E835" s="56"/>
      <c r="F835" s="56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24"/>
      <c r="B836" s="24"/>
      <c r="C836" s="56"/>
      <c r="D836" s="56"/>
      <c r="E836" s="56"/>
      <c r="F836" s="56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24"/>
      <c r="B837" s="24"/>
      <c r="C837" s="56"/>
      <c r="D837" s="56"/>
      <c r="E837" s="56"/>
      <c r="F837" s="56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24"/>
      <c r="B838" s="24"/>
      <c r="C838" s="56"/>
      <c r="D838" s="56"/>
      <c r="E838" s="56"/>
      <c r="F838" s="56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24"/>
      <c r="B839" s="24"/>
      <c r="C839" s="56"/>
      <c r="D839" s="56"/>
      <c r="E839" s="56"/>
      <c r="F839" s="56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24"/>
      <c r="B840" s="24"/>
      <c r="C840" s="56"/>
      <c r="D840" s="56"/>
      <c r="E840" s="56"/>
      <c r="F840" s="56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24"/>
      <c r="B841" s="24"/>
      <c r="C841" s="56"/>
      <c r="D841" s="56"/>
      <c r="E841" s="56"/>
      <c r="F841" s="56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24"/>
      <c r="B842" s="24"/>
      <c r="C842" s="56"/>
      <c r="D842" s="56"/>
      <c r="E842" s="56"/>
      <c r="F842" s="56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24"/>
      <c r="B843" s="24"/>
      <c r="C843" s="56"/>
      <c r="D843" s="56"/>
      <c r="E843" s="56"/>
      <c r="F843" s="56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24"/>
      <c r="B844" s="24"/>
      <c r="C844" s="56"/>
      <c r="D844" s="56"/>
      <c r="E844" s="56"/>
      <c r="F844" s="56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24"/>
      <c r="B845" s="24"/>
      <c r="C845" s="56"/>
      <c r="D845" s="56"/>
      <c r="E845" s="56"/>
      <c r="F845" s="56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24"/>
      <c r="B846" s="24"/>
      <c r="C846" s="56"/>
      <c r="D846" s="56"/>
      <c r="E846" s="56"/>
      <c r="F846" s="56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24"/>
      <c r="B847" s="24"/>
      <c r="C847" s="56"/>
      <c r="D847" s="56"/>
      <c r="E847" s="56"/>
      <c r="F847" s="56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24"/>
      <c r="B848" s="24"/>
      <c r="C848" s="56"/>
      <c r="D848" s="56"/>
      <c r="E848" s="56"/>
      <c r="F848" s="56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24"/>
      <c r="B849" s="24"/>
      <c r="C849" s="56"/>
      <c r="D849" s="56"/>
      <c r="E849" s="56"/>
      <c r="F849" s="56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24"/>
      <c r="B850" s="24"/>
      <c r="C850" s="56"/>
      <c r="D850" s="56"/>
      <c r="E850" s="56"/>
      <c r="F850" s="56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24"/>
      <c r="B851" s="24"/>
      <c r="C851" s="56"/>
      <c r="D851" s="56"/>
      <c r="E851" s="56"/>
      <c r="F851" s="56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24"/>
      <c r="B852" s="24"/>
      <c r="C852" s="56"/>
      <c r="D852" s="56"/>
      <c r="E852" s="56"/>
      <c r="F852" s="56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24"/>
      <c r="B853" s="24"/>
      <c r="C853" s="56"/>
      <c r="D853" s="56"/>
      <c r="E853" s="56"/>
      <c r="F853" s="56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24"/>
      <c r="B854" s="24"/>
      <c r="C854" s="56"/>
      <c r="D854" s="56"/>
      <c r="E854" s="56"/>
      <c r="F854" s="56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24"/>
      <c r="B855" s="24"/>
      <c r="C855" s="56"/>
      <c r="D855" s="56"/>
      <c r="E855" s="56"/>
      <c r="F855" s="56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24"/>
      <c r="B856" s="24"/>
      <c r="C856" s="56"/>
      <c r="D856" s="56"/>
      <c r="E856" s="56"/>
      <c r="F856" s="56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24"/>
      <c r="B857" s="24"/>
      <c r="C857" s="56"/>
      <c r="D857" s="56"/>
      <c r="E857" s="56"/>
      <c r="F857" s="56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24"/>
      <c r="B858" s="24"/>
      <c r="C858" s="56"/>
      <c r="D858" s="56"/>
      <c r="E858" s="56"/>
      <c r="F858" s="56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24"/>
      <c r="B859" s="24"/>
      <c r="C859" s="56"/>
      <c r="D859" s="56"/>
      <c r="E859" s="56"/>
      <c r="F859" s="56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24"/>
      <c r="B860" s="24"/>
      <c r="C860" s="56"/>
      <c r="D860" s="56"/>
      <c r="E860" s="56"/>
      <c r="F860" s="56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24"/>
      <c r="B861" s="24"/>
      <c r="C861" s="56"/>
      <c r="D861" s="56"/>
      <c r="E861" s="56"/>
      <c r="F861" s="56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24"/>
      <c r="B862" s="24"/>
      <c r="C862" s="56"/>
      <c r="D862" s="56"/>
      <c r="E862" s="56"/>
      <c r="F862" s="56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24"/>
      <c r="B863" s="24"/>
      <c r="C863" s="56"/>
      <c r="D863" s="56"/>
      <c r="E863" s="56"/>
      <c r="F863" s="56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24"/>
      <c r="B864" s="24"/>
      <c r="C864" s="56"/>
      <c r="D864" s="56"/>
      <c r="E864" s="56"/>
      <c r="F864" s="56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24"/>
      <c r="B865" s="24"/>
      <c r="C865" s="56"/>
      <c r="D865" s="56"/>
      <c r="E865" s="56"/>
      <c r="F865" s="56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24"/>
      <c r="B866" s="24"/>
      <c r="C866" s="56"/>
      <c r="D866" s="56"/>
      <c r="E866" s="56"/>
      <c r="F866" s="56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24"/>
      <c r="B867" s="24"/>
      <c r="C867" s="56"/>
      <c r="D867" s="56"/>
      <c r="E867" s="56"/>
      <c r="F867" s="56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24"/>
      <c r="B868" s="24"/>
      <c r="C868" s="56"/>
      <c r="D868" s="56"/>
      <c r="E868" s="56"/>
      <c r="F868" s="56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24"/>
      <c r="B869" s="24"/>
      <c r="C869" s="56"/>
      <c r="D869" s="56"/>
      <c r="E869" s="56"/>
      <c r="F869" s="56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24"/>
      <c r="B870" s="24"/>
      <c r="C870" s="56"/>
      <c r="D870" s="56"/>
      <c r="E870" s="56"/>
      <c r="F870" s="56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24"/>
      <c r="B871" s="24"/>
      <c r="C871" s="56"/>
      <c r="D871" s="56"/>
      <c r="E871" s="56"/>
      <c r="F871" s="56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24"/>
      <c r="B872" s="24"/>
      <c r="C872" s="56"/>
      <c r="D872" s="56"/>
      <c r="E872" s="56"/>
      <c r="F872" s="56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24"/>
      <c r="B873" s="24"/>
      <c r="C873" s="56"/>
      <c r="D873" s="56"/>
      <c r="E873" s="56"/>
      <c r="F873" s="56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24"/>
      <c r="B874" s="24"/>
      <c r="C874" s="56"/>
      <c r="D874" s="56"/>
      <c r="E874" s="56"/>
      <c r="F874" s="56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24"/>
      <c r="B875" s="24"/>
      <c r="C875" s="56"/>
      <c r="D875" s="56"/>
      <c r="E875" s="56"/>
      <c r="F875" s="56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24"/>
      <c r="B876" s="24"/>
      <c r="C876" s="56"/>
      <c r="D876" s="56"/>
      <c r="E876" s="56"/>
      <c r="F876" s="56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24"/>
      <c r="B877" s="24"/>
      <c r="C877" s="56"/>
      <c r="D877" s="56"/>
      <c r="E877" s="56"/>
      <c r="F877" s="56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24"/>
      <c r="B878" s="24"/>
      <c r="C878" s="56"/>
      <c r="D878" s="56"/>
      <c r="E878" s="56"/>
      <c r="F878" s="56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24"/>
      <c r="B879" s="24"/>
      <c r="C879" s="56"/>
      <c r="D879" s="56"/>
      <c r="E879" s="56"/>
      <c r="F879" s="56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24"/>
      <c r="B880" s="24"/>
      <c r="C880" s="56"/>
      <c r="D880" s="56"/>
      <c r="E880" s="56"/>
      <c r="F880" s="56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24"/>
      <c r="B881" s="24"/>
      <c r="C881" s="56"/>
      <c r="D881" s="56"/>
      <c r="E881" s="56"/>
      <c r="F881" s="56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24"/>
      <c r="B882" s="24"/>
      <c r="C882" s="56"/>
      <c r="D882" s="56"/>
      <c r="E882" s="56"/>
      <c r="F882" s="56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24"/>
      <c r="B883" s="24"/>
      <c r="C883" s="56"/>
      <c r="D883" s="56"/>
      <c r="E883" s="56"/>
      <c r="F883" s="56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24"/>
      <c r="B884" s="24"/>
      <c r="C884" s="56"/>
      <c r="D884" s="56"/>
      <c r="E884" s="56"/>
      <c r="F884" s="56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24"/>
      <c r="B885" s="24"/>
      <c r="C885" s="56"/>
      <c r="D885" s="56"/>
      <c r="E885" s="56"/>
      <c r="F885" s="56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24"/>
      <c r="B886" s="24"/>
      <c r="C886" s="56"/>
      <c r="D886" s="56"/>
      <c r="E886" s="56"/>
      <c r="F886" s="56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24"/>
      <c r="B887" s="24"/>
      <c r="C887" s="56"/>
      <c r="D887" s="56"/>
      <c r="E887" s="56"/>
      <c r="F887" s="56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24"/>
      <c r="B888" s="24"/>
      <c r="C888" s="56"/>
      <c r="D888" s="56"/>
      <c r="E888" s="56"/>
      <c r="F888" s="56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24"/>
      <c r="B889" s="24"/>
      <c r="C889" s="56"/>
      <c r="D889" s="56"/>
      <c r="E889" s="56"/>
      <c r="F889" s="56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24"/>
      <c r="B890" s="24"/>
      <c r="C890" s="56"/>
      <c r="D890" s="56"/>
      <c r="E890" s="56"/>
      <c r="F890" s="56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24"/>
      <c r="B891" s="24"/>
      <c r="C891" s="56"/>
      <c r="D891" s="56"/>
      <c r="E891" s="56"/>
      <c r="F891" s="56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24"/>
      <c r="B892" s="24"/>
      <c r="C892" s="56"/>
      <c r="D892" s="56"/>
      <c r="E892" s="56"/>
      <c r="F892" s="56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24"/>
      <c r="B893" s="24"/>
      <c r="C893" s="56"/>
      <c r="D893" s="56"/>
      <c r="E893" s="56"/>
      <c r="F893" s="56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24"/>
      <c r="B894" s="24"/>
      <c r="C894" s="56"/>
      <c r="D894" s="56"/>
      <c r="E894" s="56"/>
      <c r="F894" s="56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24"/>
      <c r="B895" s="24"/>
      <c r="C895" s="56"/>
      <c r="D895" s="56"/>
      <c r="E895" s="56"/>
      <c r="F895" s="56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24"/>
      <c r="B896" s="24"/>
      <c r="C896" s="56"/>
      <c r="D896" s="56"/>
      <c r="E896" s="56"/>
      <c r="F896" s="56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24"/>
      <c r="B897" s="24"/>
      <c r="C897" s="56"/>
      <c r="D897" s="56"/>
      <c r="E897" s="56"/>
      <c r="F897" s="56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24"/>
      <c r="B898" s="24"/>
      <c r="C898" s="56"/>
      <c r="D898" s="56"/>
      <c r="E898" s="56"/>
      <c r="F898" s="56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24"/>
      <c r="B899" s="24"/>
      <c r="C899" s="56"/>
      <c r="D899" s="56"/>
      <c r="E899" s="56"/>
      <c r="F899" s="56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24"/>
      <c r="B900" s="24"/>
      <c r="C900" s="56"/>
      <c r="D900" s="56"/>
      <c r="E900" s="56"/>
      <c r="F900" s="56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24"/>
      <c r="B901" s="24"/>
      <c r="C901" s="56"/>
      <c r="D901" s="56"/>
      <c r="E901" s="56"/>
      <c r="F901" s="56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24"/>
      <c r="B902" s="24"/>
      <c r="C902" s="56"/>
      <c r="D902" s="56"/>
      <c r="E902" s="56"/>
      <c r="F902" s="56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24"/>
      <c r="B903" s="24"/>
      <c r="C903" s="56"/>
      <c r="D903" s="56"/>
      <c r="E903" s="56"/>
      <c r="F903" s="56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24"/>
      <c r="B904" s="24"/>
      <c r="C904" s="56"/>
      <c r="D904" s="56"/>
      <c r="E904" s="56"/>
      <c r="F904" s="56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24"/>
      <c r="B905" s="24"/>
      <c r="C905" s="56"/>
      <c r="D905" s="56"/>
      <c r="E905" s="56"/>
      <c r="F905" s="56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24"/>
      <c r="B906" s="24"/>
      <c r="C906" s="56"/>
      <c r="D906" s="56"/>
      <c r="E906" s="56"/>
      <c r="F906" s="56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24"/>
      <c r="B907" s="24"/>
      <c r="C907" s="56"/>
      <c r="D907" s="56"/>
      <c r="E907" s="56"/>
      <c r="F907" s="56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24"/>
      <c r="B908" s="24"/>
      <c r="C908" s="56"/>
      <c r="D908" s="56"/>
      <c r="E908" s="56"/>
      <c r="F908" s="56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24"/>
      <c r="B909" s="24"/>
      <c r="C909" s="56"/>
      <c r="D909" s="56"/>
      <c r="E909" s="56"/>
      <c r="F909" s="56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24"/>
      <c r="B910" s="24"/>
      <c r="C910" s="56"/>
      <c r="D910" s="56"/>
      <c r="E910" s="56"/>
      <c r="F910" s="56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24"/>
      <c r="B911" s="24"/>
      <c r="C911" s="56"/>
      <c r="D911" s="56"/>
      <c r="E911" s="56"/>
      <c r="F911" s="56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24"/>
      <c r="B912" s="24"/>
      <c r="C912" s="56"/>
      <c r="D912" s="56"/>
      <c r="E912" s="56"/>
      <c r="F912" s="56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24"/>
      <c r="B913" s="24"/>
      <c r="C913" s="56"/>
      <c r="D913" s="56"/>
      <c r="E913" s="56"/>
      <c r="F913" s="56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24"/>
      <c r="B914" s="24"/>
      <c r="C914" s="56"/>
      <c r="D914" s="56"/>
      <c r="E914" s="56"/>
      <c r="F914" s="56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24"/>
      <c r="B915" s="24"/>
      <c r="C915" s="56"/>
      <c r="D915" s="56"/>
      <c r="E915" s="56"/>
      <c r="F915" s="56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24"/>
      <c r="B916" s="24"/>
      <c r="C916" s="56"/>
      <c r="D916" s="56"/>
      <c r="E916" s="56"/>
      <c r="F916" s="56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24"/>
      <c r="B917" s="24"/>
      <c r="C917" s="56"/>
      <c r="D917" s="56"/>
      <c r="E917" s="56"/>
      <c r="F917" s="56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24"/>
      <c r="B918" s="24"/>
      <c r="C918" s="56"/>
      <c r="D918" s="56"/>
      <c r="E918" s="56"/>
      <c r="F918" s="56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24"/>
      <c r="B919" s="24"/>
      <c r="C919" s="56"/>
      <c r="D919" s="56"/>
      <c r="E919" s="56"/>
      <c r="F919" s="56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24"/>
      <c r="B920" s="24"/>
      <c r="C920" s="56"/>
      <c r="D920" s="56"/>
      <c r="E920" s="56"/>
      <c r="F920" s="56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24"/>
      <c r="B921" s="24"/>
      <c r="C921" s="56"/>
      <c r="D921" s="56"/>
      <c r="E921" s="56"/>
      <c r="F921" s="56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24"/>
      <c r="B922" s="24"/>
      <c r="C922" s="56"/>
      <c r="D922" s="56"/>
      <c r="E922" s="56"/>
      <c r="F922" s="56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24"/>
      <c r="B923" s="24"/>
      <c r="C923" s="56"/>
      <c r="D923" s="56"/>
      <c r="E923" s="56"/>
      <c r="F923" s="56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24"/>
      <c r="B924" s="24"/>
      <c r="C924" s="56"/>
      <c r="D924" s="56"/>
      <c r="E924" s="56"/>
      <c r="F924" s="56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24"/>
      <c r="B925" s="24"/>
      <c r="C925" s="56"/>
      <c r="D925" s="56"/>
      <c r="E925" s="56"/>
      <c r="F925" s="56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24"/>
      <c r="B926" s="24"/>
      <c r="C926" s="56"/>
      <c r="D926" s="56"/>
      <c r="E926" s="56"/>
      <c r="F926" s="56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24"/>
      <c r="B927" s="24"/>
      <c r="C927" s="56"/>
      <c r="D927" s="56"/>
      <c r="E927" s="56"/>
      <c r="F927" s="56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24"/>
      <c r="B928" s="24"/>
      <c r="C928" s="56"/>
      <c r="D928" s="56"/>
      <c r="E928" s="56"/>
      <c r="F928" s="56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24"/>
      <c r="B929" s="24"/>
      <c r="C929" s="56"/>
      <c r="D929" s="56"/>
      <c r="E929" s="56"/>
      <c r="F929" s="56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24"/>
      <c r="B930" s="24"/>
      <c r="C930" s="56"/>
      <c r="D930" s="56"/>
      <c r="E930" s="56"/>
      <c r="F930" s="56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24"/>
      <c r="B931" s="24"/>
      <c r="C931" s="56"/>
      <c r="D931" s="56"/>
      <c r="E931" s="56"/>
      <c r="F931" s="56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24"/>
      <c r="B932" s="24"/>
      <c r="C932" s="56"/>
      <c r="D932" s="56"/>
      <c r="E932" s="56"/>
      <c r="F932" s="56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24"/>
      <c r="B933" s="24"/>
      <c r="C933" s="56"/>
      <c r="D933" s="56"/>
      <c r="E933" s="56"/>
      <c r="F933" s="56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24"/>
      <c r="B934" s="24"/>
      <c r="C934" s="56"/>
      <c r="D934" s="56"/>
      <c r="E934" s="56"/>
      <c r="F934" s="56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24"/>
      <c r="B935" s="24"/>
      <c r="C935" s="56"/>
      <c r="D935" s="56"/>
      <c r="E935" s="56"/>
      <c r="F935" s="56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24"/>
      <c r="B936" s="24"/>
      <c r="C936" s="56"/>
      <c r="D936" s="56"/>
      <c r="E936" s="56"/>
      <c r="F936" s="56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24"/>
      <c r="B937" s="24"/>
      <c r="C937" s="56"/>
      <c r="D937" s="56"/>
      <c r="E937" s="56"/>
      <c r="F937" s="56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24"/>
      <c r="B938" s="24"/>
      <c r="C938" s="56"/>
      <c r="D938" s="56"/>
      <c r="E938" s="56"/>
      <c r="F938" s="56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24"/>
      <c r="B939" s="24"/>
      <c r="C939" s="56"/>
      <c r="D939" s="56"/>
      <c r="E939" s="56"/>
      <c r="F939" s="56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24"/>
      <c r="B940" s="24"/>
      <c r="C940" s="56"/>
      <c r="D940" s="56"/>
      <c r="E940" s="56"/>
      <c r="F940" s="56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24"/>
      <c r="B941" s="24"/>
      <c r="C941" s="56"/>
      <c r="D941" s="56"/>
      <c r="E941" s="56"/>
      <c r="F941" s="56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24"/>
      <c r="B942" s="24"/>
      <c r="C942" s="56"/>
      <c r="D942" s="56"/>
      <c r="E942" s="56"/>
      <c r="F942" s="56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24"/>
      <c r="B943" s="24"/>
      <c r="C943" s="56"/>
      <c r="D943" s="56"/>
      <c r="E943" s="56"/>
      <c r="F943" s="56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24"/>
      <c r="B944" s="24"/>
      <c r="C944" s="56"/>
      <c r="D944" s="56"/>
      <c r="E944" s="56"/>
      <c r="F944" s="56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24"/>
      <c r="B945" s="24"/>
      <c r="C945" s="56"/>
      <c r="D945" s="56"/>
      <c r="E945" s="56"/>
      <c r="F945" s="56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24"/>
      <c r="B946" s="24"/>
      <c r="C946" s="56"/>
      <c r="D946" s="56"/>
      <c r="E946" s="56"/>
      <c r="F946" s="56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24"/>
      <c r="B947" s="24"/>
      <c r="C947" s="56"/>
      <c r="D947" s="56"/>
      <c r="E947" s="56"/>
      <c r="F947" s="56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24"/>
      <c r="B948" s="24"/>
      <c r="C948" s="56"/>
      <c r="D948" s="56"/>
      <c r="E948" s="56"/>
      <c r="F948" s="56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24"/>
      <c r="B949" s="24"/>
      <c r="C949" s="56"/>
      <c r="D949" s="56"/>
      <c r="E949" s="56"/>
      <c r="F949" s="56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24"/>
      <c r="B950" s="24"/>
      <c r="C950" s="56"/>
      <c r="D950" s="56"/>
      <c r="E950" s="56"/>
      <c r="F950" s="56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24"/>
      <c r="B951" s="24"/>
      <c r="C951" s="56"/>
      <c r="D951" s="56"/>
      <c r="E951" s="56"/>
      <c r="F951" s="56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24"/>
      <c r="B952" s="24"/>
      <c r="C952" s="56"/>
      <c r="D952" s="56"/>
      <c r="E952" s="56"/>
      <c r="F952" s="56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24"/>
      <c r="B953" s="24"/>
      <c r="C953" s="56"/>
      <c r="D953" s="56"/>
      <c r="E953" s="56"/>
      <c r="F953" s="56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24"/>
      <c r="B954" s="24"/>
      <c r="C954" s="56"/>
      <c r="D954" s="56"/>
      <c r="E954" s="56"/>
      <c r="F954" s="56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24"/>
      <c r="B955" s="24"/>
      <c r="C955" s="56"/>
      <c r="D955" s="56"/>
      <c r="E955" s="56"/>
      <c r="F955" s="56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24"/>
      <c r="B956" s="24"/>
      <c r="C956" s="56"/>
      <c r="D956" s="56"/>
      <c r="E956" s="56"/>
      <c r="F956" s="56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24"/>
      <c r="B957" s="24"/>
      <c r="C957" s="56"/>
      <c r="D957" s="56"/>
      <c r="E957" s="56"/>
      <c r="F957" s="56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24"/>
      <c r="B958" s="24"/>
      <c r="C958" s="56"/>
      <c r="D958" s="56"/>
      <c r="E958" s="56"/>
      <c r="F958" s="56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24"/>
      <c r="B959" s="24"/>
      <c r="C959" s="56"/>
      <c r="D959" s="56"/>
      <c r="E959" s="56"/>
      <c r="F959" s="56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24"/>
      <c r="B960" s="24"/>
      <c r="C960" s="56"/>
      <c r="D960" s="56"/>
      <c r="E960" s="56"/>
      <c r="F960" s="56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24"/>
      <c r="B961" s="24"/>
      <c r="C961" s="56"/>
      <c r="D961" s="56"/>
      <c r="E961" s="56"/>
      <c r="F961" s="56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24"/>
      <c r="B962" s="24"/>
      <c r="C962" s="56"/>
      <c r="D962" s="56"/>
      <c r="E962" s="56"/>
      <c r="F962" s="56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24"/>
      <c r="B963" s="24"/>
      <c r="C963" s="56"/>
      <c r="D963" s="56"/>
      <c r="E963" s="56"/>
      <c r="F963" s="56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24"/>
      <c r="B964" s="24"/>
      <c r="C964" s="56"/>
      <c r="D964" s="56"/>
      <c r="E964" s="56"/>
      <c r="F964" s="56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24"/>
      <c r="B965" s="24"/>
      <c r="C965" s="56"/>
      <c r="D965" s="56"/>
      <c r="E965" s="56"/>
      <c r="F965" s="56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24"/>
      <c r="B966" s="24"/>
      <c r="C966" s="56"/>
      <c r="D966" s="56"/>
      <c r="E966" s="56"/>
      <c r="F966" s="56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24"/>
      <c r="B967" s="24"/>
      <c r="C967" s="56"/>
      <c r="D967" s="56"/>
      <c r="E967" s="56"/>
      <c r="F967" s="56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24"/>
      <c r="B968" s="24"/>
      <c r="C968" s="56"/>
      <c r="D968" s="56"/>
      <c r="E968" s="56"/>
      <c r="F968" s="56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24"/>
      <c r="B969" s="24"/>
      <c r="C969" s="56"/>
      <c r="D969" s="56"/>
      <c r="E969" s="56"/>
      <c r="F969" s="56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24"/>
      <c r="B970" s="24"/>
      <c r="C970" s="56"/>
      <c r="D970" s="56"/>
      <c r="E970" s="56"/>
      <c r="F970" s="56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24"/>
      <c r="B971" s="24"/>
      <c r="C971" s="56"/>
      <c r="D971" s="56"/>
      <c r="E971" s="56"/>
      <c r="F971" s="56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24"/>
      <c r="B972" s="24"/>
      <c r="C972" s="56"/>
      <c r="D972" s="56"/>
      <c r="E972" s="56"/>
      <c r="F972" s="56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24"/>
      <c r="B973" s="24"/>
      <c r="C973" s="56"/>
      <c r="D973" s="56"/>
      <c r="E973" s="56"/>
      <c r="F973" s="56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24"/>
      <c r="B974" s="24"/>
      <c r="C974" s="56"/>
      <c r="D974" s="56"/>
      <c r="E974" s="56"/>
      <c r="F974" s="56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24"/>
      <c r="B975" s="24"/>
      <c r="C975" s="56"/>
      <c r="D975" s="56"/>
      <c r="E975" s="56"/>
      <c r="F975" s="56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24"/>
      <c r="B976" s="24"/>
      <c r="C976" s="56"/>
      <c r="D976" s="56"/>
      <c r="E976" s="56"/>
      <c r="F976" s="56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</sheetData>
  <mergeCells count="35">
    <mergeCell ref="B16:B20"/>
    <mergeCell ref="B21:B25"/>
    <mergeCell ref="A4:A5"/>
    <mergeCell ref="B4:B5"/>
    <mergeCell ref="C4:F4"/>
    <mergeCell ref="A6:A20"/>
    <mergeCell ref="B6:B10"/>
    <mergeCell ref="B11:B15"/>
    <mergeCell ref="A21:A35"/>
    <mergeCell ref="A81:A95"/>
    <mergeCell ref="B76:B80"/>
    <mergeCell ref="B81:B85"/>
    <mergeCell ref="B86:B90"/>
    <mergeCell ref="B91:B95"/>
    <mergeCell ref="B71:B75"/>
    <mergeCell ref="B51:B55"/>
    <mergeCell ref="B56:B60"/>
    <mergeCell ref="A51:A65"/>
    <mergeCell ref="A66:A80"/>
    <mergeCell ref="B96:B100"/>
    <mergeCell ref="A96:A110"/>
    <mergeCell ref="A111:A125"/>
    <mergeCell ref="B26:B30"/>
    <mergeCell ref="B31:B35"/>
    <mergeCell ref="A36:A50"/>
    <mergeCell ref="B36:B40"/>
    <mergeCell ref="B41:B45"/>
    <mergeCell ref="B46:B50"/>
    <mergeCell ref="B61:B65"/>
    <mergeCell ref="B101:B105"/>
    <mergeCell ref="B106:B110"/>
    <mergeCell ref="B111:B115"/>
    <mergeCell ref="B116:B120"/>
    <mergeCell ref="B121:B125"/>
    <mergeCell ref="B66:B7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Calibration</vt:lpstr>
      <vt:lpstr>Accuracy and Precision (within-</vt:lpstr>
      <vt:lpstr>Accuracy and Precision (between</vt:lpstr>
      <vt:lpstr>Recovery</vt:lpstr>
      <vt:lpstr>Stability - Freeze-thaw</vt:lpstr>
      <vt:lpstr>Stability - Bench top</vt:lpstr>
      <vt:lpstr>Stability - Autosampler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Siok-Fong Chin</dc:creator>
  <cp:lastModifiedBy>Siok-Fong Chin</cp:lastModifiedBy>
  <dcterms:created xsi:type="dcterms:W3CDTF">2025-06-29T13:58:07Z</dcterms:created>
  <dcterms:modified xsi:type="dcterms:W3CDTF">2025-07-01T07:58:25Z</dcterms:modified>
</cp:coreProperties>
</file>