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ejud\OneDrive\문서\1.장훈\박사논문\투고중\수정사항\9.15 revision\supplementary materials\"/>
    </mc:Choice>
  </mc:AlternateContent>
  <xr:revisionPtr revIDLastSave="0" documentId="13_ncr:1_{19EB98F7-9951-407F-BE5C-C78CE477F8AC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23.8 &amp; 11 tumor weight" sheetId="5" r:id="rId1"/>
    <sheet name="23.8 tumor results" sheetId="4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4" l="1"/>
  <c r="O15" i="4"/>
  <c r="O13" i="4"/>
  <c r="O12" i="4"/>
  <c r="O14" i="4"/>
  <c r="L14" i="4"/>
  <c r="K25" i="4"/>
  <c r="K16" i="4"/>
  <c r="O26" i="4"/>
  <c r="O27" i="4"/>
  <c r="O25" i="4"/>
  <c r="O24" i="4"/>
  <c r="L25" i="4"/>
  <c r="L24" i="4"/>
  <c r="O25" i="5"/>
  <c r="O23" i="5"/>
  <c r="N23" i="5"/>
  <c r="O24" i="5"/>
  <c r="N25" i="5"/>
  <c r="N24" i="5"/>
  <c r="L26" i="4"/>
  <c r="L35" i="4" l="1"/>
  <c r="M35" i="4"/>
  <c r="N35" i="4"/>
  <c r="O35" i="4"/>
  <c r="K35" i="4"/>
  <c r="O34" i="4"/>
  <c r="N34" i="4"/>
  <c r="M34" i="4"/>
  <c r="L34" i="4"/>
  <c r="K34" i="4"/>
  <c r="O37" i="4"/>
  <c r="N36" i="4"/>
  <c r="O36" i="4"/>
  <c r="N37" i="4"/>
  <c r="M37" i="4"/>
  <c r="L37" i="4"/>
  <c r="K37" i="4"/>
  <c r="M36" i="4"/>
  <c r="L36" i="4"/>
  <c r="K36" i="4"/>
  <c r="M25" i="4"/>
  <c r="N25" i="4"/>
  <c r="N24" i="4"/>
  <c r="M24" i="4"/>
  <c r="K24" i="4"/>
  <c r="N27" i="4"/>
  <c r="M27" i="4"/>
  <c r="L27" i="4"/>
  <c r="M26" i="4"/>
  <c r="K27" i="4"/>
  <c r="N26" i="4"/>
  <c r="K26" i="4"/>
  <c r="L13" i="4"/>
  <c r="M13" i="4"/>
  <c r="N13" i="4"/>
  <c r="K13" i="4"/>
  <c r="L12" i="4"/>
  <c r="M12" i="4"/>
  <c r="N12" i="4"/>
  <c r="K12" i="4"/>
  <c r="L16" i="4"/>
  <c r="M16" i="4"/>
  <c r="N16" i="4"/>
  <c r="L15" i="4"/>
  <c r="M15" i="4"/>
  <c r="N15" i="4"/>
  <c r="K15" i="4"/>
  <c r="N14" i="4"/>
  <c r="M14" i="4"/>
  <c r="K14" i="4"/>
  <c r="K10" i="5" l="1"/>
  <c r="J10" i="5"/>
  <c r="D18" i="5"/>
  <c r="C18" i="5"/>
  <c r="D17" i="5"/>
  <c r="C17" i="5"/>
  <c r="D16" i="5"/>
  <c r="C16" i="5"/>
  <c r="D15" i="5"/>
  <c r="C15" i="5"/>
  <c r="O13" i="5"/>
  <c r="N13" i="5"/>
  <c r="M13" i="5"/>
  <c r="L13" i="5"/>
  <c r="K13" i="5"/>
  <c r="J13" i="5"/>
  <c r="O12" i="5"/>
  <c r="N12" i="5"/>
  <c r="M12" i="5"/>
  <c r="L12" i="5"/>
  <c r="K12" i="5"/>
  <c r="J12" i="5"/>
  <c r="O11" i="5"/>
  <c r="N11" i="5"/>
  <c r="M11" i="5"/>
  <c r="L11" i="5"/>
  <c r="K11" i="5"/>
  <c r="J11" i="5"/>
  <c r="O10" i="5"/>
  <c r="N10" i="5"/>
  <c r="M10" i="5"/>
  <c r="L10" i="5"/>
</calcChain>
</file>

<file path=xl/sharedStrings.xml><?xml version="1.0" encoding="utf-8"?>
<sst xmlns="http://schemas.openxmlformats.org/spreadsheetml/2006/main" count="187" uniqueCount="104">
  <si>
    <t>PAM+DT</t>
    <phoneticPr fontId="1" type="noConversion"/>
  </si>
  <si>
    <t>CON</t>
    <phoneticPr fontId="1" type="noConversion"/>
  </si>
  <si>
    <t>PAM</t>
    <phoneticPr fontId="1" type="noConversion"/>
  </si>
  <si>
    <t>T0</t>
    <phoneticPr fontId="1" type="noConversion"/>
  </si>
  <si>
    <t>1 week</t>
    <phoneticPr fontId="1" type="noConversion"/>
  </si>
  <si>
    <t>2 week</t>
    <phoneticPr fontId="1" type="noConversion"/>
  </si>
  <si>
    <t>3 week</t>
    <phoneticPr fontId="1" type="noConversion"/>
  </si>
  <si>
    <t>3 week</t>
    <phoneticPr fontId="1" type="noConversion"/>
  </si>
  <si>
    <t>4 week</t>
  </si>
  <si>
    <t>5 week</t>
  </si>
  <si>
    <t>CON-1</t>
    <phoneticPr fontId="1" type="noConversion"/>
  </si>
  <si>
    <t>CON-2</t>
    <phoneticPr fontId="1" type="noConversion"/>
  </si>
  <si>
    <t>PAM30m-1</t>
    <phoneticPr fontId="1" type="noConversion"/>
  </si>
  <si>
    <t>PAM30m-2</t>
    <phoneticPr fontId="1" type="noConversion"/>
  </si>
  <si>
    <t>PAM30m+DT-2</t>
    <phoneticPr fontId="1" type="noConversion"/>
  </si>
  <si>
    <t>PAM30m+DT-2</t>
    <phoneticPr fontId="1" type="noConversion"/>
  </si>
  <si>
    <t>1 week</t>
    <phoneticPr fontId="1" type="noConversion"/>
  </si>
  <si>
    <t>2 week</t>
    <phoneticPr fontId="1" type="noConversion"/>
  </si>
  <si>
    <t>CON(+)</t>
    <phoneticPr fontId="1" type="noConversion"/>
  </si>
  <si>
    <t>PAM</t>
    <phoneticPr fontId="1" type="noConversion"/>
  </si>
  <si>
    <t>PAM1</t>
    <phoneticPr fontId="1" type="noConversion"/>
  </si>
  <si>
    <t>PAM2</t>
    <phoneticPr fontId="1" type="noConversion"/>
  </si>
  <si>
    <t>PAM+DT2</t>
  </si>
  <si>
    <t>PAS1</t>
    <phoneticPr fontId="1" type="noConversion"/>
  </si>
  <si>
    <t>PAS2</t>
  </si>
  <si>
    <t>CON1</t>
    <phoneticPr fontId="1" type="noConversion"/>
  </si>
  <si>
    <t>CON2</t>
  </si>
  <si>
    <t>PAM+DT1</t>
    <phoneticPr fontId="1" type="noConversion"/>
  </si>
  <si>
    <t>T0</t>
    <phoneticPr fontId="1" type="noConversion"/>
  </si>
  <si>
    <t>T0</t>
    <phoneticPr fontId="1" type="noConversion"/>
  </si>
  <si>
    <t>CON-2</t>
    <phoneticPr fontId="1" type="noConversion"/>
  </si>
  <si>
    <t>PAM+DT</t>
    <phoneticPr fontId="1" type="noConversion"/>
  </si>
  <si>
    <t>PAM30m-2</t>
    <phoneticPr fontId="1" type="noConversion"/>
  </si>
  <si>
    <t>PAM30m+DT-1</t>
    <phoneticPr fontId="1" type="noConversion"/>
  </si>
  <si>
    <t>average</t>
    <phoneticPr fontId="1" type="noConversion"/>
  </si>
  <si>
    <t>stdev</t>
    <phoneticPr fontId="1" type="noConversion"/>
  </si>
  <si>
    <t>CON(+)1</t>
    <phoneticPr fontId="1" type="noConversion"/>
  </si>
  <si>
    <t>CON(+)2</t>
    <phoneticPr fontId="1" type="noConversion"/>
  </si>
  <si>
    <t>PAM30m-1</t>
    <phoneticPr fontId="1" type="noConversion"/>
  </si>
  <si>
    <t>CON(+)-1media</t>
    <phoneticPr fontId="1" type="noConversion"/>
  </si>
  <si>
    <t>CON(+)-2media</t>
    <phoneticPr fontId="1" type="noConversion"/>
  </si>
  <si>
    <t>T0</t>
  </si>
  <si>
    <t>1 week</t>
  </si>
  <si>
    <t>2 week</t>
  </si>
  <si>
    <t>3 week</t>
  </si>
  <si>
    <t>PAM1</t>
  </si>
  <si>
    <t>PAM2</t>
  </si>
  <si>
    <t>PAM+DT1</t>
  </si>
  <si>
    <t>PAS1</t>
  </si>
  <si>
    <t>CON1</t>
  </si>
  <si>
    <t>PAS4</t>
  </si>
  <si>
    <t>PAM3</t>
  </si>
  <si>
    <t>PAM4</t>
  </si>
  <si>
    <t>PAM+DT3</t>
  </si>
  <si>
    <t>PAM+DT4</t>
  </si>
  <si>
    <t>PAS3</t>
  </si>
  <si>
    <t>CON3</t>
  </si>
  <si>
    <t>8PAM30m-1</t>
    <phoneticPr fontId="1" type="noConversion"/>
  </si>
  <si>
    <t>8PAM30m-2</t>
    <phoneticPr fontId="1" type="noConversion"/>
  </si>
  <si>
    <t>8PAM30m+DT-1</t>
    <phoneticPr fontId="1" type="noConversion"/>
  </si>
  <si>
    <t>8PAM30m+DT-2</t>
    <phoneticPr fontId="1" type="noConversion"/>
  </si>
  <si>
    <t>8CON(+)-1media</t>
    <phoneticPr fontId="1" type="noConversion"/>
  </si>
  <si>
    <t>8CON(+)-2media</t>
    <phoneticPr fontId="1" type="noConversion"/>
  </si>
  <si>
    <t>8CON-1</t>
    <phoneticPr fontId="1" type="noConversion"/>
  </si>
  <si>
    <t>8CON-2</t>
    <phoneticPr fontId="1" type="noConversion"/>
  </si>
  <si>
    <t>PAM1</t>
    <phoneticPr fontId="1" type="noConversion"/>
  </si>
  <si>
    <t>PAM</t>
    <phoneticPr fontId="1" type="noConversion"/>
  </si>
  <si>
    <t>PAM+DT</t>
    <phoneticPr fontId="1" type="noConversion"/>
  </si>
  <si>
    <t>CON</t>
    <phoneticPr fontId="1" type="noConversion"/>
  </si>
  <si>
    <t>CON(+)</t>
    <phoneticPr fontId="1" type="noConversion"/>
  </si>
  <si>
    <t>CON-1</t>
    <phoneticPr fontId="1" type="noConversion"/>
  </si>
  <si>
    <t>CON-2</t>
    <phoneticPr fontId="1" type="noConversion"/>
  </si>
  <si>
    <t>CON(+)1</t>
    <phoneticPr fontId="1" type="noConversion"/>
  </si>
  <si>
    <t>CON(+)2</t>
    <phoneticPr fontId="1" type="noConversion"/>
  </si>
  <si>
    <t>PAM2</t>
    <phoneticPr fontId="1" type="noConversion"/>
  </si>
  <si>
    <t>PAM+DT-1</t>
    <phoneticPr fontId="1" type="noConversion"/>
  </si>
  <si>
    <t>PAM+DT-2</t>
    <phoneticPr fontId="1" type="noConversion"/>
  </si>
  <si>
    <t>aver</t>
    <phoneticPr fontId="1" type="noConversion"/>
  </si>
  <si>
    <t>CON(+)</t>
    <phoneticPr fontId="1" type="noConversion"/>
  </si>
  <si>
    <t>PAM</t>
    <phoneticPr fontId="1" type="noConversion"/>
  </si>
  <si>
    <t>PAM</t>
    <phoneticPr fontId="1" type="noConversion"/>
  </si>
  <si>
    <t>CON</t>
    <phoneticPr fontId="1" type="noConversion"/>
  </si>
  <si>
    <t>PAM+DT</t>
    <phoneticPr fontId="1" type="noConversion"/>
  </si>
  <si>
    <t>PAS</t>
    <phoneticPr fontId="1" type="noConversion"/>
  </si>
  <si>
    <t>1 WEEK</t>
    <phoneticPr fontId="1" type="noConversion"/>
  </si>
  <si>
    <t>2 WEEK</t>
    <phoneticPr fontId="1" type="noConversion"/>
  </si>
  <si>
    <t>3 WEEK</t>
    <phoneticPr fontId="1" type="noConversion"/>
  </si>
  <si>
    <t>4 WEEK</t>
    <phoneticPr fontId="1" type="noConversion"/>
  </si>
  <si>
    <t>stde</t>
    <phoneticPr fontId="1" type="noConversion"/>
  </si>
  <si>
    <t>body weight</t>
    <phoneticPr fontId="1" type="noConversion"/>
  </si>
  <si>
    <t>tumor weight</t>
    <phoneticPr fontId="1" type="noConversion"/>
  </si>
  <si>
    <t>tumor weight in november</t>
    <phoneticPr fontId="1" type="noConversion"/>
  </si>
  <si>
    <t>tumor weight in august</t>
    <phoneticPr fontId="1" type="noConversion"/>
  </si>
  <si>
    <t>2023.8.11</t>
    <phoneticPr fontId="1" type="noConversion"/>
  </si>
  <si>
    <t>2023.8.16</t>
    <phoneticPr fontId="1" type="noConversion"/>
  </si>
  <si>
    <t>2023.08.23</t>
    <phoneticPr fontId="1" type="noConversion"/>
  </si>
  <si>
    <t>2023.08.30</t>
    <phoneticPr fontId="1" type="noConversion"/>
  </si>
  <si>
    <t>2023.9.6</t>
    <phoneticPr fontId="1" type="noConversion"/>
  </si>
  <si>
    <t>2023.9.8</t>
    <phoneticPr fontId="1" type="noConversion"/>
  </si>
  <si>
    <t>2023.11.01</t>
    <phoneticPr fontId="1" type="noConversion"/>
  </si>
  <si>
    <t>2023.11.06</t>
    <phoneticPr fontId="1" type="noConversion"/>
  </si>
  <si>
    <t>2023.11.13</t>
    <phoneticPr fontId="1" type="noConversion"/>
  </si>
  <si>
    <t>2023.11.20</t>
    <phoneticPr fontId="1" type="noConversion"/>
  </si>
  <si>
    <t>2023.11.27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</si>
</sst>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7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14" fontId="2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177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177" fontId="0" fillId="0" borderId="0" xfId="0" applyNumberFormat="1">
      <alignment vertical="center"/>
    </xf>
    <xf numFmtId="177" fontId="2" fillId="0" borderId="1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177" fontId="2" fillId="0" borderId="5" xfId="0" applyNumberFormat="1" applyFont="1" applyBorder="1">
      <alignment vertical="center"/>
    </xf>
    <xf numFmtId="177" fontId="2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0" fillId="2" borderId="1" xfId="0" applyFill="1" applyBorder="1">
      <alignment vertical="center"/>
    </xf>
    <xf numFmtId="14" fontId="0" fillId="0" borderId="0" xfId="0" applyNumberFormat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176" fontId="0" fillId="0" borderId="1" xfId="0" applyNumberFormat="1" applyBorder="1">
      <alignment vertical="center"/>
    </xf>
    <xf numFmtId="177" fontId="7" fillId="0" borderId="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73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88648293963254"/>
          <c:y val="5.0925925925925923E-2"/>
          <c:w val="0.80055796150481184"/>
          <c:h val="0.79792432195975505"/>
        </c:manualLayout>
      </c:layout>
      <c:lineChart>
        <c:grouping val="standard"/>
        <c:varyColors val="0"/>
        <c:ser>
          <c:idx val="0"/>
          <c:order val="0"/>
          <c:tx>
            <c:strRef>
              <c:f>'23.8 &amp; 11 tumor weight'!$I$10</c:f>
              <c:strCache>
                <c:ptCount val="1"/>
                <c:pt idx="0">
                  <c:v>CON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'23.8 &amp; 11 tumor weight'!$J$9:$N$9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&amp; 11 tumor weight'!$J$10:$N$10</c:f>
              <c:numCache>
                <c:formatCode>0.0</c:formatCode>
                <c:ptCount val="5"/>
                <c:pt idx="0">
                  <c:v>22.1</c:v>
                </c:pt>
                <c:pt idx="1">
                  <c:v>23.15</c:v>
                </c:pt>
                <c:pt idx="2">
                  <c:v>23.1</c:v>
                </c:pt>
                <c:pt idx="3">
                  <c:v>23.4</c:v>
                </c:pt>
                <c:pt idx="4">
                  <c:v>24.25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5B-4863-953F-CB88D6656782}"/>
            </c:ext>
          </c:extLst>
        </c:ser>
        <c:ser>
          <c:idx val="1"/>
          <c:order val="1"/>
          <c:tx>
            <c:strRef>
              <c:f>'23.8 &amp; 11 tumor weight'!$I$11</c:f>
              <c:strCache>
                <c:ptCount val="1"/>
                <c:pt idx="0">
                  <c:v>CON(+)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'23.8 &amp; 11 tumor weight'!$J$9:$N$9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&amp; 11 tumor weight'!$J$11:$N$11</c:f>
              <c:numCache>
                <c:formatCode>0.0</c:formatCode>
                <c:ptCount val="5"/>
                <c:pt idx="0">
                  <c:v>21.7</c:v>
                </c:pt>
                <c:pt idx="1">
                  <c:v>22.7</c:v>
                </c:pt>
                <c:pt idx="2">
                  <c:v>23</c:v>
                </c:pt>
                <c:pt idx="3">
                  <c:v>24.5</c:v>
                </c:pt>
                <c:pt idx="4">
                  <c:v>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5B-4863-953F-CB88D6656782}"/>
            </c:ext>
          </c:extLst>
        </c:ser>
        <c:ser>
          <c:idx val="2"/>
          <c:order val="2"/>
          <c:tx>
            <c:strRef>
              <c:f>'23.8 &amp; 11 tumor weight'!$I$12</c:f>
              <c:strCache>
                <c:ptCount val="1"/>
                <c:pt idx="0">
                  <c:v>PAM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'23.8 &amp; 11 tumor weight'!$J$9:$N$9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&amp; 11 tumor weight'!$J$12:$N$12</c:f>
              <c:numCache>
                <c:formatCode>0.0</c:formatCode>
                <c:ptCount val="5"/>
                <c:pt idx="0">
                  <c:v>23.049999999999997</c:v>
                </c:pt>
                <c:pt idx="1">
                  <c:v>23.1</c:v>
                </c:pt>
                <c:pt idx="2">
                  <c:v>23.4</c:v>
                </c:pt>
                <c:pt idx="3">
                  <c:v>24</c:v>
                </c:pt>
                <c:pt idx="4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5B-4863-953F-CB88D6656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8310175"/>
        <c:axId val="1918311423"/>
      </c:lineChart>
      <c:catAx>
        <c:axId val="19183101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8311423"/>
        <c:crosses val="autoZero"/>
        <c:auto val="1"/>
        <c:lblAlgn val="ctr"/>
        <c:lblOffset val="100"/>
        <c:noMultiLvlLbl val="0"/>
      </c:catAx>
      <c:valAx>
        <c:axId val="1918311423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Body Weight (g)</a:t>
                </a:r>
                <a:endParaRPr lang="ko-KR"/>
              </a:p>
            </c:rich>
          </c:tx>
          <c:layout>
            <c:manualLayout>
              <c:xMode val="edge"/>
              <c:yMode val="edge"/>
              <c:x val="2.1652668416447945E-2"/>
              <c:y val="0.243279017206182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8310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'23.8 &amp; 11 tumor weight'!$O$23:$O$26</c:f>
                <c:numCache>
                  <c:formatCode>General</c:formatCode>
                  <c:ptCount val="4"/>
                  <c:pt idx="0">
                    <c:v>0.21213203435596409</c:v>
                  </c:pt>
                  <c:pt idx="1">
                    <c:v>0.14142135623730948</c:v>
                  </c:pt>
                  <c:pt idx="2">
                    <c:v>0.40414518843273833</c:v>
                  </c:pt>
                </c:numCache>
              </c:numRef>
            </c:plus>
            <c:minus>
              <c:numRef>
                <c:f>'23.8 &amp; 11 tumor weight'!$O$23:$O$26</c:f>
                <c:numCache>
                  <c:formatCode>General</c:formatCode>
                  <c:ptCount val="4"/>
                  <c:pt idx="0">
                    <c:v>0.21213203435596409</c:v>
                  </c:pt>
                  <c:pt idx="1">
                    <c:v>0.14142135623730948</c:v>
                  </c:pt>
                  <c:pt idx="2">
                    <c:v>0.40414518843273833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'23.8 &amp; 11 tumor weight'!$M$23:$M$25</c:f>
              <c:strCache>
                <c:ptCount val="3"/>
                <c:pt idx="0">
                  <c:v>CON</c:v>
                </c:pt>
                <c:pt idx="1">
                  <c:v>CON(+)</c:v>
                </c:pt>
                <c:pt idx="2">
                  <c:v>PAM</c:v>
                </c:pt>
              </c:strCache>
            </c:strRef>
          </c:cat>
          <c:val>
            <c:numRef>
              <c:f>'23.8 &amp; 11 tumor weight'!$N$23:$N$25</c:f>
              <c:numCache>
                <c:formatCode>0.0</c:formatCode>
                <c:ptCount val="3"/>
                <c:pt idx="0">
                  <c:v>1.55</c:v>
                </c:pt>
                <c:pt idx="1">
                  <c:v>1.2999999999999998</c:v>
                </c:pt>
                <c:pt idx="2">
                  <c:v>1.175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D-45FF-979B-DF8961703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0119631"/>
        <c:axId val="1140110063"/>
      </c:barChart>
      <c:catAx>
        <c:axId val="114011963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140110063"/>
        <c:crosses val="autoZero"/>
        <c:auto val="1"/>
        <c:lblAlgn val="ctr"/>
        <c:lblOffset val="100"/>
        <c:noMultiLvlLbl val="0"/>
      </c:catAx>
      <c:valAx>
        <c:axId val="114011006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400" b="1"/>
                  <a:t>Tumor Weight (g)</a:t>
                </a:r>
                <a:endParaRPr lang="ko-KR" sz="1400" b="1"/>
              </a:p>
            </c:rich>
          </c:tx>
          <c:layout>
            <c:manualLayout>
              <c:xMode val="edge"/>
              <c:yMode val="edge"/>
              <c:x val="1.3888888888888888E-2"/>
              <c:y val="0.160625182268883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ko-KR"/>
            </a:p>
          </c:txPr>
        </c:title>
        <c:numFmt formatCode="0.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140119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1917703835407"/>
          <c:y val="0.17415789318470021"/>
          <c:w val="0.81134641435949539"/>
          <c:h val="0.72426042250336686"/>
        </c:manualLayout>
      </c:layout>
      <c:lineChart>
        <c:grouping val="standard"/>
        <c:varyColors val="0"/>
        <c:ser>
          <c:idx val="0"/>
          <c:order val="0"/>
          <c:tx>
            <c:strRef>
              <c:f>'[1]4번째 평균그래프'!$C$17</c:f>
              <c:strCache>
                <c:ptCount val="1"/>
                <c:pt idx="0">
                  <c:v>CON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'[1]4번째 평균그래프'!$D$16:$H$16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'[1]4번째 평균그래프'!$D$17:$H$17</c:f>
              <c:numCache>
                <c:formatCode>General</c:formatCode>
                <c:ptCount val="5"/>
                <c:pt idx="0">
                  <c:v>76.003725000000003</c:v>
                </c:pt>
                <c:pt idx="1">
                  <c:v>240.44112500000006</c:v>
                </c:pt>
                <c:pt idx="2">
                  <c:v>279.67975000000001</c:v>
                </c:pt>
                <c:pt idx="3">
                  <c:v>836.60797624999987</c:v>
                </c:pt>
                <c:pt idx="4">
                  <c:v>1189.86383925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9-4076-B5AE-251A06F66E3B}"/>
            </c:ext>
          </c:extLst>
        </c:ser>
        <c:ser>
          <c:idx val="1"/>
          <c:order val="1"/>
          <c:tx>
            <c:strRef>
              <c:f>'[1]4번째 평균그래프'!$C$18</c:f>
              <c:strCache>
                <c:ptCount val="1"/>
                <c:pt idx="0">
                  <c:v>CON(+)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tx1"/>
              </a:solidFill>
              <a:ln w="9525">
                <a:solidFill>
                  <a:schemeClr val="tx1"/>
                </a:solidFill>
                <a:round/>
              </a:ln>
              <a:effectLst/>
            </c:spPr>
          </c:marker>
          <c:cat>
            <c:strRef>
              <c:f>'[1]4번째 평균그래프'!$D$16:$H$16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'[1]4번째 평균그래프'!$D$18:$H$18</c:f>
              <c:numCache>
                <c:formatCode>General</c:formatCode>
                <c:ptCount val="5"/>
                <c:pt idx="0">
                  <c:v>56.39139999999999</c:v>
                </c:pt>
                <c:pt idx="1">
                  <c:v>106.857</c:v>
                </c:pt>
                <c:pt idx="2">
                  <c:v>357.36129999999997</c:v>
                </c:pt>
                <c:pt idx="3">
                  <c:v>553.41414350000002</c:v>
                </c:pt>
                <c:pt idx="4">
                  <c:v>1011.2348592499998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39-4076-B5AE-251A06F66E3B}"/>
            </c:ext>
          </c:extLst>
        </c:ser>
        <c:ser>
          <c:idx val="2"/>
          <c:order val="2"/>
          <c:tx>
            <c:strRef>
              <c:f>'[1]4번째 평균그래프'!$C$19</c:f>
              <c:strCache>
                <c:ptCount val="1"/>
                <c:pt idx="0">
                  <c:v>PAM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tx1"/>
              </a:solidFill>
              <a:ln w="9525">
                <a:solidFill>
                  <a:schemeClr val="tx1"/>
                </a:solidFill>
                <a:round/>
              </a:ln>
              <a:effectLst/>
            </c:spPr>
          </c:marker>
          <c:cat>
            <c:strRef>
              <c:f>'[1]4번째 평균그래프'!$D$16:$H$16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'[1]4번째 평균그래프'!$D$19:$H$19</c:f>
              <c:numCache>
                <c:formatCode>General</c:formatCode>
                <c:ptCount val="5"/>
                <c:pt idx="0">
                  <c:v>44.067149999999998</c:v>
                </c:pt>
                <c:pt idx="1">
                  <c:v>91.844500000000011</c:v>
                </c:pt>
                <c:pt idx="2">
                  <c:v>219.85289375000002</c:v>
                </c:pt>
                <c:pt idx="3">
                  <c:v>401.03895850000004</c:v>
                </c:pt>
                <c:pt idx="4">
                  <c:v>724.10007999999993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39-4076-B5AE-251A06F66E3B}"/>
            </c:ext>
          </c:extLst>
        </c:ser>
        <c:ser>
          <c:idx val="3"/>
          <c:order val="3"/>
          <c:tx>
            <c:strRef>
              <c:f>'[1]4번째 평균그래프'!$C$20</c:f>
              <c:strCache>
                <c:ptCount val="1"/>
                <c:pt idx="0">
                  <c:v>PAM+DT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x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'[1]4번째 평균그래프'!$D$16:$H$16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'[1]4번째 평균그래프'!$D$20:$H$20</c:f>
              <c:numCache>
                <c:formatCode>General</c:formatCode>
                <c:ptCount val="5"/>
                <c:pt idx="0">
                  <c:v>56.516592500000002</c:v>
                </c:pt>
                <c:pt idx="1">
                  <c:v>82.276399999999995</c:v>
                </c:pt>
                <c:pt idx="2">
                  <c:v>320.13161600000001</c:v>
                </c:pt>
                <c:pt idx="3">
                  <c:v>413.67022500000007</c:v>
                </c:pt>
                <c:pt idx="4">
                  <c:v>557.45014999999989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39-4076-B5AE-251A06F66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0698352"/>
        <c:axId val="970690864"/>
      </c:lineChart>
      <c:catAx>
        <c:axId val="970698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70690864"/>
        <c:crosses val="autoZero"/>
        <c:auto val="1"/>
        <c:lblAlgn val="ctr"/>
        <c:lblOffset val="100"/>
        <c:noMultiLvlLbl val="0"/>
      </c:catAx>
      <c:valAx>
        <c:axId val="9706908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 sz="1400" b="1" i="0" baseline="0">
                    <a:solidFill>
                      <a:sysClr val="windowText" lastClr="000000"/>
                    </a:solidFill>
                    <a:effectLst/>
                  </a:rPr>
                  <a:t>tumor volume(mm3) </a:t>
                </a:r>
                <a:endParaRPr lang="ko-KR" altLang="ko-KR" sz="1400">
                  <a:solidFill>
                    <a:sysClr val="windowText" lastClr="000000"/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0752688172043012E-2"/>
              <c:y val="0.124220315157234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cap="all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ko-KR" alt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7069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00218383554769"/>
          <c:y val="0.12704776016949709"/>
          <c:w val="0.84809945268469344"/>
          <c:h val="0.76114222445167556"/>
        </c:manualLayout>
      </c:layout>
      <c:lineChart>
        <c:grouping val="standard"/>
        <c:varyColors val="0"/>
        <c:ser>
          <c:idx val="0"/>
          <c:order val="0"/>
          <c:tx>
            <c:strRef>
              <c:f>'23.8 tumor results'!$J$12</c:f>
              <c:strCache>
                <c:ptCount val="1"/>
                <c:pt idx="0">
                  <c:v>CON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x"/>
            <c:size val="6"/>
            <c:spPr>
              <a:solidFill>
                <a:schemeClr val="tx1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strRef>
              <c:f>'23.8 tumor results'!$K$11:$O$11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results'!$K$12:$O$12</c:f>
              <c:numCache>
                <c:formatCode>General</c:formatCode>
                <c:ptCount val="5"/>
                <c:pt idx="0">
                  <c:v>100</c:v>
                </c:pt>
                <c:pt idx="1">
                  <c:v>312.94259969245434</c:v>
                </c:pt>
                <c:pt idx="2">
                  <c:v>578.04241672035755</c:v>
                </c:pt>
                <c:pt idx="3">
                  <c:v>1205.5168316654617</c:v>
                </c:pt>
                <c:pt idx="4">
                  <c:v>1736.366199643325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13-40C3-8C40-C796D1CA6FF5}"/>
            </c:ext>
          </c:extLst>
        </c:ser>
        <c:ser>
          <c:idx val="1"/>
          <c:order val="1"/>
          <c:tx>
            <c:strRef>
              <c:f>'23.8 tumor results'!$J$13</c:f>
              <c:strCache>
                <c:ptCount val="1"/>
                <c:pt idx="0">
                  <c:v>CON(+)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'23.8 tumor results'!$K$11:$O$11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results'!$K$13:$O$13</c:f>
              <c:numCache>
                <c:formatCode>General</c:formatCode>
                <c:ptCount val="5"/>
                <c:pt idx="0">
                  <c:v>100</c:v>
                </c:pt>
                <c:pt idx="1">
                  <c:v>189.4577573333014</c:v>
                </c:pt>
                <c:pt idx="2">
                  <c:v>638.81328406942782</c:v>
                </c:pt>
                <c:pt idx="3">
                  <c:v>986.87689393939422</c:v>
                </c:pt>
                <c:pt idx="4">
                  <c:v>1808.9966441445495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13-40C3-8C40-C796D1CA6FF5}"/>
            </c:ext>
          </c:extLst>
        </c:ser>
        <c:ser>
          <c:idx val="2"/>
          <c:order val="2"/>
          <c:tx>
            <c:strRef>
              <c:f>'23.8 tumor results'!$J$14</c:f>
              <c:strCache>
                <c:ptCount val="1"/>
                <c:pt idx="0">
                  <c:v>PAM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'23.8 tumor results'!$K$11:$O$11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results'!$K$14:$O$14</c:f>
              <c:numCache>
                <c:formatCode>General</c:formatCode>
                <c:ptCount val="5"/>
                <c:pt idx="0">
                  <c:v>100</c:v>
                </c:pt>
                <c:pt idx="1">
                  <c:v>152.4613660953591</c:v>
                </c:pt>
                <c:pt idx="2">
                  <c:v>308.27351129080995</c:v>
                </c:pt>
                <c:pt idx="3">
                  <c:v>780.16336037277631</c:v>
                </c:pt>
                <c:pt idx="4">
                  <c:v>1236.9247296230908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13-40C3-8C40-C796D1CA6FF5}"/>
            </c:ext>
          </c:extLst>
        </c:ser>
        <c:ser>
          <c:idx val="3"/>
          <c:order val="3"/>
          <c:tx>
            <c:strRef>
              <c:f>'23.8 tumor results'!$J$15</c:f>
              <c:strCache>
                <c:ptCount val="1"/>
                <c:pt idx="0">
                  <c:v>PAM+DT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'23.8 tumor results'!$K$11:$O$11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results'!$K$15:$O$15</c:f>
              <c:numCache>
                <c:formatCode>General</c:formatCode>
                <c:ptCount val="5"/>
                <c:pt idx="0">
                  <c:v>100</c:v>
                </c:pt>
                <c:pt idx="1">
                  <c:v>277.81427993827998</c:v>
                </c:pt>
                <c:pt idx="2">
                  <c:v>461.77054414831645</c:v>
                </c:pt>
                <c:pt idx="3">
                  <c:v>1056.1123218871758</c:v>
                </c:pt>
                <c:pt idx="4">
                  <c:v>1078.670588803762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13-40C3-8C40-C796D1CA6FF5}"/>
            </c:ext>
          </c:extLst>
        </c:ser>
        <c:ser>
          <c:idx val="4"/>
          <c:order val="4"/>
          <c:tx>
            <c:strRef>
              <c:f>'23.8 tumor results'!$J$16</c:f>
              <c:strCache>
                <c:ptCount val="1"/>
                <c:pt idx="0">
                  <c:v>PAS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cat>
            <c:strRef>
              <c:f>'23.8 tumor results'!$K$11:$O$11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results'!$K$16:$O$16</c:f>
              <c:numCache>
                <c:formatCode>General</c:formatCode>
                <c:ptCount val="5"/>
                <c:pt idx="0">
                  <c:v>100</c:v>
                </c:pt>
                <c:pt idx="1">
                  <c:v>156.71059324125719</c:v>
                </c:pt>
                <c:pt idx="2">
                  <c:v>285.61650060336433</c:v>
                </c:pt>
                <c:pt idx="3">
                  <c:v>583.79430051391796</c:v>
                </c:pt>
                <c:pt idx="4">
                  <c:v>624.12677167967274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13-40C3-8C40-C796D1CA6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308639"/>
        <c:axId val="320306975"/>
      </c:lineChart>
      <c:catAx>
        <c:axId val="3203086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0306975"/>
        <c:crosses val="autoZero"/>
        <c:auto val="1"/>
        <c:lblAlgn val="ctr"/>
        <c:lblOffset val="100"/>
        <c:noMultiLvlLbl val="0"/>
      </c:catAx>
      <c:valAx>
        <c:axId val="3203069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0308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7222222222222224E-2"/>
          <c:y val="9.2592592592592587E-2"/>
          <c:w val="0.72222222222222221"/>
          <c:h val="0.15524653976383929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'23.8 tumor results'!$J$24</c:f>
              <c:strCache>
                <c:ptCount val="1"/>
                <c:pt idx="0">
                  <c:v>CON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'23.8 tumor results'!$K$34:$O$34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55.937883190732926</c:v>
                  </c:pt>
                  <c:pt idx="2">
                    <c:v>29.617693040227547</c:v>
                  </c:pt>
                  <c:pt idx="3">
                    <c:v>198.44196053358854</c:v>
                  </c:pt>
                  <c:pt idx="4">
                    <c:v>894.86021716084315</c:v>
                  </c:pt>
                </c:numCache>
              </c:numRef>
            </c:plus>
            <c:minus>
              <c:numRef>
                <c:f>'23.8 tumor results'!$K$34:$O$34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55.937883190732926</c:v>
                  </c:pt>
                  <c:pt idx="2">
                    <c:v>29.617693040227547</c:v>
                  </c:pt>
                  <c:pt idx="3">
                    <c:v>198.44196053358854</c:v>
                  </c:pt>
                  <c:pt idx="4">
                    <c:v>894.86021716084315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'23.8 tumor results'!$K$23:$O$23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results'!$K$24:$O$24</c:f>
              <c:numCache>
                <c:formatCode>General</c:formatCode>
                <c:ptCount val="5"/>
                <c:pt idx="0">
                  <c:v>100</c:v>
                </c:pt>
                <c:pt idx="1">
                  <c:v>312.94259969245434</c:v>
                </c:pt>
                <c:pt idx="2">
                  <c:v>578.04241672035755</c:v>
                </c:pt>
                <c:pt idx="3">
                  <c:v>1205.5168316654617</c:v>
                </c:pt>
                <c:pt idx="4">
                  <c:v>1736.366199643325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34-4FCE-897C-25225A37CEB4}"/>
            </c:ext>
          </c:extLst>
        </c:ser>
        <c:ser>
          <c:idx val="1"/>
          <c:order val="1"/>
          <c:tx>
            <c:strRef>
              <c:f>'23.8 tumor results'!$J$25</c:f>
              <c:strCache>
                <c:ptCount val="1"/>
                <c:pt idx="0">
                  <c:v>CON(+)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'23.8 tumor results'!$K$35:$O$35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1.5032392849477547</c:v>
                  </c:pt>
                  <c:pt idx="2">
                    <c:v>226.01424535261867</c:v>
                  </c:pt>
                  <c:pt idx="3">
                    <c:v>243.71345881418705</c:v>
                  </c:pt>
                  <c:pt idx="4">
                    <c:v>698.51065994995463</c:v>
                  </c:pt>
                </c:numCache>
              </c:numRef>
            </c:plus>
            <c:minus>
              <c:numRef>
                <c:f>'23.8 tumor results'!$K$35:$O$35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1.5032392849477547</c:v>
                  </c:pt>
                  <c:pt idx="2">
                    <c:v>226.01424535261867</c:v>
                  </c:pt>
                  <c:pt idx="3">
                    <c:v>243.71345881418705</c:v>
                  </c:pt>
                  <c:pt idx="4">
                    <c:v>698.51065994995463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'23.8 tumor results'!$K$23:$O$23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results'!$K$25:$O$25</c:f>
              <c:numCache>
                <c:formatCode>General</c:formatCode>
                <c:ptCount val="5"/>
                <c:pt idx="0">
                  <c:v>100</c:v>
                </c:pt>
                <c:pt idx="1">
                  <c:v>189.4577573333014</c:v>
                </c:pt>
                <c:pt idx="2">
                  <c:v>638.81328406942782</c:v>
                </c:pt>
                <c:pt idx="3">
                  <c:v>986.87689393939422</c:v>
                </c:pt>
                <c:pt idx="4">
                  <c:v>1808.9966441445495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34-4FCE-897C-25225A37CEB4}"/>
            </c:ext>
          </c:extLst>
        </c:ser>
        <c:ser>
          <c:idx val="2"/>
          <c:order val="2"/>
          <c:tx>
            <c:strRef>
              <c:f>'23.8 tumor results'!$J$26</c:f>
              <c:strCache>
                <c:ptCount val="1"/>
                <c:pt idx="0">
                  <c:v>PAM</c:v>
                </c:pt>
              </c:strCache>
            </c:strRef>
          </c:tx>
          <c:spPr>
            <a:ln w="22225" cap="rnd">
              <a:solidFill>
                <a:sysClr val="windowText" lastClr="00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tx1"/>
              </a:solidFill>
              <a:ln w="9525">
                <a:solidFill>
                  <a:sysClr val="windowText" lastClr="000000"/>
                </a:solidFill>
                <a:round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'23.8 tumor results'!$K$36:$O$36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13.477020261834301</c:v>
                  </c:pt>
                  <c:pt idx="2">
                    <c:v>89.474592672108088</c:v>
                  </c:pt>
                  <c:pt idx="3">
                    <c:v>22.773028342249383</c:v>
                  </c:pt>
                  <c:pt idx="4">
                    <c:v>46.042270388164056</c:v>
                  </c:pt>
                </c:numCache>
              </c:numRef>
            </c:plus>
            <c:minus>
              <c:numRef>
                <c:f>'23.8 tumor results'!$K$36:$O$36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13.477020261834301</c:v>
                  </c:pt>
                  <c:pt idx="2">
                    <c:v>89.474592672108088</c:v>
                  </c:pt>
                  <c:pt idx="3">
                    <c:v>22.773028342249383</c:v>
                  </c:pt>
                  <c:pt idx="4">
                    <c:v>46.042270388164056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'23.8 tumor results'!$K$23:$O$23</c:f>
              <c:strCache>
                <c:ptCount val="5"/>
                <c:pt idx="0">
                  <c:v>T0</c:v>
                </c:pt>
                <c:pt idx="1">
                  <c:v>1 week</c:v>
                </c:pt>
                <c:pt idx="2">
                  <c:v>2 week</c:v>
                </c:pt>
                <c:pt idx="3">
                  <c:v>3 week</c:v>
                </c:pt>
                <c:pt idx="4">
                  <c:v>4 week</c:v>
                </c:pt>
              </c:strCache>
            </c:strRef>
          </c:cat>
          <c:val>
            <c:numRef>
              <c:f>'23.8 tumor results'!$K$26:$O$26</c:f>
              <c:numCache>
                <c:formatCode>General</c:formatCode>
                <c:ptCount val="5"/>
                <c:pt idx="0">
                  <c:v>100</c:v>
                </c:pt>
                <c:pt idx="1">
                  <c:v>125.04281403948637</c:v>
                </c:pt>
                <c:pt idx="2">
                  <c:v>239.68855755601598</c:v>
                </c:pt>
                <c:pt idx="3">
                  <c:v>698.73370725492521</c:v>
                </c:pt>
                <c:pt idx="4">
                  <c:v>1236.9247296230908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55-4A72-987E-763273AD7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442399"/>
        <c:axId val="462430751"/>
      </c:lineChart>
      <c:catAx>
        <c:axId val="462442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62430751"/>
        <c:crosses val="autoZero"/>
        <c:auto val="1"/>
        <c:lblAlgn val="ctr"/>
        <c:lblOffset val="100"/>
        <c:noMultiLvlLbl val="0"/>
      </c:catAx>
      <c:valAx>
        <c:axId val="4624307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6244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7222222222222224E-2"/>
          <c:y val="4.6296296296296294E-2"/>
          <c:w val="0.62863385826771656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166687</xdr:colOff>
      <xdr:row>6</xdr:row>
      <xdr:rowOff>204787</xdr:rowOff>
    </xdr:from>
    <xdr:to>
      <xdr:col>21</xdr:col>
      <xdr:colOff>247650</xdr:colOff>
      <xdr:row>18</xdr:row>
      <xdr:rowOff>9525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371475</xdr:colOff>
      <xdr:row>25</xdr:row>
      <xdr:rowOff>185737</xdr:rowOff>
    </xdr:from>
    <xdr:to>
      <xdr:col>20</xdr:col>
      <xdr:colOff>19050</xdr:colOff>
      <xdr:row>38</xdr:row>
      <xdr:rowOff>204787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1</xdr:row>
      <xdr:rowOff>28575</xdr:rowOff>
    </xdr:from>
    <xdr:to>
      <xdr:col>25</xdr:col>
      <xdr:colOff>85725</xdr:colOff>
      <xdr:row>13</xdr:row>
      <xdr:rowOff>57150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257175</xdr:colOff>
      <xdr:row>13</xdr:row>
      <xdr:rowOff>104775</xdr:rowOff>
    </xdr:from>
    <xdr:to>
      <xdr:col>20</xdr:col>
      <xdr:colOff>514350</xdr:colOff>
      <xdr:row>25</xdr:row>
      <xdr:rowOff>14287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304800</xdr:colOff>
      <xdr:row>26</xdr:row>
      <xdr:rowOff>52387</xdr:rowOff>
    </xdr:from>
    <xdr:to>
      <xdr:col>22</xdr:col>
      <xdr:colOff>76200</xdr:colOff>
      <xdr:row>39</xdr:row>
      <xdr:rowOff>71437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PC-&#51109;&#50980;&#49436;\Desktop\tumor%20volume%20(2022.12.21-SCC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종양크기"/>
      <sheetName val="종양크기 (2)"/>
      <sheetName val="무게"/>
      <sheetName val="2번째실험-종양"/>
      <sheetName val="2번째실험-무게"/>
      <sheetName val="3번째(23.03)"/>
      <sheetName val="4번째(23.08)- 종양"/>
      <sheetName val="4번째 평균그래프"/>
      <sheetName val="4번째(23.08)- 무게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K3" t="str">
            <v>T0</v>
          </cell>
        </row>
      </sheetData>
      <sheetData sheetId="7">
        <row r="16">
          <cell r="D16" t="str">
            <v>T0</v>
          </cell>
          <cell r="E16" t="str">
            <v>1 week</v>
          </cell>
          <cell r="F16" t="str">
            <v>2 week</v>
          </cell>
          <cell r="G16" t="str">
            <v>3 week</v>
          </cell>
          <cell r="H16" t="str">
            <v>4 week</v>
          </cell>
        </row>
        <row r="17">
          <cell r="C17" t="str">
            <v>CON</v>
          </cell>
          <cell r="D17">
            <v>76.003725000000003</v>
          </cell>
          <cell r="E17">
            <v>240.44112500000006</v>
          </cell>
          <cell r="F17">
            <v>279.67975000000001</v>
          </cell>
          <cell r="G17">
            <v>836.60797624999987</v>
          </cell>
          <cell r="H17">
            <v>1189.86383925</v>
          </cell>
        </row>
        <row r="18">
          <cell r="C18" t="str">
            <v>CON(+)</v>
          </cell>
          <cell r="D18">
            <v>56.39139999999999</v>
          </cell>
          <cell r="E18">
            <v>106.857</v>
          </cell>
          <cell r="F18">
            <v>357.36129999999997</v>
          </cell>
          <cell r="G18">
            <v>553.41414350000002</v>
          </cell>
          <cell r="H18">
            <v>1011.2348592499998</v>
          </cell>
        </row>
        <row r="19">
          <cell r="C19" t="str">
            <v>PAM</v>
          </cell>
          <cell r="D19">
            <v>44.067149999999998</v>
          </cell>
          <cell r="E19">
            <v>91.844500000000011</v>
          </cell>
          <cell r="F19">
            <v>219.85289375000002</v>
          </cell>
          <cell r="G19">
            <v>401.03895850000004</v>
          </cell>
          <cell r="H19">
            <v>724.10007999999993</v>
          </cell>
        </row>
        <row r="20">
          <cell r="C20" t="str">
            <v>PAM+DT</v>
          </cell>
          <cell r="D20">
            <v>56.516592500000002</v>
          </cell>
          <cell r="E20">
            <v>82.276399999999995</v>
          </cell>
          <cell r="F20">
            <v>320.13161600000001</v>
          </cell>
          <cell r="G20">
            <v>413.67022500000007</v>
          </cell>
          <cell r="H20">
            <v>557.45014999999989</v>
          </cell>
        </row>
      </sheetData>
      <sheetData sheetId="8">
        <row r="4">
          <cell r="K4" t="str">
            <v>T0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44"/>
  <sheetViews>
    <sheetView topLeftCell="A17" workbookViewId="0">
      <selection activeCell="R23" sqref="R23"/>
    </sheetView>
  </sheetViews>
  <sheetFormatPr defaultRowHeight="16.899999999999999" x14ac:dyDescent="0.6"/>
  <cols>
    <col min="1" max="1" width="9" style="14"/>
    <col min="2" max="2" width="9.25" bestFit="1" customWidth="1"/>
    <col min="6" max="6" width="9.875" bestFit="1" customWidth="1"/>
    <col min="14" max="14" width="10.625" customWidth="1"/>
  </cols>
  <sheetData>
    <row r="3" spans="1:15" x14ac:dyDescent="0.6">
      <c r="A3" s="15" t="s">
        <v>89</v>
      </c>
      <c r="B3" s="1" t="s">
        <v>93</v>
      </c>
      <c r="C3" s="1" t="s">
        <v>94</v>
      </c>
      <c r="D3" s="1" t="s">
        <v>95</v>
      </c>
      <c r="E3" s="1" t="s">
        <v>96</v>
      </c>
      <c r="F3" t="s">
        <v>97</v>
      </c>
      <c r="G3" t="s">
        <v>98</v>
      </c>
    </row>
    <row r="4" spans="1:15" x14ac:dyDescent="0.6">
      <c r="A4" s="13"/>
      <c r="B4" s="2" t="s">
        <v>29</v>
      </c>
      <c r="C4" s="2" t="s">
        <v>16</v>
      </c>
      <c r="D4" s="4" t="s">
        <v>17</v>
      </c>
      <c r="E4" s="2" t="s">
        <v>6</v>
      </c>
      <c r="F4" s="4" t="s">
        <v>8</v>
      </c>
      <c r="G4" s="2" t="s">
        <v>9</v>
      </c>
    </row>
    <row r="5" spans="1:15" x14ac:dyDescent="0.6">
      <c r="A5" s="13" t="s">
        <v>10</v>
      </c>
      <c r="B5" s="8">
        <v>23</v>
      </c>
      <c r="C5" s="8">
        <v>22.8</v>
      </c>
      <c r="D5" s="8">
        <v>24.2</v>
      </c>
      <c r="E5" s="8">
        <v>24.6</v>
      </c>
      <c r="F5" s="8">
        <v>24.5</v>
      </c>
      <c r="G5" s="9">
        <v>26.1</v>
      </c>
    </row>
    <row r="6" spans="1:15" x14ac:dyDescent="0.6">
      <c r="A6" s="13" t="s">
        <v>30</v>
      </c>
      <c r="B6" s="8">
        <v>21.2</v>
      </c>
      <c r="C6" s="8">
        <v>23.5</v>
      </c>
      <c r="D6" s="8">
        <v>22</v>
      </c>
      <c r="E6" s="8">
        <v>22.2</v>
      </c>
      <c r="F6" s="8">
        <v>24</v>
      </c>
      <c r="G6" s="9">
        <v>23.7</v>
      </c>
    </row>
    <row r="7" spans="1:15" x14ac:dyDescent="0.6">
      <c r="A7" s="13" t="s">
        <v>39</v>
      </c>
      <c r="B7" s="8">
        <v>21.9</v>
      </c>
      <c r="C7" s="8">
        <v>22.7</v>
      </c>
      <c r="D7" s="8">
        <v>23.7</v>
      </c>
      <c r="E7" s="8">
        <v>25.5</v>
      </c>
      <c r="F7" s="8">
        <v>26.3</v>
      </c>
      <c r="G7" s="9">
        <v>24.9</v>
      </c>
    </row>
    <row r="8" spans="1:15" x14ac:dyDescent="0.6">
      <c r="A8" s="13" t="s">
        <v>40</v>
      </c>
      <c r="B8" s="8">
        <v>21.5</v>
      </c>
      <c r="C8" s="8">
        <v>22.7</v>
      </c>
      <c r="D8" s="8">
        <v>22.3</v>
      </c>
      <c r="E8" s="8">
        <v>23.5</v>
      </c>
      <c r="F8" s="8">
        <v>24.7</v>
      </c>
      <c r="G8" s="10">
        <v>25.5</v>
      </c>
      <c r="I8" t="s">
        <v>89</v>
      </c>
      <c r="J8" s="1" t="s">
        <v>93</v>
      </c>
      <c r="K8" s="1" t="s">
        <v>94</v>
      </c>
      <c r="L8" s="1" t="s">
        <v>95</v>
      </c>
      <c r="M8" s="1" t="s">
        <v>96</v>
      </c>
      <c r="N8" t="s">
        <v>97</v>
      </c>
      <c r="O8" t="s">
        <v>98</v>
      </c>
    </row>
    <row r="9" spans="1:15" x14ac:dyDescent="0.6">
      <c r="A9" s="13" t="s">
        <v>12</v>
      </c>
      <c r="B9" s="8">
        <v>23.2</v>
      </c>
      <c r="C9" s="8">
        <v>22.7</v>
      </c>
      <c r="D9" s="8">
        <v>23.7</v>
      </c>
      <c r="E9" s="8">
        <v>24.4</v>
      </c>
      <c r="F9" s="8">
        <v>24.7</v>
      </c>
      <c r="G9" s="10">
        <v>24.2</v>
      </c>
      <c r="I9" s="3"/>
      <c r="J9" s="26" t="s">
        <v>28</v>
      </c>
      <c r="K9" s="26" t="s">
        <v>84</v>
      </c>
      <c r="L9" s="26" t="s">
        <v>85</v>
      </c>
      <c r="M9" s="26" t="s">
        <v>86</v>
      </c>
      <c r="N9" s="26" t="s">
        <v>87</v>
      </c>
      <c r="O9" s="26" t="s">
        <v>9</v>
      </c>
    </row>
    <row r="10" spans="1:15" x14ac:dyDescent="0.6">
      <c r="A10" s="13" t="s">
        <v>32</v>
      </c>
      <c r="B10" s="8">
        <v>22.9</v>
      </c>
      <c r="C10" s="8">
        <v>23.5</v>
      </c>
      <c r="D10" s="8">
        <v>23.1</v>
      </c>
      <c r="E10" s="8">
        <v>23.6</v>
      </c>
      <c r="F10" s="8">
        <v>25.7</v>
      </c>
      <c r="I10" s="13" t="s">
        <v>1</v>
      </c>
      <c r="J10" s="5">
        <f t="shared" ref="J10:O10" si="0">AVERAGE(B5:B6)</f>
        <v>22.1</v>
      </c>
      <c r="K10" s="5">
        <f t="shared" si="0"/>
        <v>23.15</v>
      </c>
      <c r="L10" s="5">
        <f t="shared" si="0"/>
        <v>23.1</v>
      </c>
      <c r="M10" s="5">
        <f t="shared" si="0"/>
        <v>23.4</v>
      </c>
      <c r="N10" s="5">
        <f t="shared" si="0"/>
        <v>24.25</v>
      </c>
      <c r="O10" s="5">
        <f t="shared" si="0"/>
        <v>24.9</v>
      </c>
    </row>
    <row r="11" spans="1:15" x14ac:dyDescent="0.6">
      <c r="A11" s="13" t="s">
        <v>33</v>
      </c>
      <c r="B11" s="8">
        <v>23</v>
      </c>
      <c r="C11" s="8">
        <v>24.1</v>
      </c>
      <c r="D11" s="8">
        <v>24.3</v>
      </c>
      <c r="E11" s="8">
        <v>25.6</v>
      </c>
      <c r="F11" s="8">
        <v>26.5</v>
      </c>
      <c r="I11" s="13" t="s">
        <v>18</v>
      </c>
      <c r="J11" s="5">
        <f t="shared" ref="J11:O11" si="1">AVERAGE(B7:B8)</f>
        <v>21.7</v>
      </c>
      <c r="K11" s="5">
        <f t="shared" si="1"/>
        <v>22.7</v>
      </c>
      <c r="L11" s="5">
        <f t="shared" si="1"/>
        <v>23</v>
      </c>
      <c r="M11" s="5">
        <f t="shared" si="1"/>
        <v>24.5</v>
      </c>
      <c r="N11" s="5">
        <f t="shared" si="1"/>
        <v>25.5</v>
      </c>
      <c r="O11" s="5">
        <f t="shared" si="1"/>
        <v>25.2</v>
      </c>
    </row>
    <row r="12" spans="1:15" x14ac:dyDescent="0.6">
      <c r="A12" s="13" t="s">
        <v>14</v>
      </c>
      <c r="B12" s="8">
        <v>22.5</v>
      </c>
      <c r="C12" s="8">
        <v>24.1</v>
      </c>
      <c r="D12" s="8">
        <v>24.6</v>
      </c>
      <c r="E12" s="8">
        <v>25.8</v>
      </c>
      <c r="F12" s="8">
        <v>26.7</v>
      </c>
      <c r="G12" s="11">
        <v>26.5</v>
      </c>
      <c r="I12" s="13" t="s">
        <v>19</v>
      </c>
      <c r="J12" s="5">
        <f t="shared" ref="J12:O12" si="2">AVERAGE(B9:B10)</f>
        <v>23.049999999999997</v>
      </c>
      <c r="K12" s="5">
        <f t="shared" si="2"/>
        <v>23.1</v>
      </c>
      <c r="L12" s="5">
        <f t="shared" si="2"/>
        <v>23.4</v>
      </c>
      <c r="M12" s="5">
        <f t="shared" si="2"/>
        <v>24</v>
      </c>
      <c r="N12" s="5">
        <f t="shared" si="2"/>
        <v>25.2</v>
      </c>
      <c r="O12" s="5">
        <f t="shared" si="2"/>
        <v>24.2</v>
      </c>
    </row>
    <row r="13" spans="1:15" x14ac:dyDescent="0.6">
      <c r="I13" s="13" t="s">
        <v>31</v>
      </c>
      <c r="J13" s="5">
        <f t="shared" ref="J13:O13" si="3">AVERAGE(B11:B12)</f>
        <v>22.75</v>
      </c>
      <c r="K13" s="5">
        <f t="shared" si="3"/>
        <v>24.1</v>
      </c>
      <c r="L13" s="5">
        <f t="shared" si="3"/>
        <v>24.450000000000003</v>
      </c>
      <c r="M13" s="5">
        <f t="shared" si="3"/>
        <v>25.700000000000003</v>
      </c>
      <c r="N13" s="5">
        <f t="shared" si="3"/>
        <v>26.6</v>
      </c>
      <c r="O13" s="5">
        <f t="shared" si="3"/>
        <v>26.5</v>
      </c>
    </row>
    <row r="14" spans="1:15" x14ac:dyDescent="0.6">
      <c r="A14" s="13" t="s">
        <v>90</v>
      </c>
      <c r="B14" s="1"/>
      <c r="C14" t="s">
        <v>34</v>
      </c>
      <c r="D14" t="s">
        <v>35</v>
      </c>
    </row>
    <row r="15" spans="1:15" x14ac:dyDescent="0.6">
      <c r="A15" s="13" t="s">
        <v>10</v>
      </c>
      <c r="B15" s="12">
        <v>0.9</v>
      </c>
      <c r="C15" s="7">
        <f>AVERAGE(B16)</f>
        <v>2.2000000000000002</v>
      </c>
      <c r="D15" t="e">
        <f>STDEV(B16)</f>
        <v>#DIV/0!</v>
      </c>
    </row>
    <row r="16" spans="1:15" x14ac:dyDescent="0.6">
      <c r="A16" s="13" t="s">
        <v>11</v>
      </c>
      <c r="B16" s="12">
        <v>2.2000000000000002</v>
      </c>
      <c r="C16" s="7">
        <f>AVERAGE(B17:B18)</f>
        <v>1.2999999999999998</v>
      </c>
      <c r="D16">
        <f>STDEV(B17:B18)</f>
        <v>0.14142135623730948</v>
      </c>
    </row>
    <row r="17" spans="1:15" x14ac:dyDescent="0.6">
      <c r="A17" s="13" t="s">
        <v>36</v>
      </c>
      <c r="B17">
        <v>1.4</v>
      </c>
      <c r="C17" s="7">
        <f>AVERAGE(B19:B20)</f>
        <v>1.4</v>
      </c>
      <c r="D17" t="e">
        <f>STDEV(B19)</f>
        <v>#DIV/0!</v>
      </c>
    </row>
    <row r="18" spans="1:15" x14ac:dyDescent="0.6">
      <c r="A18" s="13" t="s">
        <v>37</v>
      </c>
      <c r="B18">
        <v>1.2</v>
      </c>
      <c r="C18" s="7">
        <f>AVERAGE(B22)</f>
        <v>0.5</v>
      </c>
      <c r="D18" t="e">
        <f>STDEV(B22)</f>
        <v>#DIV/0!</v>
      </c>
    </row>
    <row r="19" spans="1:15" x14ac:dyDescent="0.6">
      <c r="A19" s="13" t="s">
        <v>38</v>
      </c>
      <c r="B19">
        <v>1</v>
      </c>
    </row>
    <row r="20" spans="1:15" x14ac:dyDescent="0.6">
      <c r="A20" s="13" t="s">
        <v>13</v>
      </c>
      <c r="B20">
        <v>1.8</v>
      </c>
    </row>
    <row r="21" spans="1:15" x14ac:dyDescent="0.6">
      <c r="A21" s="13" t="s">
        <v>33</v>
      </c>
      <c r="B21">
        <v>1.1000000000000001</v>
      </c>
    </row>
    <row r="22" spans="1:15" x14ac:dyDescent="0.6">
      <c r="A22" s="16" t="s">
        <v>15</v>
      </c>
      <c r="B22">
        <v>0.5</v>
      </c>
      <c r="H22" s="13" t="s">
        <v>91</v>
      </c>
      <c r="I22" s="24"/>
      <c r="N22" t="s">
        <v>77</v>
      </c>
      <c r="O22" t="s">
        <v>88</v>
      </c>
    </row>
    <row r="23" spans="1:15" x14ac:dyDescent="0.6">
      <c r="B23" s="1" t="s">
        <v>99</v>
      </c>
      <c r="C23" s="1" t="s">
        <v>100</v>
      </c>
      <c r="D23" s="1" t="s">
        <v>101</v>
      </c>
      <c r="E23" s="1" t="s">
        <v>102</v>
      </c>
      <c r="F23" s="1" t="s">
        <v>103</v>
      </c>
      <c r="H23" s="13" t="s">
        <v>20</v>
      </c>
      <c r="I23" s="25">
        <v>1.5</v>
      </c>
      <c r="J23" s="7">
        <v>8</v>
      </c>
      <c r="K23" s="13" t="s">
        <v>10</v>
      </c>
      <c r="L23" s="25">
        <v>0.9</v>
      </c>
      <c r="M23" s="13" t="s">
        <v>1</v>
      </c>
      <c r="N23" s="7">
        <f>AVERAGE(L23:L24)</f>
        <v>1.55</v>
      </c>
      <c r="O23">
        <f>STDEV(L23,L25)</f>
        <v>0.21213203435596409</v>
      </c>
    </row>
    <row r="24" spans="1:15" x14ac:dyDescent="0.6">
      <c r="A24" s="17"/>
      <c r="B24" s="2" t="s">
        <v>3</v>
      </c>
      <c r="C24" s="2" t="s">
        <v>4</v>
      </c>
      <c r="D24" s="4" t="s">
        <v>5</v>
      </c>
      <c r="E24" s="2" t="s">
        <v>7</v>
      </c>
      <c r="F24" s="4" t="s">
        <v>8</v>
      </c>
      <c r="H24" s="13" t="s">
        <v>21</v>
      </c>
      <c r="I24" s="25">
        <v>0.4</v>
      </c>
      <c r="J24" s="7">
        <v>8</v>
      </c>
      <c r="K24" s="13" t="s">
        <v>11</v>
      </c>
      <c r="L24" s="25">
        <v>2.2000000000000002</v>
      </c>
      <c r="M24" s="13" t="s">
        <v>78</v>
      </c>
      <c r="N24" s="7">
        <f>AVERAGE(L27:L28)</f>
        <v>1.2999999999999998</v>
      </c>
      <c r="O24">
        <f>STDEV(L27:L28)</f>
        <v>0.14142135623730948</v>
      </c>
    </row>
    <row r="25" spans="1:15" x14ac:dyDescent="0.6">
      <c r="A25" s="13" t="s">
        <v>20</v>
      </c>
      <c r="B25" s="3">
        <v>19.100000000000001</v>
      </c>
      <c r="C25" s="3">
        <v>19.899999999999999</v>
      </c>
      <c r="D25" s="3">
        <v>18.600000000000001</v>
      </c>
      <c r="E25" s="3">
        <v>21.2</v>
      </c>
      <c r="F25" s="3">
        <v>17.2</v>
      </c>
      <c r="H25" s="13" t="s">
        <v>51</v>
      </c>
      <c r="I25" s="3"/>
      <c r="J25" s="7">
        <v>11</v>
      </c>
      <c r="K25" s="13" t="s">
        <v>25</v>
      </c>
      <c r="L25" s="3">
        <v>0.6</v>
      </c>
      <c r="M25" s="13" t="s">
        <v>79</v>
      </c>
      <c r="N25" s="7">
        <f>AVERAGE(L30:L33)</f>
        <v>1.175</v>
      </c>
      <c r="O25">
        <f>STDEV(L30:L32)</f>
        <v>0.40414518843273833</v>
      </c>
    </row>
    <row r="26" spans="1:15" x14ac:dyDescent="0.6">
      <c r="A26" s="13" t="s">
        <v>21</v>
      </c>
      <c r="B26" s="3">
        <v>18</v>
      </c>
      <c r="C26" s="3">
        <v>19.100000000000001</v>
      </c>
      <c r="D26" s="3">
        <v>17.899999999999999</v>
      </c>
      <c r="E26" s="3">
        <v>18.8</v>
      </c>
      <c r="F26" s="3"/>
      <c r="H26" s="13" t="s">
        <v>52</v>
      </c>
      <c r="I26" s="3"/>
      <c r="J26" s="7"/>
      <c r="M26" s="13"/>
      <c r="N26" s="7"/>
    </row>
    <row r="27" spans="1:15" x14ac:dyDescent="0.6">
      <c r="A27" s="13" t="s">
        <v>51</v>
      </c>
      <c r="B27" s="3"/>
      <c r="C27" s="3"/>
      <c r="D27" s="3"/>
      <c r="E27" s="3"/>
      <c r="F27" s="3">
        <v>20.3</v>
      </c>
      <c r="H27" s="13" t="s">
        <v>27</v>
      </c>
      <c r="I27" s="3"/>
      <c r="J27" s="7">
        <v>8</v>
      </c>
      <c r="K27" s="13" t="s">
        <v>36</v>
      </c>
      <c r="L27" s="3">
        <v>1.4</v>
      </c>
      <c r="M27" s="13"/>
      <c r="N27" s="7"/>
    </row>
    <row r="28" spans="1:15" x14ac:dyDescent="0.6">
      <c r="A28" s="13" t="s">
        <v>52</v>
      </c>
      <c r="B28" s="3"/>
      <c r="C28" s="3"/>
      <c r="D28" s="3"/>
      <c r="E28" s="3"/>
      <c r="F28" s="3">
        <v>18.8</v>
      </c>
      <c r="H28" s="13" t="s">
        <v>22</v>
      </c>
      <c r="I28" s="18">
        <v>1.8</v>
      </c>
      <c r="J28" s="7">
        <v>8</v>
      </c>
      <c r="K28" s="13" t="s">
        <v>37</v>
      </c>
      <c r="L28" s="3">
        <v>1.2</v>
      </c>
    </row>
    <row r="29" spans="1:15" x14ac:dyDescent="0.6">
      <c r="A29" s="13" t="s">
        <v>27</v>
      </c>
      <c r="B29" s="3">
        <v>18.3</v>
      </c>
      <c r="C29" s="3">
        <v>19.600000000000001</v>
      </c>
      <c r="D29" s="3">
        <v>19.600000000000001</v>
      </c>
      <c r="E29" s="3">
        <v>19.7</v>
      </c>
      <c r="F29" s="3"/>
      <c r="H29" s="13" t="s">
        <v>53</v>
      </c>
      <c r="I29" s="3"/>
    </row>
    <row r="30" spans="1:15" x14ac:dyDescent="0.6">
      <c r="A30" s="13" t="s">
        <v>22</v>
      </c>
      <c r="B30" s="3">
        <v>18.600000000000001</v>
      </c>
      <c r="C30" s="3">
        <v>19.7</v>
      </c>
      <c r="D30" s="3">
        <v>19.100000000000001</v>
      </c>
      <c r="E30" s="3">
        <v>20.100000000000001</v>
      </c>
      <c r="F30" s="3">
        <v>21</v>
      </c>
      <c r="H30" s="13" t="s">
        <v>54</v>
      </c>
      <c r="I30" s="3"/>
      <c r="J30">
        <v>8</v>
      </c>
      <c r="K30" s="13" t="s">
        <v>20</v>
      </c>
      <c r="L30" s="3">
        <v>1</v>
      </c>
    </row>
    <row r="31" spans="1:15" x14ac:dyDescent="0.6">
      <c r="A31" s="13" t="s">
        <v>53</v>
      </c>
      <c r="B31" s="3"/>
      <c r="C31" s="3"/>
      <c r="D31" s="3"/>
      <c r="E31" s="3"/>
      <c r="F31" s="3">
        <v>19.2</v>
      </c>
      <c r="H31" s="13" t="s">
        <v>23</v>
      </c>
      <c r="I31" s="3">
        <v>0.4</v>
      </c>
      <c r="J31">
        <v>8</v>
      </c>
      <c r="K31" s="13" t="s">
        <v>21</v>
      </c>
      <c r="L31" s="3">
        <v>1.8</v>
      </c>
    </row>
    <row r="32" spans="1:15" x14ac:dyDescent="0.6">
      <c r="A32" s="13" t="s">
        <v>54</v>
      </c>
      <c r="B32" s="3"/>
      <c r="C32" s="3"/>
      <c r="D32" s="3"/>
      <c r="E32" s="3"/>
      <c r="F32" s="3">
        <v>23.6</v>
      </c>
      <c r="H32" s="13" t="s">
        <v>24</v>
      </c>
      <c r="I32" s="3">
        <v>1.8</v>
      </c>
      <c r="J32">
        <v>11</v>
      </c>
      <c r="K32" s="13" t="s">
        <v>20</v>
      </c>
      <c r="L32" s="25">
        <v>1.5</v>
      </c>
    </row>
    <row r="33" spans="1:12" x14ac:dyDescent="0.6">
      <c r="A33" s="13" t="s">
        <v>23</v>
      </c>
      <c r="B33" s="3">
        <v>18.899999999999999</v>
      </c>
      <c r="C33" s="3">
        <v>20.5</v>
      </c>
      <c r="D33" s="3">
        <v>18.899999999999999</v>
      </c>
      <c r="E33" s="3">
        <v>18.5</v>
      </c>
      <c r="F33" s="3"/>
      <c r="H33" s="13" t="s">
        <v>55</v>
      </c>
      <c r="I33" s="3"/>
      <c r="J33">
        <v>11</v>
      </c>
      <c r="K33" s="13" t="s">
        <v>21</v>
      </c>
      <c r="L33" s="25">
        <v>0.4</v>
      </c>
    </row>
    <row r="34" spans="1:12" x14ac:dyDescent="0.6">
      <c r="A34" s="13" t="s">
        <v>24</v>
      </c>
      <c r="B34" s="3">
        <v>18.2</v>
      </c>
      <c r="C34" s="3">
        <v>20</v>
      </c>
      <c r="D34" s="3">
        <v>20.3</v>
      </c>
      <c r="E34" s="3">
        <v>18.2</v>
      </c>
      <c r="F34" s="3">
        <v>21.5</v>
      </c>
      <c r="H34" s="13" t="s">
        <v>25</v>
      </c>
      <c r="I34" s="3">
        <v>0.6</v>
      </c>
    </row>
    <row r="35" spans="1:12" x14ac:dyDescent="0.6">
      <c r="A35" s="13" t="s">
        <v>55</v>
      </c>
      <c r="B35" s="3"/>
      <c r="C35" s="3"/>
      <c r="D35" s="3"/>
      <c r="E35" s="3"/>
      <c r="F35" s="3">
        <v>21.3</v>
      </c>
      <c r="H35" s="13" t="s">
        <v>56</v>
      </c>
      <c r="I35" s="3"/>
      <c r="J35">
        <v>8</v>
      </c>
      <c r="K35" s="13" t="s">
        <v>75</v>
      </c>
      <c r="L35" s="3">
        <v>1.1000000000000001</v>
      </c>
    </row>
    <row r="36" spans="1:12" x14ac:dyDescent="0.6">
      <c r="A36" s="13" t="s">
        <v>25</v>
      </c>
      <c r="B36" s="3">
        <v>16.2</v>
      </c>
      <c r="C36" s="18">
        <v>17.899999999999999</v>
      </c>
      <c r="D36" s="3">
        <v>17.2</v>
      </c>
      <c r="E36" s="3">
        <v>16.8</v>
      </c>
      <c r="F36" s="3">
        <v>16.8</v>
      </c>
      <c r="H36" s="4" t="s">
        <v>92</v>
      </c>
      <c r="I36" s="24"/>
      <c r="J36">
        <v>8</v>
      </c>
      <c r="K36" s="13" t="s">
        <v>76</v>
      </c>
      <c r="L36" s="3">
        <v>0.5</v>
      </c>
    </row>
    <row r="37" spans="1:12" x14ac:dyDescent="0.6">
      <c r="A37" s="13" t="s">
        <v>26</v>
      </c>
      <c r="B37" s="3">
        <v>16.899999999999999</v>
      </c>
      <c r="C37" s="18">
        <v>18.5</v>
      </c>
      <c r="D37" s="3">
        <v>18.399999999999999</v>
      </c>
      <c r="E37" s="3"/>
      <c r="F37" s="3"/>
      <c r="H37" s="13" t="s">
        <v>70</v>
      </c>
      <c r="I37" s="25">
        <v>0.9</v>
      </c>
      <c r="J37">
        <v>11</v>
      </c>
      <c r="K37" s="13" t="s">
        <v>27</v>
      </c>
      <c r="L37" s="3"/>
    </row>
    <row r="38" spans="1:12" x14ac:dyDescent="0.6">
      <c r="A38" s="13" t="s">
        <v>56</v>
      </c>
      <c r="B38" s="3"/>
      <c r="C38" s="3"/>
      <c r="D38" s="3"/>
      <c r="E38" s="3"/>
      <c r="F38" s="3">
        <v>17.600000000000001</v>
      </c>
      <c r="H38" s="13" t="s">
        <v>71</v>
      </c>
      <c r="I38" s="25">
        <v>2.2000000000000002</v>
      </c>
      <c r="J38">
        <v>11</v>
      </c>
      <c r="K38" s="13" t="s">
        <v>22</v>
      </c>
      <c r="L38" s="18">
        <v>1.8</v>
      </c>
    </row>
    <row r="39" spans="1:12" x14ac:dyDescent="0.6">
      <c r="H39" s="13" t="s">
        <v>72</v>
      </c>
      <c r="I39" s="3">
        <v>1.4</v>
      </c>
    </row>
    <row r="40" spans="1:12" x14ac:dyDescent="0.6">
      <c r="H40" s="13" t="s">
        <v>73</v>
      </c>
      <c r="I40" s="3">
        <v>1.2</v>
      </c>
      <c r="J40">
        <v>11</v>
      </c>
      <c r="K40" s="13" t="s">
        <v>23</v>
      </c>
      <c r="L40" s="3">
        <v>0.4</v>
      </c>
    </row>
    <row r="41" spans="1:12" x14ac:dyDescent="0.6">
      <c r="H41" s="13" t="s">
        <v>65</v>
      </c>
      <c r="I41" s="3">
        <v>1</v>
      </c>
      <c r="J41">
        <v>11</v>
      </c>
      <c r="K41" s="13" t="s">
        <v>24</v>
      </c>
      <c r="L41" s="3">
        <v>1.8</v>
      </c>
    </row>
    <row r="42" spans="1:12" x14ac:dyDescent="0.6">
      <c r="H42" s="13" t="s">
        <v>74</v>
      </c>
      <c r="I42" s="3">
        <v>1.8</v>
      </c>
    </row>
    <row r="43" spans="1:12" x14ac:dyDescent="0.6">
      <c r="H43" s="13" t="s">
        <v>75</v>
      </c>
      <c r="I43" s="3">
        <v>1.1000000000000001</v>
      </c>
    </row>
    <row r="44" spans="1:12" x14ac:dyDescent="0.6">
      <c r="H44" s="13" t="s">
        <v>76</v>
      </c>
      <c r="I44" s="3">
        <v>0.5</v>
      </c>
    </row>
  </sheetData>
  <phoneticPr fontId="1" type="noConversion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37"/>
  <sheetViews>
    <sheetView tabSelected="1" topLeftCell="H1" workbookViewId="0">
      <selection activeCell="Y16" sqref="Y16"/>
    </sheetView>
  </sheetViews>
  <sheetFormatPr defaultRowHeight="16.899999999999999" x14ac:dyDescent="0.6"/>
  <cols>
    <col min="2" max="2" width="17" customWidth="1"/>
    <col min="4" max="4" width="10.75" customWidth="1"/>
    <col min="5" max="5" width="14.125" customWidth="1"/>
    <col min="10" max="10" width="12.75" customWidth="1"/>
  </cols>
  <sheetData>
    <row r="2" spans="2:15" x14ac:dyDescent="0.6">
      <c r="C2" t="s">
        <v>41</v>
      </c>
      <c r="D2" s="19" t="s">
        <v>42</v>
      </c>
      <c r="E2" s="19" t="s">
        <v>43</v>
      </c>
      <c r="F2" t="s">
        <v>44</v>
      </c>
      <c r="G2" t="s">
        <v>8</v>
      </c>
      <c r="H2" t="s">
        <v>9</v>
      </c>
      <c r="I2" s="1"/>
      <c r="J2" s="1"/>
    </row>
    <row r="3" spans="2:15" x14ac:dyDescent="0.6">
      <c r="B3" s="3" t="s">
        <v>63</v>
      </c>
      <c r="C3" s="4">
        <v>100</v>
      </c>
      <c r="D3" s="4">
        <v>155.84415584415586</v>
      </c>
      <c r="E3" s="4">
        <v>354.99028061011535</v>
      </c>
      <c r="F3" s="4">
        <v>982.64610687751178</v>
      </c>
      <c r="G3" s="4">
        <v>1034.8836191907264</v>
      </c>
      <c r="H3" s="4">
        <v>1109.0310901219996</v>
      </c>
    </row>
    <row r="4" spans="2:15" x14ac:dyDescent="0.6">
      <c r="B4" s="4" t="s">
        <v>64</v>
      </c>
      <c r="C4" s="3">
        <v>100</v>
      </c>
      <c r="D4" s="3">
        <v>672.86326688026588</v>
      </c>
      <c r="E4" s="3">
        <v>396.83669836749209</v>
      </c>
      <c r="F4" s="3">
        <v>1363.0574185441351</v>
      </c>
      <c r="G4" s="3">
        <v>2744.15881986472</v>
      </c>
      <c r="H4" s="3">
        <v>2720.4008639322583</v>
      </c>
    </row>
    <row r="5" spans="2:15" x14ac:dyDescent="0.6">
      <c r="B5" s="4" t="s">
        <v>61</v>
      </c>
      <c r="C5" s="3">
        <v>100</v>
      </c>
      <c r="D5" s="3">
        <v>188.39480664116883</v>
      </c>
      <c r="E5" s="3">
        <v>798.62948960302458</v>
      </c>
      <c r="F5" s="3">
        <v>1159.2083333333339</v>
      </c>
      <c r="G5" s="3">
        <v>2302.9182685262526</v>
      </c>
      <c r="H5" s="3"/>
    </row>
    <row r="6" spans="2:15" x14ac:dyDescent="0.6">
      <c r="B6" s="4" t="s">
        <v>62</v>
      </c>
      <c r="C6" s="3">
        <v>100</v>
      </c>
      <c r="D6" s="3">
        <v>190.52070802543398</v>
      </c>
      <c r="E6" s="3">
        <v>478.99707853583101</v>
      </c>
      <c r="F6" s="3">
        <v>814.5454545454545</v>
      </c>
      <c r="G6" s="3">
        <v>1315.0750197628461</v>
      </c>
      <c r="H6" s="3">
        <v>1442.4436406599073</v>
      </c>
    </row>
    <row r="7" spans="2:15" x14ac:dyDescent="0.6">
      <c r="B7" s="4" t="s">
        <v>57</v>
      </c>
      <c r="C7" s="3">
        <v>100</v>
      </c>
      <c r="D7" s="3">
        <v>216.26380808016634</v>
      </c>
      <c r="E7" s="3">
        <v>380.46105599477187</v>
      </c>
      <c r="F7" s="3">
        <v>821.09982663314315</v>
      </c>
      <c r="G7" s="3">
        <v>1269.4815312357862</v>
      </c>
      <c r="H7" s="3">
        <v>1331.564237009336</v>
      </c>
    </row>
    <row r="8" spans="2:15" x14ac:dyDescent="0.6">
      <c r="B8" s="4" t="s">
        <v>58</v>
      </c>
      <c r="C8" s="3">
        <v>100</v>
      </c>
      <c r="D8" s="3">
        <v>198.33313233404269</v>
      </c>
      <c r="E8" s="3">
        <v>651.19827996477989</v>
      </c>
      <c r="F8" s="3">
        <v>1024.4523197263297</v>
      </c>
      <c r="G8" s="3">
        <v>2123.6675653280113</v>
      </c>
      <c r="H8" s="3">
        <v>3553.152900808795</v>
      </c>
    </row>
    <row r="9" spans="2:15" x14ac:dyDescent="0.6">
      <c r="B9" s="4" t="s">
        <v>59</v>
      </c>
      <c r="C9" s="3">
        <v>100</v>
      </c>
      <c r="D9" s="3">
        <v>124.09496117127385</v>
      </c>
      <c r="E9" s="3">
        <v>454.722143060701</v>
      </c>
      <c r="F9" s="3">
        <v>640.9915796879452</v>
      </c>
      <c r="G9" s="3">
        <v>1528.4244531917918</v>
      </c>
      <c r="H9" s="3"/>
    </row>
    <row r="10" spans="2:15" x14ac:dyDescent="0.6">
      <c r="B10" s="4" t="s">
        <v>60</v>
      </c>
      <c r="C10" s="3">
        <v>100</v>
      </c>
      <c r="D10" s="3">
        <v>159.74533010628539</v>
      </c>
      <c r="E10" s="3">
        <v>640.10095424872009</v>
      </c>
      <c r="F10" s="3">
        <v>791.91684839180164</v>
      </c>
      <c r="G10" s="3">
        <v>628.91672441573235</v>
      </c>
      <c r="H10" s="3">
        <v>783.18567409179809</v>
      </c>
    </row>
    <row r="11" spans="2:15" x14ac:dyDescent="0.6">
      <c r="K11" s="3" t="s">
        <v>41</v>
      </c>
      <c r="L11" s="20" t="s">
        <v>42</v>
      </c>
      <c r="M11" s="20" t="s">
        <v>43</v>
      </c>
      <c r="N11" s="3" t="s">
        <v>44</v>
      </c>
      <c r="O11" s="3" t="s">
        <v>8</v>
      </c>
    </row>
    <row r="12" spans="2:15" x14ac:dyDescent="0.6">
      <c r="B12" s="3"/>
      <c r="C12" s="3" t="s">
        <v>41</v>
      </c>
      <c r="D12" s="20" t="s">
        <v>42</v>
      </c>
      <c r="E12" s="20" t="s">
        <v>43</v>
      </c>
      <c r="F12" s="3" t="s">
        <v>44</v>
      </c>
      <c r="G12" s="3" t="s">
        <v>8</v>
      </c>
      <c r="H12" s="3" t="s">
        <v>9</v>
      </c>
      <c r="J12" s="22" t="s">
        <v>81</v>
      </c>
      <c r="K12">
        <f>AVERAGE(C29:C33)</f>
        <v>100</v>
      </c>
      <c r="L12">
        <f>AVERAGE(D29:D33)</f>
        <v>312.94259969245434</v>
      </c>
      <c r="M12">
        <f>AVERAGE(E29:E33)</f>
        <v>578.04241672035755</v>
      </c>
      <c r="N12">
        <f>AVERAGE(F29:F33)</f>
        <v>1205.5168316654617</v>
      </c>
      <c r="O12">
        <f>AVERAGE(G29:G33)</f>
        <v>1736.366199643325</v>
      </c>
    </row>
    <row r="13" spans="2:15" x14ac:dyDescent="0.6">
      <c r="B13" s="3" t="s">
        <v>45</v>
      </c>
      <c r="C13" s="3">
        <v>100</v>
      </c>
      <c r="D13" s="4">
        <v>134.09100484911693</v>
      </c>
      <c r="E13" s="4">
        <v>255.49433997136512</v>
      </c>
      <c r="F13" s="4">
        <v>853.30575217105911</v>
      </c>
      <c r="G13" s="4">
        <v>1204.3679280103954</v>
      </c>
      <c r="H13" s="4"/>
      <c r="J13" s="22" t="s">
        <v>18</v>
      </c>
      <c r="K13">
        <f>AVERAGE(C34:C35)</f>
        <v>100</v>
      </c>
      <c r="L13">
        <f>AVERAGE(D34:D35)</f>
        <v>189.4577573333014</v>
      </c>
      <c r="M13">
        <f>AVERAGE(E34:E35)</f>
        <v>638.81328406942782</v>
      </c>
      <c r="N13">
        <f>AVERAGE(F34:F35)</f>
        <v>986.87689393939422</v>
      </c>
      <c r="O13">
        <f>AVERAGE(G34:G35)</f>
        <v>1808.9966441445495</v>
      </c>
    </row>
    <row r="14" spans="2:15" x14ac:dyDescent="0.6">
      <c r="B14" s="3" t="s">
        <v>46</v>
      </c>
      <c r="C14" s="4">
        <v>100</v>
      </c>
      <c r="D14" s="3">
        <v>111.07548079406344</v>
      </c>
      <c r="E14" s="3">
        <v>138.53895745801228</v>
      </c>
      <c r="F14" s="3">
        <v>421.79554296057347</v>
      </c>
      <c r="G14" s="3"/>
      <c r="H14" s="3"/>
      <c r="J14" s="17" t="s">
        <v>80</v>
      </c>
      <c r="K14">
        <f>AVERAGE(C13:C18)</f>
        <v>100</v>
      </c>
      <c r="L14">
        <f>AVERAGE(D13:D18)</f>
        <v>152.4613660953591</v>
      </c>
      <c r="M14">
        <f>AVERAGE(E13:E18)</f>
        <v>308.27351129080995</v>
      </c>
      <c r="N14">
        <f>AVERAGE(F13:F18)</f>
        <v>780.16336037277631</v>
      </c>
      <c r="O14">
        <f>AVERAGE(G13:G17)</f>
        <v>1236.9247296230908</v>
      </c>
    </row>
    <row r="15" spans="2:15" x14ac:dyDescent="0.6">
      <c r="B15" s="3" t="s">
        <v>51</v>
      </c>
      <c r="C15" s="3">
        <v>100</v>
      </c>
      <c r="D15" s="3">
        <v>138.81244912425996</v>
      </c>
      <c r="E15" s="3">
        <v>221.68711931225903</v>
      </c>
      <c r="F15" s="3"/>
      <c r="G15" s="3"/>
      <c r="H15" s="3"/>
      <c r="J15" s="22" t="s">
        <v>82</v>
      </c>
      <c r="K15">
        <f>AVERAGE(C19:C24)</f>
        <v>100</v>
      </c>
      <c r="L15">
        <f>AVERAGE(D19:D24)</f>
        <v>277.81427993827998</v>
      </c>
      <c r="M15">
        <f>AVERAGE(E19:E24)</f>
        <v>461.77054414831645</v>
      </c>
      <c r="N15">
        <f>AVERAGE(F19:F24)</f>
        <v>1056.1123218871758</v>
      </c>
      <c r="O15">
        <f>AVERAGE(G21:G24)</f>
        <v>1078.670588803762</v>
      </c>
    </row>
    <row r="16" spans="2:15" x14ac:dyDescent="0.6">
      <c r="B16" s="3" t="s">
        <v>52</v>
      </c>
      <c r="C16" s="3">
        <v>100</v>
      </c>
      <c r="D16" s="3">
        <v>116.1923213905052</v>
      </c>
      <c r="E16" s="3">
        <v>202.26131504367163</v>
      </c>
      <c r="F16" s="3"/>
      <c r="G16" s="3"/>
      <c r="H16" s="3"/>
      <c r="J16" s="23" t="s">
        <v>83</v>
      </c>
      <c r="K16">
        <f>AVERAGE(C25:C28)</f>
        <v>100</v>
      </c>
      <c r="L16">
        <f>AVERAGE(D25:D28)</f>
        <v>156.71059324125719</v>
      </c>
      <c r="M16">
        <f>AVERAGE(E25:E28)</f>
        <v>285.61650060336433</v>
      </c>
      <c r="N16">
        <f>AVERAGE(F25:F28)</f>
        <v>583.79430051391796</v>
      </c>
      <c r="O16">
        <f>AVERAGE(G25:G28)</f>
        <v>624.12677167967274</v>
      </c>
    </row>
    <row r="17" spans="2:15" x14ac:dyDescent="0.6">
      <c r="B17" s="4" t="s">
        <v>57</v>
      </c>
      <c r="C17" s="3">
        <v>100</v>
      </c>
      <c r="D17" s="3">
        <v>216.26380808016634</v>
      </c>
      <c r="E17" s="3">
        <v>380.46105599477187</v>
      </c>
      <c r="F17" s="3">
        <v>821.09982663314315</v>
      </c>
      <c r="G17" s="3">
        <v>1269.4815312357862</v>
      </c>
      <c r="H17" s="3">
        <v>1331.564237009336</v>
      </c>
    </row>
    <row r="18" spans="2:15" x14ac:dyDescent="0.6">
      <c r="B18" s="4" t="s">
        <v>58</v>
      </c>
      <c r="C18" s="3">
        <v>100</v>
      </c>
      <c r="D18" s="3">
        <v>198.33313233404269</v>
      </c>
      <c r="E18" s="3">
        <v>651.19827996477989</v>
      </c>
      <c r="F18" s="3">
        <v>1024.4523197263297</v>
      </c>
      <c r="G18" s="3">
        <v>2123.6675653280113</v>
      </c>
      <c r="H18" s="3">
        <v>3553.152900808795</v>
      </c>
    </row>
    <row r="19" spans="2:15" x14ac:dyDescent="0.6">
      <c r="B19" s="3" t="s">
        <v>47</v>
      </c>
      <c r="C19" s="4">
        <v>100</v>
      </c>
      <c r="D19" s="3">
        <v>285.11409386285374</v>
      </c>
      <c r="E19" s="3">
        <v>328.52723188040648</v>
      </c>
      <c r="F19" s="3">
        <v>739.59779436465931</v>
      </c>
      <c r="G19" s="3"/>
      <c r="H19" s="3"/>
    </row>
    <row r="20" spans="2:15" x14ac:dyDescent="0.6">
      <c r="B20" s="3" t="s">
        <v>22</v>
      </c>
      <c r="C20" s="4">
        <v>100</v>
      </c>
      <c r="D20" s="3">
        <v>806.27229675102376</v>
      </c>
      <c r="E20" s="3">
        <v>1036.595350274195</v>
      </c>
      <c r="F20" s="3">
        <v>2051.9430651042967</v>
      </c>
      <c r="G20" s="3">
        <v>4524.5561901662813</v>
      </c>
      <c r="H20" s="3"/>
    </row>
    <row r="21" spans="2:15" x14ac:dyDescent="0.6">
      <c r="B21" s="3" t="s">
        <v>53</v>
      </c>
      <c r="C21" s="3">
        <v>100</v>
      </c>
      <c r="D21" s="3">
        <v>175.5782365518688</v>
      </c>
      <c r="E21" s="3">
        <v>66.462653267862777</v>
      </c>
      <c r="F21" s="3"/>
      <c r="G21" s="3"/>
      <c r="H21" s="3"/>
    </row>
    <row r="22" spans="2:15" x14ac:dyDescent="0.6">
      <c r="B22" s="3" t="s">
        <v>54</v>
      </c>
      <c r="C22" s="3">
        <v>100</v>
      </c>
      <c r="D22" s="3">
        <v>116.08076118637452</v>
      </c>
      <c r="E22" s="3">
        <v>244.21493215801345</v>
      </c>
      <c r="F22" s="3"/>
      <c r="G22" s="3"/>
      <c r="H22" s="3"/>
    </row>
    <row r="23" spans="2:15" x14ac:dyDescent="0.6">
      <c r="B23" s="4" t="s">
        <v>59</v>
      </c>
      <c r="C23" s="3">
        <v>100</v>
      </c>
      <c r="D23" s="3">
        <v>124.09496117127385</v>
      </c>
      <c r="E23" s="3">
        <v>454.722143060701</v>
      </c>
      <c r="F23" s="3">
        <v>640.9915796879452</v>
      </c>
      <c r="G23" s="3">
        <v>1528.4244531917918</v>
      </c>
      <c r="H23" s="3"/>
      <c r="K23" s="3" t="s">
        <v>41</v>
      </c>
      <c r="L23" s="20" t="s">
        <v>42</v>
      </c>
      <c r="M23" s="20" t="s">
        <v>43</v>
      </c>
      <c r="N23" s="3" t="s">
        <v>44</v>
      </c>
      <c r="O23" s="3" t="s">
        <v>8</v>
      </c>
    </row>
    <row r="24" spans="2:15" x14ac:dyDescent="0.6">
      <c r="B24" s="4" t="s">
        <v>60</v>
      </c>
      <c r="C24" s="3">
        <v>100</v>
      </c>
      <c r="D24" s="3">
        <v>159.74533010628539</v>
      </c>
      <c r="E24" s="3">
        <v>640.10095424872009</v>
      </c>
      <c r="F24" s="3">
        <v>791.91684839180164</v>
      </c>
      <c r="G24" s="3">
        <v>628.91672441573235</v>
      </c>
      <c r="H24" s="3">
        <v>783.18567409179809</v>
      </c>
      <c r="J24" s="22" t="s">
        <v>68</v>
      </c>
      <c r="K24">
        <f>AVERAGE(C29:C33)</f>
        <v>100</v>
      </c>
      <c r="L24">
        <f>AVERAGE(D29:D33)</f>
        <v>312.94259969245434</v>
      </c>
      <c r="M24">
        <f>AVERAGE(E29:E33)</f>
        <v>578.04241672035755</v>
      </c>
      <c r="N24">
        <f>AVERAGE(F29:F33)</f>
        <v>1205.5168316654617</v>
      </c>
      <c r="O24">
        <f>AVERAGE(G29:G33)</f>
        <v>1736.366199643325</v>
      </c>
    </row>
    <row r="25" spans="2:15" x14ac:dyDescent="0.6">
      <c r="B25" s="21" t="s">
        <v>48</v>
      </c>
      <c r="C25" s="4">
        <v>100</v>
      </c>
      <c r="D25" s="3">
        <v>171.87872900803899</v>
      </c>
      <c r="E25" s="3">
        <v>416.78283577883406</v>
      </c>
      <c r="F25" s="3">
        <v>432.52907563662984</v>
      </c>
      <c r="G25" s="3">
        <v>281.21889006305338</v>
      </c>
      <c r="H25" s="3"/>
      <c r="J25" s="13" t="s">
        <v>69</v>
      </c>
      <c r="K25">
        <f>AVERAGE(C34:C35)</f>
        <v>100</v>
      </c>
      <c r="L25">
        <f>AVERAGE(D34:D35)</f>
        <v>189.4577573333014</v>
      </c>
      <c r="M25">
        <f>AVERAGE(E34:E35)</f>
        <v>638.81328406942782</v>
      </c>
      <c r="N25">
        <f>AVERAGE(F34:F35)</f>
        <v>986.87689393939422</v>
      </c>
      <c r="O25">
        <f>AVERAGE(G34:G35)</f>
        <v>1808.9966441445495</v>
      </c>
    </row>
    <row r="26" spans="2:15" x14ac:dyDescent="0.6">
      <c r="B26" s="3" t="s">
        <v>24</v>
      </c>
      <c r="C26" s="4">
        <v>100</v>
      </c>
      <c r="D26" s="3">
        <v>100</v>
      </c>
      <c r="E26" s="3">
        <v>187.76829814667411</v>
      </c>
      <c r="F26" s="3">
        <v>735.05952539120608</v>
      </c>
      <c r="G26" s="3">
        <v>967.03465329629216</v>
      </c>
      <c r="H26" s="3"/>
      <c r="J26" s="17" t="s">
        <v>66</v>
      </c>
      <c r="K26">
        <f>AVERAGE(C13:C18)</f>
        <v>100</v>
      </c>
      <c r="L26">
        <f>AVERAGE(D13:D16)</f>
        <v>125.04281403948637</v>
      </c>
      <c r="M26">
        <f>AVERAGE(E13:E17)</f>
        <v>239.68855755601598</v>
      </c>
      <c r="N26">
        <f>AVERAGE(F13:F17)</f>
        <v>698.73370725492521</v>
      </c>
      <c r="O26">
        <f>AVERAGE(G13:G17)</f>
        <v>1236.9247296230908</v>
      </c>
    </row>
    <row r="27" spans="2:15" x14ac:dyDescent="0.6">
      <c r="B27" s="21" t="s">
        <v>55</v>
      </c>
      <c r="C27" s="3">
        <v>100</v>
      </c>
      <c r="D27" s="3">
        <v>198.25305071573257</v>
      </c>
      <c r="E27" s="3">
        <v>252.29836788458493</v>
      </c>
      <c r="F27" s="3"/>
      <c r="G27" s="3"/>
      <c r="H27" s="3"/>
      <c r="J27" s="22" t="s">
        <v>67</v>
      </c>
      <c r="K27">
        <f>AVERAGE(C19:C24)</f>
        <v>100</v>
      </c>
      <c r="L27">
        <f>AVERAGE(D21:D24)</f>
        <v>143.87482225395064</v>
      </c>
      <c r="M27">
        <f>AVERAGE(E21:E24)</f>
        <v>351.37517068382431</v>
      </c>
      <c r="N27">
        <f>AVERAGE(F19,F23:F24)</f>
        <v>724.16874081480194</v>
      </c>
      <c r="O27">
        <f>AVERAGE(G23:G24)</f>
        <v>1078.670588803762</v>
      </c>
    </row>
    <row r="28" spans="2:15" x14ac:dyDescent="0.6">
      <c r="B28" s="3" t="s">
        <v>50</v>
      </c>
      <c r="C28" s="4"/>
      <c r="D28" s="3"/>
      <c r="E28" s="3"/>
      <c r="F28" s="3"/>
      <c r="G28" s="3"/>
      <c r="H28" s="3"/>
    </row>
    <row r="29" spans="2:15" x14ac:dyDescent="0.6">
      <c r="B29" s="3" t="s">
        <v>49</v>
      </c>
      <c r="C29" s="4">
        <v>100</v>
      </c>
      <c r="D29" s="3">
        <v>197.86531863199329</v>
      </c>
      <c r="E29" s="3">
        <v>1109.8353476087789</v>
      </c>
      <c r="F29" s="3">
        <v>1270.8469695747383</v>
      </c>
      <c r="G29" s="3">
        <v>1430.0561598745282</v>
      </c>
      <c r="H29" s="3"/>
    </row>
    <row r="30" spans="2:15" x14ac:dyDescent="0.6">
      <c r="B30" s="3" t="s">
        <v>26</v>
      </c>
      <c r="C30" s="4">
        <v>100</v>
      </c>
      <c r="D30" s="3">
        <v>269.60532534278389</v>
      </c>
      <c r="E30" s="3">
        <v>616.32812499999989</v>
      </c>
      <c r="F30" s="3"/>
      <c r="G30" s="3"/>
      <c r="H30" s="3"/>
    </row>
    <row r="31" spans="2:15" x14ac:dyDescent="0.6">
      <c r="B31" s="3" t="s">
        <v>56</v>
      </c>
      <c r="C31" s="3">
        <v>100</v>
      </c>
      <c r="D31" s="3">
        <v>268.53493176307256</v>
      </c>
      <c r="E31" s="3">
        <v>412.22163201540178</v>
      </c>
      <c r="F31" s="6"/>
      <c r="G31" s="6"/>
      <c r="H31" s="6"/>
    </row>
    <row r="32" spans="2:15" x14ac:dyDescent="0.6">
      <c r="B32" s="3" t="s">
        <v>63</v>
      </c>
      <c r="C32" s="4">
        <v>100</v>
      </c>
      <c r="D32" s="4">
        <v>155.84415584415586</v>
      </c>
      <c r="E32" s="4">
        <v>354.99028061011535</v>
      </c>
      <c r="F32" s="4">
        <v>982.64610687751178</v>
      </c>
      <c r="G32" s="4">
        <v>1034.8836191907264</v>
      </c>
      <c r="H32" s="4">
        <v>1109.0310901219996</v>
      </c>
    </row>
    <row r="33" spans="2:15" x14ac:dyDescent="0.6">
      <c r="B33" s="4" t="s">
        <v>64</v>
      </c>
      <c r="C33" s="3">
        <v>100</v>
      </c>
      <c r="D33" s="3">
        <v>672.86326688026588</v>
      </c>
      <c r="E33" s="3">
        <v>396.83669836749209</v>
      </c>
      <c r="F33" s="3">
        <v>1363.0574185441351</v>
      </c>
      <c r="G33" s="3">
        <v>2744.15881986472</v>
      </c>
      <c r="H33" s="3">
        <v>2720.4008639322583</v>
      </c>
      <c r="K33" s="3" t="s">
        <v>41</v>
      </c>
      <c r="L33" s="20" t="s">
        <v>42</v>
      </c>
      <c r="M33" s="20" t="s">
        <v>43</v>
      </c>
      <c r="N33" s="3" t="s">
        <v>44</v>
      </c>
      <c r="O33" s="3" t="s">
        <v>8</v>
      </c>
    </row>
    <row r="34" spans="2:15" x14ac:dyDescent="0.6">
      <c r="B34" s="4" t="s">
        <v>61</v>
      </c>
      <c r="C34" s="3">
        <v>100</v>
      </c>
      <c r="D34" s="3">
        <v>188.39480664116883</v>
      </c>
      <c r="E34" s="3">
        <v>798.62948960302458</v>
      </c>
      <c r="F34" s="3">
        <v>1159.2083333333339</v>
      </c>
      <c r="G34" s="3">
        <v>2302.9182685262526</v>
      </c>
      <c r="H34" s="3"/>
      <c r="J34" s="22" t="s">
        <v>1</v>
      </c>
      <c r="K34">
        <f>STDEV(C29:C33)</f>
        <v>0</v>
      </c>
      <c r="L34">
        <f>STDEV(D29:D32)</f>
        <v>55.937883190732926</v>
      </c>
      <c r="M34">
        <f>STDEV(E31:E33)</f>
        <v>29.617693040227547</v>
      </c>
      <c r="N34">
        <f>STDEV(F29:F33)</f>
        <v>198.44196053358854</v>
      </c>
      <c r="O34">
        <f>STDEV(G29:G33)</f>
        <v>894.86021716084315</v>
      </c>
    </row>
    <row r="35" spans="2:15" x14ac:dyDescent="0.6">
      <c r="B35" s="4" t="s">
        <v>62</v>
      </c>
      <c r="C35" s="3">
        <v>100</v>
      </c>
      <c r="D35" s="3">
        <v>190.52070802543398</v>
      </c>
      <c r="E35" s="3">
        <v>478.99707853583101</v>
      </c>
      <c r="F35" s="3">
        <v>814.5454545454545</v>
      </c>
      <c r="G35" s="3">
        <v>1315.0750197628461</v>
      </c>
      <c r="H35" s="3">
        <v>1442.4436406599073</v>
      </c>
      <c r="J35" s="13" t="s">
        <v>18</v>
      </c>
      <c r="K35">
        <f>STDEV(C34:C35)</f>
        <v>0</v>
      </c>
      <c r="L35">
        <f>STDEV(D34:D35)</f>
        <v>1.5032392849477547</v>
      </c>
      <c r="M35">
        <f>STDEV(E34:E35)</f>
        <v>226.01424535261867</v>
      </c>
      <c r="N35">
        <f>STDEV(F34:F35)</f>
        <v>243.71345881418705</v>
      </c>
      <c r="O35">
        <f>STDEV(G34:G35)</f>
        <v>698.51065994995463</v>
      </c>
    </row>
    <row r="36" spans="2:15" x14ac:dyDescent="0.6">
      <c r="J36" s="17" t="s">
        <v>2</v>
      </c>
      <c r="K36">
        <f>STDEV(C13:C18)</f>
        <v>0</v>
      </c>
      <c r="L36">
        <f>STDEV(D13:D16)</f>
        <v>13.477020261834301</v>
      </c>
      <c r="M36">
        <f>STDEV(E13:E17)</f>
        <v>89.474592672108088</v>
      </c>
      <c r="N36">
        <f>STDEV(F13,F17)</f>
        <v>22.773028342249383</v>
      </c>
      <c r="O36">
        <f>STDEV(G13:G17)</f>
        <v>46.042270388164056</v>
      </c>
    </row>
    <row r="37" spans="2:15" x14ac:dyDescent="0.6">
      <c r="J37" s="22" t="s">
        <v>0</v>
      </c>
      <c r="K37">
        <f>STDEV(C19:C24)</f>
        <v>0</v>
      </c>
      <c r="L37">
        <f>STDEV(D21:D24)</f>
        <v>28.406174403432143</v>
      </c>
      <c r="M37">
        <f>STDEV(E19,E22:E24)</f>
        <v>172.12307513545929</v>
      </c>
      <c r="N37">
        <f>STDEV(F19,F23:F24)</f>
        <v>76.636485784618856</v>
      </c>
      <c r="O37">
        <f>STDEV(G23:G24)</f>
        <v>636.0480147472615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23.8 &amp; 11 tumor weight</vt:lpstr>
      <vt:lpstr>23.8 tumor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훈 장</cp:lastModifiedBy>
  <cp:lastPrinted>2023-12-13T05:04:43Z</cp:lastPrinted>
  <dcterms:created xsi:type="dcterms:W3CDTF">2023-10-30T06:02:06Z</dcterms:created>
  <dcterms:modified xsi:type="dcterms:W3CDTF">2025-09-15T12:30:20Z</dcterms:modified>
</cp:coreProperties>
</file>