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ejud\OneDrive\문서\1.장훈\박사논문\투고중\수정사항\9.15 revision\supplementary materials\"/>
    </mc:Choice>
  </mc:AlternateContent>
  <xr:revisionPtr revIDLastSave="0" documentId="13_ncr:1_{13BBECFE-4F44-4983-842F-E59734121F40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F-actin" sheetId="1" r:id="rId1"/>
    <sheet name="cyto,AI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" l="1"/>
  <c r="H15" i="2"/>
  <c r="D22" i="2"/>
  <c r="E18" i="2"/>
  <c r="E16" i="2"/>
  <c r="E22" i="2"/>
  <c r="E15" i="2"/>
  <c r="D16" i="2"/>
  <c r="E24" i="2"/>
  <c r="F6" i="2"/>
  <c r="D24" i="2" s="1"/>
  <c r="M5" i="2"/>
  <c r="D15" i="2" s="1"/>
  <c r="M6" i="2"/>
  <c r="M7" i="2"/>
  <c r="M8" i="2"/>
  <c r="M9" i="2"/>
  <c r="M10" i="2"/>
  <c r="M4" i="2"/>
  <c r="Q10" i="2"/>
  <c r="Q9" i="2"/>
  <c r="Q8" i="2"/>
  <c r="Q7" i="2"/>
  <c r="F7" i="2"/>
  <c r="Q6" i="2"/>
  <c r="Q5" i="2"/>
  <c r="F5" i="2"/>
  <c r="Q4" i="2"/>
  <c r="E21" i="2" s="1"/>
  <c r="F4" i="2"/>
  <c r="H16" i="2" s="1"/>
  <c r="D23" i="2" l="1"/>
  <c r="E23" i="2"/>
  <c r="D18" i="2"/>
  <c r="D17" i="2"/>
  <c r="H21" i="2"/>
  <c r="D21" i="2"/>
  <c r="E17" i="2"/>
  <c r="F13" i="1"/>
  <c r="E13" i="1"/>
  <c r="F12" i="1"/>
  <c r="E12" i="1"/>
  <c r="I11" i="1"/>
  <c r="I10" i="1"/>
  <c r="E10" i="1"/>
  <c r="F10" i="1"/>
  <c r="F11" i="1"/>
  <c r="E11" i="1"/>
</calcChain>
</file>

<file path=xl/sharedStrings.xml><?xml version="1.0" encoding="utf-8"?>
<sst xmlns="http://schemas.openxmlformats.org/spreadsheetml/2006/main" count="83" uniqueCount="46">
  <si>
    <t>SCC-NT</t>
    <phoneticPr fontId="1" type="noConversion"/>
  </si>
  <si>
    <t>NT</t>
    <phoneticPr fontId="1" type="noConversion"/>
  </si>
  <si>
    <t>NCP-PAM</t>
    <phoneticPr fontId="1" type="noConversion"/>
  </si>
  <si>
    <t>F-actin</t>
    <phoneticPr fontId="1" type="noConversion"/>
  </si>
  <si>
    <t>NT1</t>
    <phoneticPr fontId="1" type="noConversion"/>
  </si>
  <si>
    <t>PAM3</t>
    <phoneticPr fontId="1" type="noConversion"/>
  </si>
  <si>
    <t>NT2</t>
    <phoneticPr fontId="1" type="noConversion"/>
  </si>
  <si>
    <t>SCC NT2</t>
    <phoneticPr fontId="1" type="noConversion"/>
  </si>
  <si>
    <t>PAM2</t>
    <phoneticPr fontId="1" type="noConversion"/>
  </si>
  <si>
    <t>NT3</t>
  </si>
  <si>
    <t>NT4</t>
  </si>
  <si>
    <t>PAM4</t>
    <phoneticPr fontId="1" type="noConversion"/>
  </si>
  <si>
    <t>SCCNT3</t>
    <phoneticPr fontId="1" type="noConversion"/>
  </si>
  <si>
    <t>SCCNT1</t>
    <phoneticPr fontId="1" type="noConversion"/>
  </si>
  <si>
    <t>DT1</t>
    <phoneticPr fontId="1" type="noConversion"/>
  </si>
  <si>
    <t>PAM1</t>
    <phoneticPr fontId="1" type="noConversion"/>
  </si>
  <si>
    <t>aver</t>
    <phoneticPr fontId="1" type="noConversion"/>
  </si>
  <si>
    <t>stde</t>
    <phoneticPr fontId="1" type="noConversion"/>
  </si>
  <si>
    <t>SCC</t>
    <phoneticPr fontId="1" type="noConversion"/>
  </si>
  <si>
    <t>HacaT</t>
    <phoneticPr fontId="1" type="noConversion"/>
  </si>
  <si>
    <t>TTEST</t>
    <phoneticPr fontId="1" type="noConversion"/>
  </si>
  <si>
    <t>***</t>
    <phoneticPr fontId="1" type="noConversion"/>
  </si>
  <si>
    <t>% of cells</t>
    <phoneticPr fontId="1" type="noConversion"/>
  </si>
  <si>
    <t>Cyto</t>
    <phoneticPr fontId="1" type="noConversion"/>
  </si>
  <si>
    <t>AIF</t>
    <phoneticPr fontId="1" type="noConversion"/>
  </si>
  <si>
    <t>merge</t>
    <phoneticPr fontId="1" type="noConversion"/>
  </si>
  <si>
    <t>% of merge</t>
    <phoneticPr fontId="1" type="noConversion"/>
  </si>
  <si>
    <t>SCC25</t>
    <phoneticPr fontId="1" type="noConversion"/>
  </si>
  <si>
    <t>cyto</t>
    <phoneticPr fontId="1" type="noConversion"/>
  </si>
  <si>
    <t>NT2</t>
  </si>
  <si>
    <t>NCP-PAM2</t>
    <phoneticPr fontId="1" type="noConversion"/>
  </si>
  <si>
    <t>NT3</t>
    <phoneticPr fontId="1" type="noConversion"/>
  </si>
  <si>
    <t>NCP-PAM4</t>
    <phoneticPr fontId="1" type="noConversion"/>
  </si>
  <si>
    <t>NCP-PAM1</t>
    <phoneticPr fontId="1" type="noConversion"/>
  </si>
  <si>
    <t>NCP-PAM2</t>
  </si>
  <si>
    <t>NCP-PAM5</t>
    <phoneticPr fontId="1" type="noConversion"/>
  </si>
  <si>
    <t>NCP-PAM7</t>
    <phoneticPr fontId="1" type="noConversion"/>
  </si>
  <si>
    <t>aver</t>
  </si>
  <si>
    <t>stde</t>
  </si>
  <si>
    <t>TTEST</t>
  </si>
  <si>
    <t>SCC</t>
  </si>
  <si>
    <t>NT</t>
  </si>
  <si>
    <t>*</t>
    <phoneticPr fontId="1" type="noConversion"/>
  </si>
  <si>
    <t>NCP-PAM</t>
  </si>
  <si>
    <t>HacaT</t>
  </si>
  <si>
    <t>Hacat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</si>
</sst>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noFill/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FC3-4433-ADF9-13B2DFD08D72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FC3-4433-ADF9-13B2DFD08D72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2FC3-4433-ADF9-13B2DFD08D72}"/>
              </c:ext>
            </c:extLst>
          </c:dPt>
          <c:dPt>
            <c:idx val="3"/>
            <c:invertIfNegative val="0"/>
            <c:bubble3D val="0"/>
            <c:spPr>
              <a:noFill/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FC3-4433-ADF9-13B2DFD08D72}"/>
              </c:ext>
            </c:extLst>
          </c:dPt>
          <c:errBars>
            <c:errBarType val="both"/>
            <c:errValType val="cust"/>
            <c:noEndCap val="0"/>
            <c:plus>
              <c:numRef>
                <c:f>'F-actin'!$F$10:$F$13</c:f>
                <c:numCache>
                  <c:formatCode>General</c:formatCode>
                  <c:ptCount val="4"/>
                  <c:pt idx="0">
                    <c:v>14.746350328132023</c:v>
                  </c:pt>
                  <c:pt idx="1">
                    <c:v>1.6085797824996642</c:v>
                  </c:pt>
                  <c:pt idx="2">
                    <c:v>3.7750523616677349</c:v>
                  </c:pt>
                  <c:pt idx="3">
                    <c:v>1.1684160218004551</c:v>
                  </c:pt>
                </c:numCache>
              </c:numRef>
            </c:plus>
            <c:minus>
              <c:numRef>
                <c:f>'F-actin'!$F$10:$F$13</c:f>
                <c:numCache>
                  <c:formatCode>General</c:formatCode>
                  <c:ptCount val="4"/>
                  <c:pt idx="0">
                    <c:v>14.746350328132023</c:v>
                  </c:pt>
                  <c:pt idx="1">
                    <c:v>1.6085797824996642</c:v>
                  </c:pt>
                  <c:pt idx="2">
                    <c:v>3.7750523616677349</c:v>
                  </c:pt>
                  <c:pt idx="3">
                    <c:v>1.1684160218004551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'F-actin'!$D$10:$D$13</c:f>
              <c:strCache>
                <c:ptCount val="4"/>
                <c:pt idx="0">
                  <c:v>NT</c:v>
                </c:pt>
                <c:pt idx="1">
                  <c:v>NCP-PAM</c:v>
                </c:pt>
                <c:pt idx="2">
                  <c:v>NT</c:v>
                </c:pt>
                <c:pt idx="3">
                  <c:v>NCP-PAM</c:v>
                </c:pt>
              </c:strCache>
            </c:strRef>
          </c:cat>
          <c:val>
            <c:numRef>
              <c:f>'F-actin'!$E$10:$E$13</c:f>
              <c:numCache>
                <c:formatCode>General</c:formatCode>
                <c:ptCount val="4"/>
                <c:pt idx="0">
                  <c:v>84.957999999999998</c:v>
                </c:pt>
                <c:pt idx="1">
                  <c:v>2.8120000000000003</c:v>
                </c:pt>
                <c:pt idx="2">
                  <c:v>25.875666666666671</c:v>
                </c:pt>
                <c:pt idx="3">
                  <c:v>21.435000000000002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C3-4433-ADF9-13B2DFD08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5667871"/>
        <c:axId val="265668287"/>
      </c:barChart>
      <c:catAx>
        <c:axId val="26566787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solidFill>
            <a:sysClr val="window" lastClr="FFFFFF"/>
          </a:solidFill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5668287"/>
        <c:crosses val="autoZero"/>
        <c:auto val="1"/>
        <c:lblAlgn val="ctr"/>
        <c:lblOffset val="100"/>
        <c:noMultiLvlLbl val="0"/>
      </c:catAx>
      <c:valAx>
        <c:axId val="265668287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56678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Cytochrome</a:t>
            </a:r>
            <a:r>
              <a:rPr lang="en-US" altLang="ko-KR" baseline="0"/>
              <a:t> C</a:t>
            </a:r>
            <a:endParaRPr 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6DD-4CEA-91D7-7E2B725F91EC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6DD-4CEA-91D7-7E2B725F91EC}"/>
              </c:ext>
            </c:extLst>
          </c:dPt>
          <c:errBars>
            <c:errBarType val="both"/>
            <c:errValType val="cust"/>
            <c:noEndCap val="0"/>
            <c:plus>
              <c:numRef>
                <c:f>'cyto,AIF'!$E$15:$E$18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0.57735026918962551</c:v>
                  </c:pt>
                  <c:pt idx="2">
                    <c:v>0</c:v>
                  </c:pt>
                  <c:pt idx="3">
                    <c:v>0.70710678118654757</c:v>
                  </c:pt>
                </c:numCache>
              </c:numRef>
            </c:plus>
            <c:minus>
              <c:numRef>
                <c:f>'cyto,AIF'!$E$15:$E$18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0.57735026918962551</c:v>
                  </c:pt>
                  <c:pt idx="2">
                    <c:v>0</c:v>
                  </c:pt>
                  <c:pt idx="3">
                    <c:v>0.70710678118654757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'cyto,AIF'!$C$15:$C$18</c:f>
              <c:strCache>
                <c:ptCount val="4"/>
                <c:pt idx="0">
                  <c:v>NT</c:v>
                </c:pt>
                <c:pt idx="1">
                  <c:v>NCP-PAM</c:v>
                </c:pt>
                <c:pt idx="2">
                  <c:v>NT</c:v>
                </c:pt>
                <c:pt idx="3">
                  <c:v>NCP-PAM</c:v>
                </c:pt>
              </c:strCache>
            </c:strRef>
          </c:cat>
          <c:val>
            <c:numRef>
              <c:f>'cyto,AIF'!$D$15:$D$18</c:f>
              <c:numCache>
                <c:formatCode>General</c:formatCode>
                <c:ptCount val="4"/>
                <c:pt idx="0">
                  <c:v>0</c:v>
                </c:pt>
                <c:pt idx="1">
                  <c:v>38.888888888888886</c:v>
                </c:pt>
                <c:pt idx="2">
                  <c:v>0</c:v>
                </c:pt>
                <c:pt idx="3">
                  <c:v>3.125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DD-4CEA-91D7-7E2B725F91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0836032"/>
        <c:axId val="790836448"/>
      </c:barChart>
      <c:catAx>
        <c:axId val="7908360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0836448"/>
        <c:crosses val="autoZero"/>
        <c:auto val="1"/>
        <c:lblAlgn val="ctr"/>
        <c:lblOffset val="100"/>
        <c:noMultiLvlLbl val="0"/>
      </c:catAx>
      <c:valAx>
        <c:axId val="790836448"/>
        <c:scaling>
          <c:orientation val="minMax"/>
          <c:max val="5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083603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AIF</a:t>
            </a:r>
            <a:endParaRPr 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ysClr val="window" lastClr="FFFFFF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ysClr val="window" lastClr="FFFFFF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E3C-4295-94AF-251F983FC2D1}"/>
              </c:ext>
            </c:extLst>
          </c:dPt>
          <c:dPt>
            <c:idx val="3"/>
            <c:invertIfNegative val="0"/>
            <c:bubble3D val="0"/>
            <c:spPr>
              <a:solidFill>
                <a:sysClr val="window" lastClr="FFFFFF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FE3C-4295-94AF-251F983FC2D1}"/>
              </c:ext>
            </c:extLst>
          </c:dPt>
          <c:errBars>
            <c:errBarType val="both"/>
            <c:errValType val="cust"/>
            <c:noEndCap val="0"/>
            <c:plus>
              <c:numRef>
                <c:f>'cyto,AIF'!$E$21:$E$24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0.5</c:v>
                  </c:pt>
                  <c:pt idx="2">
                    <c:v>0</c:v>
                  </c:pt>
                  <c:pt idx="3">
                    <c:v>0.70710678118654757</c:v>
                  </c:pt>
                </c:numCache>
              </c:numRef>
            </c:plus>
            <c:minus>
              <c:numRef>
                <c:f>'cyto,AIF'!$E$21:$E$24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0.5</c:v>
                  </c:pt>
                  <c:pt idx="2">
                    <c:v>0</c:v>
                  </c:pt>
                  <c:pt idx="3">
                    <c:v>0.70710678118654757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'cyto,AIF'!$C$21:$C$24</c:f>
              <c:strCache>
                <c:ptCount val="4"/>
                <c:pt idx="0">
                  <c:v>NT</c:v>
                </c:pt>
                <c:pt idx="1">
                  <c:v>NCP-PAM</c:v>
                </c:pt>
                <c:pt idx="2">
                  <c:v>NT</c:v>
                </c:pt>
                <c:pt idx="3">
                  <c:v>NCP-PAM</c:v>
                </c:pt>
              </c:strCache>
            </c:strRef>
          </c:cat>
          <c:val>
            <c:numRef>
              <c:f>'cyto,AIF'!$D$21:$D$24</c:f>
              <c:numCache>
                <c:formatCode>General</c:formatCode>
                <c:ptCount val="4"/>
                <c:pt idx="0">
                  <c:v>0</c:v>
                </c:pt>
                <c:pt idx="1">
                  <c:v>34.722222222222214</c:v>
                </c:pt>
                <c:pt idx="2">
                  <c:v>0</c:v>
                </c:pt>
                <c:pt idx="3">
                  <c:v>3.125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3C-4295-94AF-251F983FC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03306752"/>
        <c:axId val="803295936"/>
      </c:barChart>
      <c:catAx>
        <c:axId val="803306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03295936"/>
        <c:crosses val="autoZero"/>
        <c:auto val="1"/>
        <c:lblAlgn val="ctr"/>
        <c:lblOffset val="100"/>
        <c:noMultiLvlLbl val="0"/>
      </c:catAx>
      <c:valAx>
        <c:axId val="803295936"/>
        <c:scaling>
          <c:orientation val="minMax"/>
          <c:max val="5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0330675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80962</xdr:colOff>
      <xdr:row>3</xdr:row>
      <xdr:rowOff>142875</xdr:rowOff>
    </xdr:from>
    <xdr:to>
      <xdr:col>18</xdr:col>
      <xdr:colOff>538162</xdr:colOff>
      <xdr:row>16</xdr:row>
      <xdr:rowOff>161925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133351</xdr:colOff>
      <xdr:row>15</xdr:row>
      <xdr:rowOff>190500</xdr:rowOff>
    </xdr:from>
    <xdr:to>
      <xdr:col>14</xdr:col>
      <xdr:colOff>571501</xdr:colOff>
      <xdr:row>27</xdr:row>
      <xdr:rowOff>38100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466725</xdr:colOff>
      <xdr:row>10</xdr:row>
      <xdr:rowOff>142874</xdr:rowOff>
    </xdr:from>
    <xdr:to>
      <xdr:col>20</xdr:col>
      <xdr:colOff>238125</xdr:colOff>
      <xdr:row>22</xdr:row>
      <xdr:rowOff>80961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workbookViewId="0">
      <selection activeCell="H12" sqref="H12"/>
    </sheetView>
  </sheetViews>
  <sheetFormatPr defaultRowHeight="16.899999999999999"/>
  <cols>
    <col min="8" max="8" width="13.125" bestFit="1" customWidth="1"/>
  </cols>
  <sheetData>
    <row r="1" spans="1:10">
      <c r="C1" t="s">
        <v>3</v>
      </c>
    </row>
    <row r="2" spans="1:10">
      <c r="A2" s="1"/>
      <c r="B2" s="1"/>
      <c r="C2" s="1" t="s">
        <v>0</v>
      </c>
      <c r="D2" s="1" t="s">
        <v>2</v>
      </c>
      <c r="E2" s="1"/>
      <c r="F2" s="1"/>
      <c r="G2" s="1" t="s">
        <v>1</v>
      </c>
      <c r="H2" s="1" t="s">
        <v>2</v>
      </c>
      <c r="I2" s="1"/>
    </row>
    <row r="3" spans="1:10">
      <c r="A3" s="1">
        <v>1</v>
      </c>
      <c r="B3" s="1" t="s">
        <v>7</v>
      </c>
      <c r="C3" s="1">
        <v>99.55</v>
      </c>
      <c r="D3" s="1">
        <v>1.44</v>
      </c>
      <c r="E3" s="1" t="s">
        <v>8</v>
      </c>
      <c r="F3" s="1" t="s">
        <v>4</v>
      </c>
      <c r="G3" s="1">
        <v>22.782</v>
      </c>
      <c r="H3" s="1">
        <v>21.969000000000001</v>
      </c>
      <c r="I3" s="1" t="s">
        <v>5</v>
      </c>
    </row>
    <row r="4" spans="1:10">
      <c r="A4" s="1">
        <v>2</v>
      </c>
      <c r="B4" s="1" t="s">
        <v>12</v>
      </c>
      <c r="C4" s="1">
        <v>70.061999999999998</v>
      </c>
      <c r="D4" s="1">
        <v>4.1840000000000002</v>
      </c>
      <c r="E4" s="1" t="s">
        <v>14</v>
      </c>
      <c r="F4" s="1" t="s">
        <v>9</v>
      </c>
      <c r="G4" s="1">
        <v>30.082000000000001</v>
      </c>
      <c r="H4" s="1">
        <v>22.241</v>
      </c>
      <c r="I4" s="1" t="s">
        <v>8</v>
      </c>
    </row>
    <row r="5" spans="1:10">
      <c r="A5" s="1">
        <v>3</v>
      </c>
      <c r="B5" s="1" t="s">
        <v>13</v>
      </c>
      <c r="C5" s="1">
        <v>85.262</v>
      </c>
      <c r="D5" s="1">
        <v>0.752</v>
      </c>
      <c r="E5" s="1" t="s">
        <v>15</v>
      </c>
      <c r="F5" s="1" t="s">
        <v>10</v>
      </c>
      <c r="G5" s="1">
        <v>24.763000000000002</v>
      </c>
      <c r="H5" s="1">
        <v>20.094999999999999</v>
      </c>
      <c r="I5" s="1" t="s">
        <v>11</v>
      </c>
      <c r="J5">
        <v>17.37</v>
      </c>
    </row>
    <row r="6" spans="1:10">
      <c r="A6" s="1"/>
      <c r="B6" s="1"/>
      <c r="C6" s="1"/>
      <c r="D6" s="1">
        <v>0.877</v>
      </c>
      <c r="E6" s="1" t="s">
        <v>5</v>
      </c>
      <c r="F6" s="1"/>
      <c r="G6" s="1"/>
      <c r="H6" s="1"/>
      <c r="I6" s="1"/>
    </row>
    <row r="7" spans="1:10">
      <c r="A7" s="1"/>
      <c r="B7" s="1"/>
      <c r="C7" s="1"/>
      <c r="D7" s="1"/>
      <c r="E7" s="1"/>
      <c r="F7" s="1" t="s">
        <v>6</v>
      </c>
      <c r="G7" s="1">
        <v>75.436000000000007</v>
      </c>
      <c r="H7" s="1"/>
      <c r="I7" s="1"/>
    </row>
    <row r="9" spans="1:10">
      <c r="C9" s="1"/>
      <c r="D9" s="1"/>
      <c r="E9" s="1" t="s">
        <v>16</v>
      </c>
      <c r="F9" s="1" t="s">
        <v>17</v>
      </c>
      <c r="H9" s="1"/>
      <c r="I9" s="1" t="s">
        <v>20</v>
      </c>
      <c r="J9" s="1"/>
    </row>
    <row r="10" spans="1:10">
      <c r="C10" s="1" t="s">
        <v>18</v>
      </c>
      <c r="D10" s="1" t="s">
        <v>1</v>
      </c>
      <c r="E10" s="1">
        <f>AVERAGE(C3:C5)</f>
        <v>84.957999999999998</v>
      </c>
      <c r="F10" s="1">
        <f>STDEV(C3:C5)</f>
        <v>14.746350328132023</v>
      </c>
      <c r="H10" s="1" t="s">
        <v>18</v>
      </c>
      <c r="I10" s="1">
        <f>TTEST(C3:C5,D3:D5,2,2)</f>
        <v>6.4339939769651733E-4</v>
      </c>
      <c r="J10" s="1" t="s">
        <v>21</v>
      </c>
    </row>
    <row r="11" spans="1:10">
      <c r="C11" s="1"/>
      <c r="D11" s="1" t="s">
        <v>2</v>
      </c>
      <c r="E11" s="1">
        <f>AVERAGE(D3:D4)</f>
        <v>2.8120000000000003</v>
      </c>
      <c r="F11" s="1">
        <f>STDEV(D3:D6)</f>
        <v>1.6085797824996642</v>
      </c>
      <c r="H11" s="1" t="s">
        <v>45</v>
      </c>
      <c r="I11" s="1">
        <f>TTEST(G3:G5,H3:H5,2,2)</f>
        <v>0.12347352138514775</v>
      </c>
      <c r="J11" s="1"/>
    </row>
    <row r="12" spans="1:10">
      <c r="C12" s="1" t="s">
        <v>19</v>
      </c>
      <c r="D12" s="1" t="s">
        <v>1</v>
      </c>
      <c r="E12" s="1">
        <f>AVERAGE(G3:G5)</f>
        <v>25.875666666666671</v>
      </c>
      <c r="F12" s="1">
        <f>STDEV(G3:G5)</f>
        <v>3.7750523616677349</v>
      </c>
    </row>
    <row r="13" spans="1:10">
      <c r="C13" s="1"/>
      <c r="D13" s="1" t="s">
        <v>2</v>
      </c>
      <c r="E13" s="1">
        <f>AVERAGE(H3:H5)</f>
        <v>21.435000000000002</v>
      </c>
      <c r="F13" s="1">
        <f>STDEV(H3:H5)</f>
        <v>1.1684160218004551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4"/>
  <sheetViews>
    <sheetView tabSelected="1" workbookViewId="0">
      <selection activeCell="H11" sqref="H11"/>
    </sheetView>
  </sheetViews>
  <sheetFormatPr defaultRowHeight="16.899999999999999"/>
  <cols>
    <col min="10" max="10" width="11" customWidth="1"/>
  </cols>
  <sheetData>
    <row r="1" spans="1:17">
      <c r="C1" t="s">
        <v>22</v>
      </c>
    </row>
    <row r="3" spans="1:17">
      <c r="A3" s="1"/>
      <c r="B3" s="1"/>
      <c r="C3" s="1" t="s">
        <v>23</v>
      </c>
      <c r="D3" s="1" t="s">
        <v>24</v>
      </c>
      <c r="E3" s="1" t="s">
        <v>25</v>
      </c>
      <c r="F3" s="1" t="s">
        <v>26</v>
      </c>
      <c r="I3" s="1"/>
      <c r="J3" s="1"/>
      <c r="K3" s="1" t="s">
        <v>23</v>
      </c>
      <c r="L3" s="1" t="s">
        <v>25</v>
      </c>
      <c r="M3" s="1"/>
      <c r="O3" s="1" t="s">
        <v>24</v>
      </c>
      <c r="P3" s="1" t="s">
        <v>25</v>
      </c>
      <c r="Q3" s="1"/>
    </row>
    <row r="4" spans="1:17">
      <c r="A4" s="1" t="s">
        <v>19</v>
      </c>
      <c r="B4" s="1" t="s">
        <v>4</v>
      </c>
      <c r="C4" s="1">
        <v>18</v>
      </c>
      <c r="D4" s="1">
        <v>18</v>
      </c>
      <c r="E4" s="1">
        <v>0</v>
      </c>
      <c r="F4" s="1">
        <f>(E4/C4)*100</f>
        <v>0</v>
      </c>
      <c r="I4" s="1" t="s">
        <v>27</v>
      </c>
      <c r="J4" s="1" t="s">
        <v>4</v>
      </c>
      <c r="K4" s="1">
        <v>28</v>
      </c>
      <c r="L4" s="1">
        <v>0</v>
      </c>
      <c r="M4" s="1">
        <f>(L4/K4)*100</f>
        <v>0</v>
      </c>
      <c r="O4" s="1">
        <v>28</v>
      </c>
      <c r="P4" s="1">
        <v>0</v>
      </c>
      <c r="Q4" s="1">
        <f t="shared" ref="Q4:Q10" si="0">(P4/K4)*100</f>
        <v>0</v>
      </c>
    </row>
    <row r="5" spans="1:17">
      <c r="A5" s="1" t="s">
        <v>28</v>
      </c>
      <c r="B5" s="1" t="s">
        <v>29</v>
      </c>
      <c r="C5" s="1">
        <v>22</v>
      </c>
      <c r="D5" s="1">
        <v>22</v>
      </c>
      <c r="E5" s="1">
        <v>0</v>
      </c>
      <c r="F5" s="1">
        <f t="shared" ref="F5" si="1">(E5/C5)*100</f>
        <v>0</v>
      </c>
      <c r="I5" s="1" t="s">
        <v>28</v>
      </c>
      <c r="J5" s="1" t="s">
        <v>6</v>
      </c>
      <c r="K5" s="1">
        <v>24</v>
      </c>
      <c r="L5" s="1">
        <v>0</v>
      </c>
      <c r="M5" s="1">
        <f t="shared" ref="M5:M10" si="2">(L5/K5)*100</f>
        <v>0</v>
      </c>
      <c r="O5" s="1">
        <v>24</v>
      </c>
      <c r="P5" s="1">
        <v>0</v>
      </c>
      <c r="Q5" s="1">
        <f t="shared" si="0"/>
        <v>0</v>
      </c>
    </row>
    <row r="6" spans="1:17">
      <c r="A6" s="1"/>
      <c r="B6" s="1" t="s">
        <v>30</v>
      </c>
      <c r="C6" s="1">
        <v>16</v>
      </c>
      <c r="D6" s="1">
        <v>16</v>
      </c>
      <c r="E6" s="1">
        <v>1</v>
      </c>
      <c r="F6" s="1">
        <f>(E6/C6)*100</f>
        <v>6.25</v>
      </c>
      <c r="I6" s="1"/>
      <c r="J6" s="1" t="s">
        <v>31</v>
      </c>
      <c r="K6" s="1">
        <v>24</v>
      </c>
      <c r="L6" s="1">
        <v>0</v>
      </c>
      <c r="M6" s="1">
        <f t="shared" si="2"/>
        <v>0</v>
      </c>
      <c r="O6" s="1">
        <v>24</v>
      </c>
      <c r="P6" s="1">
        <v>0</v>
      </c>
      <c r="Q6" s="1">
        <f t="shared" si="0"/>
        <v>0</v>
      </c>
    </row>
    <row r="7" spans="1:17">
      <c r="A7" s="1"/>
      <c r="B7" s="1" t="s">
        <v>32</v>
      </c>
      <c r="C7" s="1">
        <v>24</v>
      </c>
      <c r="D7" s="1">
        <v>24</v>
      </c>
      <c r="E7" s="1">
        <v>0</v>
      </c>
      <c r="F7" s="1">
        <f t="shared" ref="F7" si="3">(E7/C7)*100</f>
        <v>0</v>
      </c>
      <c r="I7" s="1"/>
      <c r="J7" s="1" t="s">
        <v>33</v>
      </c>
      <c r="K7" s="1">
        <v>12</v>
      </c>
      <c r="L7" s="1">
        <v>4</v>
      </c>
      <c r="M7" s="1">
        <f t="shared" si="2"/>
        <v>33.333333333333329</v>
      </c>
      <c r="O7" s="1">
        <v>12</v>
      </c>
      <c r="P7" s="1">
        <v>2</v>
      </c>
      <c r="Q7" s="1">
        <f t="shared" si="0"/>
        <v>16.666666666666664</v>
      </c>
    </row>
    <row r="8" spans="1:17">
      <c r="I8" s="1"/>
      <c r="J8" s="1" t="s">
        <v>34</v>
      </c>
      <c r="K8" s="1">
        <v>9</v>
      </c>
      <c r="L8" s="1">
        <v>2</v>
      </c>
      <c r="M8" s="1">
        <f t="shared" si="2"/>
        <v>22.222222222222221</v>
      </c>
      <c r="O8" s="1">
        <v>9</v>
      </c>
      <c r="P8" s="1">
        <v>2</v>
      </c>
      <c r="Q8" s="1">
        <f t="shared" si="0"/>
        <v>22.222222222222221</v>
      </c>
    </row>
    <row r="9" spans="1:17">
      <c r="I9" s="1"/>
      <c r="J9" s="1" t="s">
        <v>35</v>
      </c>
      <c r="K9" s="1">
        <v>3</v>
      </c>
      <c r="L9" s="1">
        <v>2</v>
      </c>
      <c r="M9" s="1">
        <f t="shared" si="2"/>
        <v>66.666666666666657</v>
      </c>
      <c r="O9" s="1">
        <v>3</v>
      </c>
      <c r="P9" s="1">
        <v>2</v>
      </c>
      <c r="Q9" s="1">
        <f t="shared" si="0"/>
        <v>66.666666666666657</v>
      </c>
    </row>
    <row r="10" spans="1:17">
      <c r="I10" s="1"/>
      <c r="J10" s="1" t="s">
        <v>36</v>
      </c>
      <c r="K10" s="1">
        <v>3</v>
      </c>
      <c r="L10" s="1">
        <v>1</v>
      </c>
      <c r="M10" s="1">
        <f t="shared" si="2"/>
        <v>33.333333333333329</v>
      </c>
      <c r="O10" s="1">
        <v>3</v>
      </c>
      <c r="P10" s="1">
        <v>1</v>
      </c>
      <c r="Q10" s="1">
        <f t="shared" si="0"/>
        <v>33.333333333333329</v>
      </c>
    </row>
    <row r="14" spans="1:17">
      <c r="B14" s="2" t="s">
        <v>23</v>
      </c>
      <c r="C14" s="3"/>
      <c r="D14" s="3" t="s">
        <v>37</v>
      </c>
      <c r="E14" s="3" t="s">
        <v>38</v>
      </c>
      <c r="F14" s="4"/>
      <c r="G14" s="2" t="s">
        <v>23</v>
      </c>
      <c r="H14" s="3" t="s">
        <v>39</v>
      </c>
      <c r="I14" s="3"/>
    </row>
    <row r="15" spans="1:17">
      <c r="B15" s="3" t="s">
        <v>40</v>
      </c>
      <c r="C15" s="3" t="s">
        <v>41</v>
      </c>
      <c r="D15" s="3">
        <f>AVERAGE(M4:M6)</f>
        <v>0</v>
      </c>
      <c r="E15" s="3">
        <f>STDEV(L4:L6)</f>
        <v>0</v>
      </c>
      <c r="F15" s="4"/>
      <c r="G15" s="3" t="s">
        <v>18</v>
      </c>
      <c r="H15" s="3">
        <f>TTEST(M4:M6,M7:M10,2,2)</f>
        <v>1.8927124071945651E-2</v>
      </c>
      <c r="I15" s="3" t="s">
        <v>42</v>
      </c>
    </row>
    <row r="16" spans="1:17">
      <c r="B16" s="3"/>
      <c r="C16" s="3" t="s">
        <v>43</v>
      </c>
      <c r="D16" s="3">
        <f>AVERAGE(M7:M10)</f>
        <v>38.888888888888886</v>
      </c>
      <c r="E16" s="3">
        <f>STDEV(L8:L10)</f>
        <v>0.57735026918962551</v>
      </c>
      <c r="F16" s="4"/>
      <c r="G16" s="3" t="s">
        <v>45</v>
      </c>
      <c r="H16" s="3">
        <f>TTEST(F4:F5,F6:F7,2,2)</f>
        <v>0.42264973081037416</v>
      </c>
      <c r="I16" s="3"/>
    </row>
    <row r="17" spans="2:9">
      <c r="B17" s="3" t="s">
        <v>44</v>
      </c>
      <c r="C17" s="3" t="s">
        <v>41</v>
      </c>
      <c r="D17" s="3">
        <f>AVERAGE(F4:F5)</f>
        <v>0</v>
      </c>
      <c r="E17" s="3">
        <f>STDEV(F4:F5)</f>
        <v>0</v>
      </c>
      <c r="F17" s="4"/>
      <c r="G17" s="4"/>
      <c r="H17" s="4"/>
      <c r="I17" s="4"/>
    </row>
    <row r="18" spans="2:9">
      <c r="B18" s="3"/>
      <c r="C18" s="3" t="s">
        <v>43</v>
      </c>
      <c r="D18" s="3">
        <f>AVERAGE(F6:F7)</f>
        <v>3.125</v>
      </c>
      <c r="E18" s="3">
        <f>STDEV(E6:E7)</f>
        <v>0.70710678118654757</v>
      </c>
      <c r="F18" s="4"/>
      <c r="G18" s="4"/>
      <c r="H18" s="4"/>
      <c r="I18" s="4"/>
    </row>
    <row r="19" spans="2:9">
      <c r="B19" s="4"/>
      <c r="C19" s="4"/>
      <c r="D19" s="4"/>
      <c r="E19" s="4"/>
      <c r="F19" s="4"/>
      <c r="G19" s="4"/>
      <c r="H19" s="4"/>
      <c r="I19" s="4"/>
    </row>
    <row r="20" spans="2:9">
      <c r="B20" s="2" t="s">
        <v>24</v>
      </c>
      <c r="C20" s="3"/>
      <c r="D20" s="3" t="s">
        <v>37</v>
      </c>
      <c r="E20" s="3" t="s">
        <v>38</v>
      </c>
      <c r="F20" s="4"/>
      <c r="G20" s="2" t="s">
        <v>24</v>
      </c>
      <c r="H20" s="3" t="s">
        <v>39</v>
      </c>
      <c r="I20" s="3"/>
    </row>
    <row r="21" spans="2:9">
      <c r="B21" s="3" t="s">
        <v>40</v>
      </c>
      <c r="C21" s="3" t="s">
        <v>41</v>
      </c>
      <c r="D21" s="3">
        <f>AVERAGE(Q4:Q6)</f>
        <v>0</v>
      </c>
      <c r="E21" s="3">
        <f>STDEV(Q4:Q6)</f>
        <v>0</v>
      </c>
      <c r="F21" s="4"/>
      <c r="G21" s="3" t="s">
        <v>18</v>
      </c>
      <c r="H21" s="3">
        <f>TTEST(Q4:Q6,Q8:Q10,2,2)</f>
        <v>3.7996600196887033E-2</v>
      </c>
      <c r="I21" s="3" t="s">
        <v>42</v>
      </c>
    </row>
    <row r="22" spans="2:9">
      <c r="B22" s="3"/>
      <c r="C22" s="3" t="s">
        <v>43</v>
      </c>
      <c r="D22" s="3">
        <f>AVERAGE(Q7:Q10)</f>
        <v>34.722222222222214</v>
      </c>
      <c r="E22" s="3">
        <f>STDEV(P7:P10)</f>
        <v>0.5</v>
      </c>
      <c r="F22" s="4"/>
      <c r="G22" s="3" t="s">
        <v>45</v>
      </c>
      <c r="H22" s="3">
        <f>TTEST(F4:F5,F6:F7,2,2)</f>
        <v>0.42264973081037416</v>
      </c>
      <c r="I22" s="3"/>
    </row>
    <row r="23" spans="2:9">
      <c r="B23" s="1" t="s">
        <v>44</v>
      </c>
      <c r="C23" s="1" t="s">
        <v>41</v>
      </c>
      <c r="D23" s="1">
        <f>AVERAGE(F4:F5)</f>
        <v>0</v>
      </c>
      <c r="E23" s="1">
        <f>STDEV(F4:F5)</f>
        <v>0</v>
      </c>
    </row>
    <row r="24" spans="2:9">
      <c r="B24" s="1"/>
      <c r="C24" s="1" t="s">
        <v>43</v>
      </c>
      <c r="D24" s="1">
        <f>AVERAGE(F6:F7)</f>
        <v>3.125</v>
      </c>
      <c r="E24" s="1">
        <f>STDEV(E6:E7)</f>
        <v>0.70710678118654757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F-actin</vt:lpstr>
      <vt:lpstr>cyto,AIF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훈 장</cp:lastModifiedBy>
  <dcterms:created xsi:type="dcterms:W3CDTF">2025-07-18T00:45:47Z</dcterms:created>
  <dcterms:modified xsi:type="dcterms:W3CDTF">2025-09-15T12:45:32Z</dcterms:modified>
</cp:coreProperties>
</file>