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0209"/>
  <workbookPr/>
  <mc:AlternateContent xmlns:mc="http://schemas.openxmlformats.org/markup-compatibility/2006">
    <mc:Choice Requires="x15">
      <x15ac:absPath xmlns:x15ac="http://schemas.microsoft.com/office/spreadsheetml/2010/11/ac" url="/Users/ergulmutlu/Desktop/Altundag et al.2025/"/>
    </mc:Choice>
  </mc:AlternateContent>
  <xr:revisionPtr revIDLastSave="0" documentId="8_{00D1089E-861D-9C47-9370-B085970D2E08}" xr6:coauthVersionLast="47" xr6:coauthVersionMax="47" xr10:uidLastSave="{00000000-0000-0000-0000-000000000000}"/>
  <bookViews>
    <workbookView xWindow="0" yWindow="760" windowWidth="19780" windowHeight="11760" activeTab="1" xr2:uid="{00000000-000D-0000-FFFF-FFFF00000000}"/>
  </bookViews>
  <sheets>
    <sheet name="MTT" sheetId="1" r:id="rId1"/>
    <sheet name="RESULTS" sheetId="2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U5" i="2" l="1"/>
  <c r="V5" i="2"/>
  <c r="U6" i="2"/>
  <c r="V6" i="2"/>
  <c r="U7" i="2"/>
  <c r="V7" i="2"/>
  <c r="U8" i="2"/>
  <c r="V8" i="2"/>
  <c r="U9" i="2"/>
  <c r="V9" i="2"/>
  <c r="V4" i="2"/>
  <c r="U4" i="2"/>
  <c r="T5" i="2"/>
  <c r="T6" i="2"/>
  <c r="T7" i="2"/>
  <c r="T8" i="2"/>
  <c r="T9" i="2"/>
  <c r="T4" i="2"/>
  <c r="S5" i="2"/>
  <c r="S6" i="2"/>
  <c r="S7" i="2"/>
  <c r="S8" i="2"/>
  <c r="S9" i="2"/>
  <c r="S4" i="2"/>
  <c r="R5" i="2"/>
  <c r="R6" i="2"/>
  <c r="R7" i="2"/>
  <c r="R8" i="2"/>
  <c r="R9" i="2"/>
  <c r="R4" i="2"/>
  <c r="Q5" i="2"/>
  <c r="Q6" i="2"/>
  <c r="Q7" i="2"/>
  <c r="Q8" i="2"/>
  <c r="Q9" i="2"/>
  <c r="Q4" i="2"/>
  <c r="P5" i="2"/>
  <c r="P6" i="2"/>
  <c r="P7" i="2"/>
  <c r="P8" i="2"/>
  <c r="P9" i="2"/>
  <c r="P4" i="2"/>
  <c r="O5" i="2"/>
  <c r="O6" i="2"/>
  <c r="O7" i="2"/>
  <c r="O8" i="2"/>
  <c r="O9" i="2"/>
  <c r="O4" i="2"/>
  <c r="N5" i="2"/>
  <c r="N6" i="2"/>
  <c r="N7" i="2"/>
  <c r="N8" i="2"/>
  <c r="N9" i="2"/>
  <c r="N4" i="2"/>
  <c r="M5" i="2"/>
  <c r="M6" i="2"/>
  <c r="M7" i="2"/>
  <c r="M8" i="2"/>
  <c r="M9" i="2"/>
  <c r="M4" i="2"/>
  <c r="L5" i="2"/>
  <c r="L6" i="2"/>
  <c r="L7" i="2"/>
  <c r="L8" i="2"/>
  <c r="L9" i="2"/>
  <c r="L4" i="2"/>
  <c r="K5" i="2"/>
  <c r="K6" i="2"/>
  <c r="K7" i="2"/>
  <c r="K8" i="2"/>
  <c r="K9" i="2"/>
  <c r="K4" i="2"/>
  <c r="N134" i="1"/>
  <c r="S127" i="1"/>
  <c r="S137" i="1" s="1"/>
  <c r="R127" i="1"/>
  <c r="R137" i="1" s="1"/>
  <c r="Q127" i="1"/>
  <c r="Q137" i="1" s="1"/>
  <c r="P127" i="1"/>
  <c r="P137" i="1" s="1"/>
  <c r="O127" i="1"/>
  <c r="O137" i="1" s="1"/>
  <c r="N127" i="1"/>
  <c r="N137" i="1" s="1"/>
  <c r="M127" i="1"/>
  <c r="M137" i="1" s="1"/>
  <c r="L127" i="1"/>
  <c r="L137" i="1" s="1"/>
  <c r="S126" i="1"/>
  <c r="S136" i="1" s="1"/>
  <c r="R126" i="1"/>
  <c r="R136" i="1" s="1"/>
  <c r="Q126" i="1"/>
  <c r="Q136" i="1" s="1"/>
  <c r="P126" i="1"/>
  <c r="P136" i="1" s="1"/>
  <c r="O126" i="1"/>
  <c r="O136" i="1" s="1"/>
  <c r="N126" i="1"/>
  <c r="N136" i="1" s="1"/>
  <c r="M126" i="1"/>
  <c r="M136" i="1" s="1"/>
  <c r="L126" i="1"/>
  <c r="L136" i="1" s="1"/>
  <c r="S125" i="1"/>
  <c r="S135" i="1" s="1"/>
  <c r="R125" i="1"/>
  <c r="R135" i="1" s="1"/>
  <c r="Q125" i="1"/>
  <c r="Q135" i="1" s="1"/>
  <c r="P125" i="1"/>
  <c r="P135" i="1" s="1"/>
  <c r="O125" i="1"/>
  <c r="O135" i="1" s="1"/>
  <c r="N125" i="1"/>
  <c r="N135" i="1" s="1"/>
  <c r="M125" i="1"/>
  <c r="M135" i="1" s="1"/>
  <c r="L125" i="1"/>
  <c r="L135" i="1" s="1"/>
  <c r="S124" i="1"/>
  <c r="S134" i="1" s="1"/>
  <c r="R124" i="1"/>
  <c r="R134" i="1" s="1"/>
  <c r="Q124" i="1"/>
  <c r="Q134" i="1" s="1"/>
  <c r="P124" i="1"/>
  <c r="P134" i="1" s="1"/>
  <c r="O124" i="1"/>
  <c r="O134" i="1" s="1"/>
  <c r="N124" i="1"/>
  <c r="M124" i="1"/>
  <c r="M134" i="1" s="1"/>
  <c r="L124" i="1"/>
  <c r="L134" i="1" s="1"/>
  <c r="S123" i="1"/>
  <c r="S133" i="1" s="1"/>
  <c r="R123" i="1"/>
  <c r="R133" i="1" s="1"/>
  <c r="Q123" i="1"/>
  <c r="Q133" i="1" s="1"/>
  <c r="P123" i="1"/>
  <c r="P133" i="1" s="1"/>
  <c r="O123" i="1"/>
  <c r="O133" i="1" s="1"/>
  <c r="N123" i="1"/>
  <c r="N133" i="1" s="1"/>
  <c r="M123" i="1"/>
  <c r="M133" i="1" s="1"/>
  <c r="L123" i="1"/>
  <c r="L133" i="1" s="1"/>
  <c r="S122" i="1"/>
  <c r="S132" i="1" s="1"/>
  <c r="R122" i="1"/>
  <c r="R132" i="1" s="1"/>
  <c r="Q122" i="1"/>
  <c r="Q132" i="1" s="1"/>
  <c r="P122" i="1"/>
  <c r="P132" i="1" s="1"/>
  <c r="O122" i="1"/>
  <c r="O132" i="1" s="1"/>
  <c r="N122" i="1"/>
  <c r="N132" i="1" s="1"/>
  <c r="M122" i="1"/>
  <c r="M132" i="1" s="1"/>
  <c r="L122" i="1"/>
  <c r="L132" i="1" s="1"/>
  <c r="L112" i="1"/>
  <c r="S105" i="1"/>
  <c r="S115" i="1" s="1"/>
  <c r="R105" i="1"/>
  <c r="R115" i="1" s="1"/>
  <c r="Q105" i="1"/>
  <c r="Q115" i="1" s="1"/>
  <c r="P105" i="1"/>
  <c r="P115" i="1" s="1"/>
  <c r="O105" i="1"/>
  <c r="O115" i="1" s="1"/>
  <c r="N105" i="1"/>
  <c r="N115" i="1" s="1"/>
  <c r="M105" i="1"/>
  <c r="M115" i="1" s="1"/>
  <c r="L105" i="1"/>
  <c r="L115" i="1" s="1"/>
  <c r="S104" i="1"/>
  <c r="S114" i="1" s="1"/>
  <c r="R104" i="1"/>
  <c r="R114" i="1" s="1"/>
  <c r="Q104" i="1"/>
  <c r="Q114" i="1" s="1"/>
  <c r="P104" i="1"/>
  <c r="P114" i="1" s="1"/>
  <c r="O104" i="1"/>
  <c r="O114" i="1" s="1"/>
  <c r="N104" i="1"/>
  <c r="N114" i="1" s="1"/>
  <c r="M104" i="1"/>
  <c r="M114" i="1" s="1"/>
  <c r="L104" i="1"/>
  <c r="L114" i="1" s="1"/>
  <c r="S103" i="1"/>
  <c r="S113" i="1" s="1"/>
  <c r="R103" i="1"/>
  <c r="R113" i="1" s="1"/>
  <c r="Q103" i="1"/>
  <c r="Q113" i="1" s="1"/>
  <c r="P103" i="1"/>
  <c r="P113" i="1" s="1"/>
  <c r="O103" i="1"/>
  <c r="O113" i="1" s="1"/>
  <c r="N103" i="1"/>
  <c r="N113" i="1" s="1"/>
  <c r="M103" i="1"/>
  <c r="M113" i="1" s="1"/>
  <c r="L103" i="1"/>
  <c r="L113" i="1" s="1"/>
  <c r="S102" i="1"/>
  <c r="S112" i="1" s="1"/>
  <c r="R102" i="1"/>
  <c r="R112" i="1" s="1"/>
  <c r="Q102" i="1"/>
  <c r="Q112" i="1" s="1"/>
  <c r="P102" i="1"/>
  <c r="P112" i="1" s="1"/>
  <c r="O102" i="1"/>
  <c r="O112" i="1" s="1"/>
  <c r="N102" i="1"/>
  <c r="N112" i="1" s="1"/>
  <c r="M102" i="1"/>
  <c r="M112" i="1" s="1"/>
  <c r="L102" i="1"/>
  <c r="S101" i="1"/>
  <c r="S111" i="1" s="1"/>
  <c r="R101" i="1"/>
  <c r="R111" i="1" s="1"/>
  <c r="Q101" i="1"/>
  <c r="Q111" i="1" s="1"/>
  <c r="P101" i="1"/>
  <c r="P111" i="1" s="1"/>
  <c r="O101" i="1"/>
  <c r="O111" i="1" s="1"/>
  <c r="N101" i="1"/>
  <c r="N111" i="1" s="1"/>
  <c r="M101" i="1"/>
  <c r="M111" i="1" s="1"/>
  <c r="L101" i="1"/>
  <c r="L111" i="1" s="1"/>
  <c r="S100" i="1"/>
  <c r="S110" i="1" s="1"/>
  <c r="R100" i="1"/>
  <c r="R110" i="1" s="1"/>
  <c r="Q100" i="1"/>
  <c r="Q110" i="1" s="1"/>
  <c r="P100" i="1"/>
  <c r="P110" i="1" s="1"/>
  <c r="O100" i="1"/>
  <c r="O110" i="1" s="1"/>
  <c r="N100" i="1"/>
  <c r="N110" i="1" s="1"/>
  <c r="M100" i="1"/>
  <c r="M110" i="1" s="1"/>
  <c r="L100" i="1"/>
  <c r="L110" i="1" s="1"/>
  <c r="E90" i="1"/>
  <c r="E91" i="1"/>
  <c r="E92" i="1"/>
  <c r="E93" i="1"/>
  <c r="E94" i="1"/>
  <c r="E89" i="1"/>
  <c r="D90" i="1"/>
  <c r="D91" i="1"/>
  <c r="D92" i="1"/>
  <c r="D93" i="1"/>
  <c r="D94" i="1"/>
  <c r="D89" i="1"/>
  <c r="S94" i="1"/>
  <c r="R94" i="1"/>
  <c r="Q94" i="1"/>
  <c r="P94" i="1"/>
  <c r="S93" i="1"/>
  <c r="R93" i="1"/>
  <c r="Q93" i="1"/>
  <c r="P93" i="1"/>
  <c r="S92" i="1"/>
  <c r="R92" i="1"/>
  <c r="Q92" i="1"/>
  <c r="P92" i="1"/>
  <c r="S91" i="1"/>
  <c r="R91" i="1"/>
  <c r="Q91" i="1"/>
  <c r="P91" i="1"/>
  <c r="S90" i="1"/>
  <c r="R90" i="1"/>
  <c r="Q90" i="1"/>
  <c r="P90" i="1"/>
  <c r="Q89" i="1"/>
  <c r="R89" i="1"/>
  <c r="S89" i="1"/>
  <c r="P89" i="1"/>
  <c r="L90" i="1"/>
  <c r="M90" i="1"/>
  <c r="N90" i="1"/>
  <c r="O90" i="1"/>
  <c r="L91" i="1"/>
  <c r="M91" i="1"/>
  <c r="N91" i="1"/>
  <c r="O91" i="1"/>
  <c r="L92" i="1"/>
  <c r="M92" i="1"/>
  <c r="N92" i="1"/>
  <c r="O92" i="1"/>
  <c r="L93" i="1"/>
  <c r="M93" i="1"/>
  <c r="N93" i="1"/>
  <c r="O93" i="1"/>
  <c r="L94" i="1"/>
  <c r="M94" i="1"/>
  <c r="N94" i="1"/>
  <c r="O94" i="1"/>
  <c r="M89" i="1"/>
  <c r="N89" i="1"/>
  <c r="O89" i="1"/>
  <c r="L89" i="1"/>
  <c r="S80" i="1"/>
  <c r="S81" i="1"/>
  <c r="S82" i="1"/>
  <c r="S83" i="1"/>
  <c r="S84" i="1"/>
  <c r="R80" i="1"/>
  <c r="R81" i="1"/>
  <c r="R82" i="1"/>
  <c r="R83" i="1"/>
  <c r="R84" i="1"/>
  <c r="Q80" i="1"/>
  <c r="Q81" i="1"/>
  <c r="Q82" i="1"/>
  <c r="Q83" i="1"/>
  <c r="Q84" i="1"/>
  <c r="P80" i="1"/>
  <c r="P81" i="1"/>
  <c r="P82" i="1"/>
  <c r="P83" i="1"/>
  <c r="P84" i="1"/>
  <c r="S79" i="1"/>
  <c r="R79" i="1"/>
  <c r="Q79" i="1"/>
  <c r="P79" i="1"/>
  <c r="O80" i="1"/>
  <c r="O81" i="1"/>
  <c r="O82" i="1"/>
  <c r="O83" i="1"/>
  <c r="O84" i="1"/>
  <c r="N80" i="1"/>
  <c r="N81" i="1"/>
  <c r="N82" i="1"/>
  <c r="N83" i="1"/>
  <c r="N84" i="1"/>
  <c r="M80" i="1"/>
  <c r="M81" i="1"/>
  <c r="M82" i="1"/>
  <c r="M83" i="1"/>
  <c r="M84" i="1"/>
  <c r="L80" i="1"/>
  <c r="L81" i="1"/>
  <c r="L82" i="1"/>
  <c r="L83" i="1"/>
  <c r="L84" i="1"/>
  <c r="O79" i="1"/>
  <c r="N79" i="1"/>
  <c r="M79" i="1"/>
  <c r="L79" i="1"/>
  <c r="O66" i="1"/>
  <c r="R66" i="1"/>
  <c r="S66" i="1"/>
  <c r="N67" i="1"/>
  <c r="O67" i="1"/>
  <c r="S67" i="1"/>
  <c r="N68" i="1"/>
  <c r="O68" i="1"/>
  <c r="S68" i="1"/>
  <c r="O69" i="1"/>
  <c r="R69" i="1"/>
  <c r="S69" i="1"/>
  <c r="O70" i="1"/>
  <c r="R70" i="1"/>
  <c r="S70" i="1"/>
  <c r="O65" i="1"/>
  <c r="P65" i="1"/>
  <c r="S65" i="1"/>
  <c r="L56" i="1"/>
  <c r="L66" i="1" s="1"/>
  <c r="L57" i="1"/>
  <c r="L67" i="1" s="1"/>
  <c r="D67" i="1" s="1"/>
  <c r="L58" i="1"/>
  <c r="L68" i="1" s="1"/>
  <c r="L59" i="1"/>
  <c r="L69" i="1" s="1"/>
  <c r="L60" i="1"/>
  <c r="L70" i="1" s="1"/>
  <c r="R56" i="1"/>
  <c r="R57" i="1"/>
  <c r="R67" i="1" s="1"/>
  <c r="R58" i="1"/>
  <c r="R68" i="1" s="1"/>
  <c r="R59" i="1"/>
  <c r="R60" i="1"/>
  <c r="R55" i="1"/>
  <c r="R65" i="1" s="1"/>
  <c r="Q56" i="1"/>
  <c r="Q66" i="1" s="1"/>
  <c r="Q57" i="1"/>
  <c r="Q67" i="1" s="1"/>
  <c r="Q58" i="1"/>
  <c r="Q68" i="1" s="1"/>
  <c r="Q59" i="1"/>
  <c r="Q69" i="1" s="1"/>
  <c r="Q60" i="1"/>
  <c r="Q70" i="1" s="1"/>
  <c r="Q55" i="1"/>
  <c r="Q65" i="1" s="1"/>
  <c r="P56" i="1"/>
  <c r="P66" i="1" s="1"/>
  <c r="E66" i="1" s="1"/>
  <c r="P57" i="1"/>
  <c r="P67" i="1" s="1"/>
  <c r="P58" i="1"/>
  <c r="P68" i="1" s="1"/>
  <c r="P59" i="1"/>
  <c r="P69" i="1" s="1"/>
  <c r="E69" i="1" s="1"/>
  <c r="P60" i="1"/>
  <c r="P70" i="1" s="1"/>
  <c r="E70" i="1" s="1"/>
  <c r="P55" i="1"/>
  <c r="N56" i="1"/>
  <c r="N66" i="1" s="1"/>
  <c r="N57" i="1"/>
  <c r="N58" i="1"/>
  <c r="N59" i="1"/>
  <c r="N69" i="1" s="1"/>
  <c r="N60" i="1"/>
  <c r="N70" i="1" s="1"/>
  <c r="N55" i="1"/>
  <c r="N65" i="1" s="1"/>
  <c r="M56" i="1"/>
  <c r="M66" i="1" s="1"/>
  <c r="M57" i="1"/>
  <c r="M67" i="1" s="1"/>
  <c r="M58" i="1"/>
  <c r="M68" i="1" s="1"/>
  <c r="M59" i="1"/>
  <c r="M69" i="1" s="1"/>
  <c r="M60" i="1"/>
  <c r="M70" i="1" s="1"/>
  <c r="M55" i="1"/>
  <c r="M65" i="1" s="1"/>
  <c r="L55" i="1"/>
  <c r="L65" i="1" s="1"/>
  <c r="S32" i="1"/>
  <c r="S33" i="1"/>
  <c r="S34" i="1"/>
  <c r="S35" i="1"/>
  <c r="S45" i="1" s="1"/>
  <c r="S36" i="1"/>
  <c r="S46" i="1" s="1"/>
  <c r="S31" i="1"/>
  <c r="R32" i="1"/>
  <c r="R33" i="1"/>
  <c r="R43" i="1" s="1"/>
  <c r="R34" i="1"/>
  <c r="R44" i="1" s="1"/>
  <c r="R35" i="1"/>
  <c r="R45" i="1" s="1"/>
  <c r="R36" i="1"/>
  <c r="R46" i="1" s="1"/>
  <c r="S41" i="1"/>
  <c r="R31" i="1"/>
  <c r="Q32" i="1"/>
  <c r="Q33" i="1"/>
  <c r="Q43" i="1" s="1"/>
  <c r="Q34" i="1"/>
  <c r="Q35" i="1"/>
  <c r="Q36" i="1"/>
  <c r="Q31" i="1"/>
  <c r="P32" i="1"/>
  <c r="P42" i="1" s="1"/>
  <c r="P33" i="1"/>
  <c r="P34" i="1"/>
  <c r="P35" i="1"/>
  <c r="P45" i="1" s="1"/>
  <c r="P36" i="1"/>
  <c r="P31" i="1"/>
  <c r="O32" i="1"/>
  <c r="O33" i="1"/>
  <c r="O34" i="1"/>
  <c r="O44" i="1" s="1"/>
  <c r="O35" i="1"/>
  <c r="O36" i="1"/>
  <c r="O31" i="1"/>
  <c r="O41" i="1" s="1"/>
  <c r="N32" i="1"/>
  <c r="N42" i="1" s="1"/>
  <c r="N33" i="1"/>
  <c r="N34" i="1"/>
  <c r="N35" i="1"/>
  <c r="N45" i="1" s="1"/>
  <c r="N36" i="1"/>
  <c r="N46" i="1" s="1"/>
  <c r="N31" i="1"/>
  <c r="M32" i="1"/>
  <c r="M33" i="1"/>
  <c r="M43" i="1" s="1"/>
  <c r="M34" i="1"/>
  <c r="M44" i="1" s="1"/>
  <c r="M35" i="1"/>
  <c r="M45" i="1" s="1"/>
  <c r="M36" i="1"/>
  <c r="M31" i="1"/>
  <c r="M41" i="1" s="1"/>
  <c r="L32" i="1"/>
  <c r="L42" i="1" s="1"/>
  <c r="L33" i="1"/>
  <c r="L34" i="1"/>
  <c r="L44" i="1" s="1"/>
  <c r="L35" i="1"/>
  <c r="L45" i="1" s="1"/>
  <c r="L36" i="1"/>
  <c r="L46" i="1" s="1"/>
  <c r="L31" i="1"/>
  <c r="L41" i="1" s="1"/>
  <c r="Q46" i="1"/>
  <c r="P46" i="1"/>
  <c r="O46" i="1"/>
  <c r="M46" i="1"/>
  <c r="Q45" i="1"/>
  <c r="O45" i="1"/>
  <c r="S44" i="1"/>
  <c r="Q44" i="1"/>
  <c r="P44" i="1"/>
  <c r="N44" i="1"/>
  <c r="S43" i="1"/>
  <c r="P43" i="1"/>
  <c r="O43" i="1"/>
  <c r="N43" i="1"/>
  <c r="L43" i="1"/>
  <c r="S42" i="1"/>
  <c r="R42" i="1"/>
  <c r="Q42" i="1"/>
  <c r="O42" i="1"/>
  <c r="M42" i="1"/>
  <c r="R41" i="1"/>
  <c r="Q41" i="1"/>
  <c r="P41" i="1"/>
  <c r="N41" i="1"/>
  <c r="M19" i="1"/>
  <c r="S9" i="1"/>
  <c r="S19" i="1" s="1"/>
  <c r="S10" i="1"/>
  <c r="S20" i="1" s="1"/>
  <c r="S11" i="1"/>
  <c r="S21" i="1" s="1"/>
  <c r="S12" i="1"/>
  <c r="S22" i="1" s="1"/>
  <c r="S13" i="1"/>
  <c r="S23" i="1" s="1"/>
  <c r="S8" i="1"/>
  <c r="S18" i="1" s="1"/>
  <c r="R9" i="1"/>
  <c r="R19" i="1" s="1"/>
  <c r="R10" i="1"/>
  <c r="R20" i="1" s="1"/>
  <c r="R11" i="1"/>
  <c r="R21" i="1" s="1"/>
  <c r="R12" i="1"/>
  <c r="R22" i="1" s="1"/>
  <c r="R13" i="1"/>
  <c r="R23" i="1" s="1"/>
  <c r="R8" i="1"/>
  <c r="R18" i="1" s="1"/>
  <c r="Q9" i="1"/>
  <c r="Q19" i="1" s="1"/>
  <c r="Q10" i="1"/>
  <c r="Q20" i="1" s="1"/>
  <c r="E18" i="1" s="1"/>
  <c r="Q11" i="1"/>
  <c r="Q21" i="1" s="1"/>
  <c r="Q12" i="1"/>
  <c r="Q22" i="1" s="1"/>
  <c r="Q13" i="1"/>
  <c r="Q23" i="1" s="1"/>
  <c r="Q8" i="1"/>
  <c r="Q18" i="1" s="1"/>
  <c r="P9" i="1"/>
  <c r="P19" i="1" s="1"/>
  <c r="E17" i="1" s="1"/>
  <c r="P10" i="1"/>
  <c r="P20" i="1" s="1"/>
  <c r="P11" i="1"/>
  <c r="P21" i="1" s="1"/>
  <c r="P12" i="1"/>
  <c r="P22" i="1" s="1"/>
  <c r="P13" i="1"/>
  <c r="P23" i="1" s="1"/>
  <c r="E21" i="1" s="1"/>
  <c r="P8" i="1"/>
  <c r="P18" i="1" s="1"/>
  <c r="O9" i="1"/>
  <c r="O19" i="1" s="1"/>
  <c r="O10" i="1"/>
  <c r="O20" i="1" s="1"/>
  <c r="O11" i="1"/>
  <c r="O21" i="1" s="1"/>
  <c r="O12" i="1"/>
  <c r="O22" i="1" s="1"/>
  <c r="O13" i="1"/>
  <c r="O23" i="1" s="1"/>
  <c r="O8" i="1"/>
  <c r="O18" i="1" s="1"/>
  <c r="N9" i="1"/>
  <c r="N19" i="1" s="1"/>
  <c r="N10" i="1"/>
  <c r="N20" i="1" s="1"/>
  <c r="N11" i="1"/>
  <c r="N21" i="1" s="1"/>
  <c r="N12" i="1"/>
  <c r="N22" i="1" s="1"/>
  <c r="N13" i="1"/>
  <c r="N23" i="1" s="1"/>
  <c r="N8" i="1"/>
  <c r="N18" i="1" s="1"/>
  <c r="M9" i="1"/>
  <c r="M10" i="1"/>
  <c r="M20" i="1" s="1"/>
  <c r="M11" i="1"/>
  <c r="M21" i="1" s="1"/>
  <c r="M12" i="1"/>
  <c r="M22" i="1" s="1"/>
  <c r="M13" i="1"/>
  <c r="M23" i="1" s="1"/>
  <c r="M8" i="1"/>
  <c r="M18" i="1" s="1"/>
  <c r="L9" i="1"/>
  <c r="L19" i="1" s="1"/>
  <c r="D17" i="1" s="1"/>
  <c r="L10" i="1"/>
  <c r="L20" i="1" s="1"/>
  <c r="L11" i="1"/>
  <c r="L21" i="1" s="1"/>
  <c r="L12" i="1"/>
  <c r="L22" i="1" s="1"/>
  <c r="L13" i="1"/>
  <c r="L23" i="1" s="1"/>
  <c r="D21" i="1" s="1"/>
  <c r="L8" i="1"/>
  <c r="L18" i="1" s="1"/>
  <c r="E136" i="1" l="1"/>
  <c r="E134" i="1"/>
  <c r="E133" i="1"/>
  <c r="E132" i="1"/>
  <c r="D136" i="1"/>
  <c r="D134" i="1"/>
  <c r="D132" i="1"/>
  <c r="D133" i="1"/>
  <c r="D135" i="1"/>
  <c r="E135" i="1"/>
  <c r="D137" i="1"/>
  <c r="E137" i="1"/>
  <c r="D112" i="1"/>
  <c r="E112" i="1"/>
  <c r="D111" i="1"/>
  <c r="E111" i="1"/>
  <c r="D113" i="1"/>
  <c r="E113" i="1"/>
  <c r="D115" i="1"/>
  <c r="E115" i="1"/>
  <c r="D110" i="1"/>
  <c r="D114" i="1"/>
  <c r="E110" i="1"/>
  <c r="E114" i="1"/>
  <c r="D70" i="1"/>
  <c r="D66" i="1"/>
  <c r="D65" i="1"/>
  <c r="E68" i="1"/>
  <c r="D69" i="1"/>
  <c r="E67" i="1"/>
  <c r="D68" i="1"/>
  <c r="E65" i="1"/>
  <c r="D19" i="1"/>
  <c r="E19" i="1"/>
  <c r="D16" i="1"/>
  <c r="D18" i="1"/>
  <c r="E16" i="1"/>
  <c r="E20" i="1"/>
  <c r="D20" i="1"/>
  <c r="D44" i="1"/>
  <c r="D41" i="1"/>
  <c r="D42" i="1"/>
  <c r="D43" i="1"/>
  <c r="D45" i="1"/>
  <c r="D46" i="1"/>
  <c r="C46" i="1"/>
  <c r="C45" i="1"/>
  <c r="C42" i="1"/>
  <c r="C43" i="1"/>
  <c r="C44" i="1"/>
  <c r="C41" i="1"/>
</calcChain>
</file>

<file path=xl/sharedStrings.xml><?xml version="1.0" encoding="utf-8"?>
<sst xmlns="http://schemas.openxmlformats.org/spreadsheetml/2006/main" count="100" uniqueCount="20">
  <si>
    <t>5000 cell/well hücre HuVeC 96 well plate 100 uL'de ekildi.</t>
  </si>
  <si>
    <t>ekstereler 0.5, 1, 2, 3, 4, 5 ug/ml olacak şekilde uygulama gerçekleştirildi.</t>
  </si>
  <si>
    <t>C</t>
  </si>
  <si>
    <t>B</t>
  </si>
  <si>
    <t>ETOH</t>
  </si>
  <si>
    <t>H2O</t>
  </si>
  <si>
    <t>A470nm</t>
  </si>
  <si>
    <t>Viability</t>
  </si>
  <si>
    <t>%Viability</t>
  </si>
  <si>
    <t>24H-28.05.25</t>
  </si>
  <si>
    <t>48H-29.05.25</t>
  </si>
  <si>
    <t>72H-30.05.25</t>
  </si>
  <si>
    <t>1. tekrar</t>
  </si>
  <si>
    <t>2. tekrar</t>
  </si>
  <si>
    <t>24H-03.06.2025</t>
  </si>
  <si>
    <t>H2O2</t>
  </si>
  <si>
    <t>48H</t>
  </si>
  <si>
    <t>72H</t>
  </si>
  <si>
    <t>24H</t>
  </si>
  <si>
    <t>SDV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</si>
</sst>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" x14ac:knownFonts="1"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35">
    <xf numFmtId="0" fontId="0" fillId="0" borderId="0" xfId="0"/>
    <xf numFmtId="0" fontId="0" fillId="0" borderId="4" xfId="0" applyBorder="1"/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0" fillId="0" borderId="8" xfId="0" applyBorder="1"/>
    <xf numFmtId="2" fontId="0" fillId="0" borderId="1" xfId="0" applyNumberFormat="1" applyBorder="1"/>
    <xf numFmtId="2" fontId="0" fillId="0" borderId="4" xfId="0" applyNumberFormat="1" applyBorder="1"/>
    <xf numFmtId="2" fontId="0" fillId="0" borderId="6" xfId="0" applyNumberFormat="1" applyBorder="1"/>
    <xf numFmtId="2" fontId="0" fillId="0" borderId="2" xfId="0" applyNumberFormat="1" applyBorder="1"/>
    <xf numFmtId="2" fontId="0" fillId="0" borderId="0" xfId="0" applyNumberFormat="1"/>
    <xf numFmtId="2" fontId="0" fillId="0" borderId="3" xfId="0" applyNumberFormat="1" applyBorder="1"/>
    <xf numFmtId="2" fontId="0" fillId="0" borderId="5" xfId="0" applyNumberFormat="1" applyBorder="1"/>
    <xf numFmtId="2" fontId="0" fillId="0" borderId="7" xfId="0" applyNumberFormat="1" applyBorder="1"/>
    <xf numFmtId="2" fontId="0" fillId="0" borderId="8" xfId="0" applyNumberFormat="1" applyBorder="1"/>
    <xf numFmtId="0" fontId="1" fillId="0" borderId="5" xfId="0" applyFont="1" applyBorder="1"/>
    <xf numFmtId="2" fontId="1" fillId="0" borderId="5" xfId="0" applyNumberFormat="1" applyFont="1" applyBorder="1"/>
    <xf numFmtId="2" fontId="1" fillId="0" borderId="2" xfId="0" applyNumberFormat="1" applyFont="1" applyBorder="1"/>
    <xf numFmtId="2" fontId="2" fillId="0" borderId="1" xfId="0" applyNumberFormat="1" applyFont="1" applyBorder="1"/>
    <xf numFmtId="2" fontId="2" fillId="0" borderId="2" xfId="0" applyNumberFormat="1" applyFont="1" applyBorder="1"/>
    <xf numFmtId="2" fontId="2" fillId="0" borderId="3" xfId="0" applyNumberFormat="1" applyFont="1" applyBorder="1"/>
    <xf numFmtId="2" fontId="2" fillId="0" borderId="0" xfId="0" applyNumberFormat="1" applyFont="1"/>
    <xf numFmtId="2" fontId="2" fillId="0" borderId="4" xfId="0" applyNumberFormat="1" applyFont="1" applyBorder="1"/>
    <xf numFmtId="2" fontId="1" fillId="0" borderId="0" xfId="0" applyNumberFormat="1" applyFont="1"/>
    <xf numFmtId="2" fontId="2" fillId="0" borderId="5" xfId="0" applyNumberFormat="1" applyFont="1" applyBorder="1"/>
    <xf numFmtId="2" fontId="1" fillId="0" borderId="4" xfId="0" applyNumberFormat="1" applyFont="1" applyBorder="1"/>
    <xf numFmtId="2" fontId="2" fillId="0" borderId="7" xfId="0" applyNumberFormat="1" applyFont="1" applyBorder="1"/>
    <xf numFmtId="2" fontId="2" fillId="0" borderId="6" xfId="0" applyNumberFormat="1" applyFont="1" applyBorder="1"/>
    <xf numFmtId="2" fontId="2" fillId="0" borderId="8" xfId="0" applyNumberFormat="1" applyFont="1" applyBorder="1"/>
    <xf numFmtId="1" fontId="0" fillId="0" borderId="0" xfId="0" applyNumberFormat="1"/>
    <xf numFmtId="0" fontId="0" fillId="2" borderId="1" xfId="0" applyFill="1" applyBorder="1" applyAlignment="1">
      <alignment horizontal="center"/>
    </xf>
    <xf numFmtId="0" fontId="0" fillId="2" borderId="2" xfId="0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ETOH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v>24H</c:v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errBars>
            <c:errDir val="x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errBars>
            <c:errDir val="y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RESULTS!$J$4:$J$9</c:f>
              <c:numCache>
                <c:formatCode>General</c:formatCode>
                <c:ptCount val="6"/>
                <c:pt idx="0">
                  <c:v>0.5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</c:numCache>
            </c:numRef>
          </c:xVal>
          <c:yVal>
            <c:numRef>
              <c:f>RESULTS!$K$3:$K$9</c:f>
              <c:numCache>
                <c:formatCode>0.00</c:formatCode>
                <c:ptCount val="7"/>
                <c:pt idx="0" formatCode="General">
                  <c:v>0</c:v>
                </c:pt>
                <c:pt idx="1">
                  <c:v>86.061693042045334</c:v>
                </c:pt>
                <c:pt idx="2">
                  <c:v>75.755927634398716</c:v>
                </c:pt>
                <c:pt idx="3">
                  <c:v>104.07836338738349</c:v>
                </c:pt>
                <c:pt idx="4">
                  <c:v>86.31663955666761</c:v>
                </c:pt>
                <c:pt idx="5">
                  <c:v>75.723231713632885</c:v>
                </c:pt>
                <c:pt idx="6">
                  <c:v>73.049695187766815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10E-42B9-9C9A-049AA1E2F9AB}"/>
            </c:ext>
          </c:extLst>
        </c:ser>
        <c:ser>
          <c:idx val="1"/>
          <c:order val="1"/>
          <c:tx>
            <c:v>48H</c:v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errBars>
            <c:errDir val="x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errBars>
            <c:errDir val="y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RESULTS!$J$4:$J$9</c:f>
              <c:numCache>
                <c:formatCode>General</c:formatCode>
                <c:ptCount val="6"/>
                <c:pt idx="0">
                  <c:v>0.5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</c:numCache>
            </c:numRef>
          </c:xVal>
          <c:yVal>
            <c:numRef>
              <c:f>RESULTS!$M$3:$M$9</c:f>
              <c:numCache>
                <c:formatCode>0.00</c:formatCode>
                <c:ptCount val="7"/>
                <c:pt idx="0" formatCode="General">
                  <c:v>0</c:v>
                </c:pt>
                <c:pt idx="1">
                  <c:v>136.64007597067209</c:v>
                </c:pt>
                <c:pt idx="2">
                  <c:v>167.43019851811516</c:v>
                </c:pt>
                <c:pt idx="3">
                  <c:v>146.03027166982227</c:v>
                </c:pt>
                <c:pt idx="4">
                  <c:v>148.73383031482388</c:v>
                </c:pt>
                <c:pt idx="5">
                  <c:v>159.4713126756842</c:v>
                </c:pt>
                <c:pt idx="6">
                  <c:v>144.36159218715665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10E-42B9-9C9A-049AA1E2F9AB}"/>
            </c:ext>
          </c:extLst>
        </c:ser>
        <c:ser>
          <c:idx val="2"/>
          <c:order val="2"/>
          <c:tx>
            <c:v>72H</c:v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errBars>
            <c:errDir val="x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errBars>
            <c:errDir val="y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RESULTS!$J$4:$J$9</c:f>
              <c:numCache>
                <c:formatCode>General</c:formatCode>
                <c:ptCount val="6"/>
                <c:pt idx="0">
                  <c:v>0.5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</c:numCache>
            </c:numRef>
          </c:xVal>
          <c:yVal>
            <c:numRef>
              <c:f>RESULTS!$O$3:$O$9</c:f>
              <c:numCache>
                <c:formatCode>0.00</c:formatCode>
                <c:ptCount val="7"/>
                <c:pt idx="0" formatCode="General">
                  <c:v>0</c:v>
                </c:pt>
                <c:pt idx="1">
                  <c:v>155.9142116914347</c:v>
                </c:pt>
                <c:pt idx="2">
                  <c:v>141.8408892030165</c:v>
                </c:pt>
                <c:pt idx="3">
                  <c:v>144.20217196219653</c:v>
                </c:pt>
                <c:pt idx="4">
                  <c:v>154.04037117813763</c:v>
                </c:pt>
                <c:pt idx="5">
                  <c:v>188.89797450812992</c:v>
                </c:pt>
                <c:pt idx="6">
                  <c:v>153.09947173822192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610E-42B9-9C9A-049AA1E2F9A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10647400"/>
        <c:axId val="310640920"/>
      </c:scatterChart>
      <c:valAx>
        <c:axId val="3106474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Concentration</a:t>
                </a:r>
                <a:r>
                  <a:rPr lang="en-US" baseline="0"/>
                  <a:t> (µg/ml)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10640920"/>
        <c:crosses val="autoZero"/>
        <c:crossBetween val="midCat"/>
      </c:valAx>
      <c:valAx>
        <c:axId val="31064092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% Cell Viability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10647400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H2O2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v>24H</c:v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errBars>
            <c:errDir val="x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errBars>
            <c:errDir val="y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RESULTS!$J$4:$J$9</c:f>
              <c:numCache>
                <c:formatCode>General</c:formatCode>
                <c:ptCount val="6"/>
                <c:pt idx="0">
                  <c:v>0.5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</c:numCache>
            </c:numRef>
          </c:xVal>
          <c:yVal>
            <c:numRef>
              <c:f>RESULTS!$L$4:$L$9</c:f>
              <c:numCache>
                <c:formatCode>0.00</c:formatCode>
                <c:ptCount val="6"/>
                <c:pt idx="0">
                  <c:v>82.078461585466499</c:v>
                </c:pt>
                <c:pt idx="1">
                  <c:v>68.791532303528385</c:v>
                </c:pt>
                <c:pt idx="2">
                  <c:v>92.799759782775226</c:v>
                </c:pt>
                <c:pt idx="3">
                  <c:v>79.243807388618492</c:v>
                </c:pt>
                <c:pt idx="4">
                  <c:v>74.243983887691968</c:v>
                </c:pt>
                <c:pt idx="5">
                  <c:v>70.675560915920215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C433-404C-A70C-4A26E7750DC4}"/>
            </c:ext>
          </c:extLst>
        </c:ser>
        <c:ser>
          <c:idx val="1"/>
          <c:order val="1"/>
          <c:tx>
            <c:v>48H</c:v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errBars>
            <c:errDir val="x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errBars>
            <c:errDir val="y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RESULTS!$J$4:$J$9</c:f>
              <c:numCache>
                <c:formatCode>General</c:formatCode>
                <c:ptCount val="6"/>
                <c:pt idx="0">
                  <c:v>0.5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</c:numCache>
            </c:numRef>
          </c:xVal>
          <c:yVal>
            <c:numRef>
              <c:f>RESULTS!$N$4:$N$9</c:f>
              <c:numCache>
                <c:formatCode>0.00</c:formatCode>
                <c:ptCount val="6"/>
                <c:pt idx="0">
                  <c:v>130.27719837222566</c:v>
                </c:pt>
                <c:pt idx="1">
                  <c:v>172.39657560595754</c:v>
                </c:pt>
                <c:pt idx="2">
                  <c:v>160.03075981980916</c:v>
                </c:pt>
                <c:pt idx="3">
                  <c:v>170.04316093987592</c:v>
                </c:pt>
                <c:pt idx="4">
                  <c:v>136.14545925134939</c:v>
                </c:pt>
                <c:pt idx="5">
                  <c:v>141.45575347051366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C433-404C-A70C-4A26E7750DC4}"/>
            </c:ext>
          </c:extLst>
        </c:ser>
        <c:ser>
          <c:idx val="2"/>
          <c:order val="2"/>
          <c:tx>
            <c:v>72H</c:v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errBars>
            <c:errDir val="x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errBars>
            <c:errDir val="y"/>
            <c:errBarType val="both"/>
            <c:errValType val="percentage"/>
            <c:noEndCap val="0"/>
            <c:val val="5"/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xVal>
            <c:numRef>
              <c:f>RESULTS!$J$4:$J$9</c:f>
              <c:numCache>
                <c:formatCode>General</c:formatCode>
                <c:ptCount val="6"/>
                <c:pt idx="0">
                  <c:v>0.5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</c:numCache>
            </c:numRef>
          </c:xVal>
          <c:yVal>
            <c:numRef>
              <c:f>RESULTS!$P$4:$P$9</c:f>
              <c:numCache>
                <c:formatCode>0.00</c:formatCode>
                <c:ptCount val="6"/>
                <c:pt idx="0">
                  <c:v>139.41140683336286</c:v>
                </c:pt>
                <c:pt idx="1">
                  <c:v>101.19400228251314</c:v>
                </c:pt>
                <c:pt idx="2">
                  <c:v>182.43375666346384</c:v>
                </c:pt>
                <c:pt idx="3">
                  <c:v>150.42370530557457</c:v>
                </c:pt>
                <c:pt idx="4">
                  <c:v>141.63300761014264</c:v>
                </c:pt>
                <c:pt idx="5">
                  <c:v>111.13538728813057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C433-404C-A70C-4A26E7750DC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45594960"/>
        <c:axId val="373109104"/>
      </c:scatterChart>
      <c:valAx>
        <c:axId val="54559496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Concentration (µg/ml)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73109104"/>
        <c:crosses val="autoZero"/>
        <c:crossBetween val="midCat"/>
      </c:valAx>
      <c:valAx>
        <c:axId val="373109104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%</a:t>
                </a:r>
                <a:r>
                  <a:rPr lang="en-US" baseline="0"/>
                  <a:t> Cell Viability</a:t>
                </a:r>
                <a:r>
                  <a:rPr lang="en-US"/>
                  <a:t>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45594960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447676</xdr:colOff>
      <xdr:row>78</xdr:row>
      <xdr:rowOff>66675</xdr:rowOff>
    </xdr:from>
    <xdr:to>
      <xdr:col>23</xdr:col>
      <xdr:colOff>428626</xdr:colOff>
      <xdr:row>92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8C4A7EB-9A94-FC72-F1D9-346D333F17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1241" t="-996" r="39535" b="1379"/>
        <a:stretch/>
      </xdr:blipFill>
      <xdr:spPr>
        <a:xfrm>
          <a:off x="12201526" y="14925675"/>
          <a:ext cx="2419350" cy="2752725"/>
        </a:xfrm>
        <a:prstGeom prst="rect">
          <a:avLst/>
        </a:prstGeom>
      </xdr:spPr>
    </xdr:pic>
    <xdr:clientData/>
  </xdr:twoCellAnchor>
  <xdr:twoCellAnchor editAs="oneCell">
    <xdr:from>
      <xdr:col>23</xdr:col>
      <xdr:colOff>581978</xdr:colOff>
      <xdr:row>78</xdr:row>
      <xdr:rowOff>48578</xdr:rowOff>
    </xdr:from>
    <xdr:to>
      <xdr:col>31</xdr:col>
      <xdr:colOff>496252</xdr:colOff>
      <xdr:row>92</xdr:row>
      <xdr:rowOff>75246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8393C0D-104D-1BCE-3705-269908079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6200000">
          <a:off x="15822931" y="13858875"/>
          <a:ext cx="2693668" cy="4791074"/>
        </a:xfrm>
        <a:prstGeom prst="rect">
          <a:avLst/>
        </a:prstGeom>
      </xdr:spPr>
    </xdr:pic>
    <xdr:clientData/>
  </xdr:twoCellAnchor>
  <xdr:twoCellAnchor editAs="oneCell">
    <xdr:from>
      <xdr:col>19</xdr:col>
      <xdr:colOff>295276</xdr:colOff>
      <xdr:row>99</xdr:row>
      <xdr:rowOff>181655</xdr:rowOff>
    </xdr:from>
    <xdr:to>
      <xdr:col>23</xdr:col>
      <xdr:colOff>66676</xdr:colOff>
      <xdr:row>113</xdr:row>
      <xdr:rowOff>133351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989BB6E-FB96-98DA-060F-1C487AAC53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7362" r="45194"/>
        <a:stretch/>
      </xdr:blipFill>
      <xdr:spPr>
        <a:xfrm>
          <a:off x="12049126" y="19041155"/>
          <a:ext cx="2209800" cy="2618696"/>
        </a:xfrm>
        <a:prstGeom prst="rect">
          <a:avLst/>
        </a:prstGeom>
      </xdr:spPr>
    </xdr:pic>
    <xdr:clientData/>
  </xdr:twoCellAnchor>
  <xdr:twoCellAnchor editAs="oneCell">
    <xdr:from>
      <xdr:col>23</xdr:col>
      <xdr:colOff>323854</xdr:colOff>
      <xdr:row>99</xdr:row>
      <xdr:rowOff>180647</xdr:rowOff>
    </xdr:from>
    <xdr:to>
      <xdr:col>33</xdr:col>
      <xdr:colOff>328176</xdr:colOff>
      <xdr:row>113</xdr:row>
      <xdr:rowOff>123824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9B51556-20F1-BE03-7EDB-34D01D324B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5048" t="4760" r="22470"/>
        <a:stretch/>
      </xdr:blipFill>
      <xdr:spPr>
        <a:xfrm rot="16200000">
          <a:off x="16261176" y="17295075"/>
          <a:ext cx="2610177" cy="6100322"/>
        </a:xfrm>
        <a:prstGeom prst="rect">
          <a:avLst/>
        </a:prstGeom>
      </xdr:spPr>
    </xdr:pic>
    <xdr:clientData/>
  </xdr:twoCellAnchor>
  <xdr:twoCellAnchor editAs="oneCell">
    <xdr:from>
      <xdr:col>19</xdr:col>
      <xdr:colOff>411435</xdr:colOff>
      <xdr:row>121</xdr:row>
      <xdr:rowOff>171452</xdr:rowOff>
    </xdr:from>
    <xdr:to>
      <xdr:col>24</xdr:col>
      <xdr:colOff>247374</xdr:colOff>
      <xdr:row>136</xdr:row>
      <xdr:rowOff>133350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2E28968-EF71-ACB6-109C-7571696EB2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7817" r="39087" b="7675"/>
        <a:stretch/>
      </xdr:blipFill>
      <xdr:spPr>
        <a:xfrm>
          <a:off x="12165285" y="23221952"/>
          <a:ext cx="2883939" cy="2819398"/>
        </a:xfrm>
        <a:prstGeom prst="rect">
          <a:avLst/>
        </a:prstGeom>
      </xdr:spPr>
    </xdr:pic>
    <xdr:clientData/>
  </xdr:twoCellAnchor>
  <xdr:twoCellAnchor editAs="oneCell">
    <xdr:from>
      <xdr:col>24</xdr:col>
      <xdr:colOff>371475</xdr:colOff>
      <xdr:row>125</xdr:row>
      <xdr:rowOff>180975</xdr:rowOff>
    </xdr:from>
    <xdr:to>
      <xdr:col>30</xdr:col>
      <xdr:colOff>257175</xdr:colOff>
      <xdr:row>134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7415D78-BB94-A60B-B4E9-9ADF9F7A0C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9822" t="25248" r="5209" b="9344"/>
        <a:stretch/>
      </xdr:blipFill>
      <xdr:spPr>
        <a:xfrm>
          <a:off x="15173325" y="23993475"/>
          <a:ext cx="3543300" cy="15335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585787</xdr:colOff>
      <xdr:row>9</xdr:row>
      <xdr:rowOff>161925</xdr:rowOff>
    </xdr:from>
    <xdr:to>
      <xdr:col>17</xdr:col>
      <xdr:colOff>280987</xdr:colOff>
      <xdr:row>24</xdr:row>
      <xdr:rowOff>47625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763AC6A0-E31A-0162-0110-9370BE3F623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17</xdr:col>
      <xdr:colOff>604837</xdr:colOff>
      <xdr:row>9</xdr:row>
      <xdr:rowOff>171450</xdr:rowOff>
    </xdr:from>
    <xdr:to>
      <xdr:col>25</xdr:col>
      <xdr:colOff>300037</xdr:colOff>
      <xdr:row>24</xdr:row>
      <xdr:rowOff>57150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B4143B75-8A7C-7E59-315F-6EE068A5C9C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137"/>
  <sheetViews>
    <sheetView topLeftCell="B119" workbookViewId="0">
      <selection activeCell="G135" sqref="G135:G136"/>
    </sheetView>
  </sheetViews>
  <sheetFormatPr baseColWidth="10" defaultColWidth="8.83203125" defaultRowHeight="15" x14ac:dyDescent="0.2"/>
  <cols>
    <col min="12" max="12" width="9.5" bestFit="1" customWidth="1"/>
    <col min="13" max="13" width="9.33203125" bestFit="1" customWidth="1"/>
    <col min="14" max="14" width="9.5" bestFit="1" customWidth="1"/>
    <col min="15" max="15" width="9.33203125" bestFit="1" customWidth="1"/>
    <col min="16" max="16" width="9.5" bestFit="1" customWidth="1"/>
    <col min="17" max="17" width="9.33203125" bestFit="1" customWidth="1"/>
    <col min="18" max="19" width="9.5" bestFit="1" customWidth="1"/>
  </cols>
  <sheetData>
    <row r="1" spans="1:19" x14ac:dyDescent="0.2">
      <c r="A1" t="s">
        <v>12</v>
      </c>
    </row>
    <row r="2" spans="1:19" x14ac:dyDescent="0.2">
      <c r="A2" t="s">
        <v>0</v>
      </c>
    </row>
    <row r="3" spans="1:19" x14ac:dyDescent="0.2">
      <c r="A3" t="s">
        <v>1</v>
      </c>
    </row>
    <row r="4" spans="1:19" x14ac:dyDescent="0.2">
      <c r="A4" t="s">
        <v>9</v>
      </c>
    </row>
    <row r="5" spans="1:19" x14ac:dyDescent="0.2">
      <c r="A5" t="s">
        <v>6</v>
      </c>
      <c r="B5" s="30" t="s">
        <v>4</v>
      </c>
      <c r="C5" s="31"/>
      <c r="D5" s="31"/>
      <c r="E5" s="32"/>
      <c r="F5" s="30" t="s">
        <v>5</v>
      </c>
      <c r="G5" s="31"/>
      <c r="H5" s="31"/>
      <c r="I5" s="32"/>
      <c r="K5" t="s">
        <v>7</v>
      </c>
    </row>
    <row r="6" spans="1:19" x14ac:dyDescent="0.2">
      <c r="A6" t="s">
        <v>2</v>
      </c>
      <c r="B6" s="1">
        <v>0.68500000000000005</v>
      </c>
      <c r="C6">
        <v>0.69099999999999995</v>
      </c>
      <c r="D6">
        <v>0.65300000000000002</v>
      </c>
      <c r="E6" s="2">
        <v>0.80500000000000005</v>
      </c>
      <c r="F6" s="1">
        <v>0.78400000000000003</v>
      </c>
      <c r="G6">
        <v>0.755</v>
      </c>
      <c r="H6">
        <v>0.51</v>
      </c>
      <c r="I6" s="2">
        <v>0.66600000000000004</v>
      </c>
    </row>
    <row r="7" spans="1:19" x14ac:dyDescent="0.2">
      <c r="A7" t="s">
        <v>3</v>
      </c>
      <c r="B7" s="1">
        <v>0.128</v>
      </c>
      <c r="C7">
        <v>0.14099999999999999</v>
      </c>
      <c r="D7">
        <v>0.16400000000000001</v>
      </c>
      <c r="E7" s="2">
        <v>0.122</v>
      </c>
      <c r="F7" s="1">
        <v>7.2999999999999995E-2</v>
      </c>
      <c r="G7">
        <v>9.5000000000000001E-2</v>
      </c>
      <c r="H7">
        <v>0.16700000000000001</v>
      </c>
      <c r="I7" s="2">
        <v>6.4000000000000001E-2</v>
      </c>
    </row>
    <row r="8" spans="1:19" x14ac:dyDescent="0.2">
      <c r="A8">
        <v>0.5</v>
      </c>
      <c r="B8" s="1">
        <v>0.44800000000000001</v>
      </c>
      <c r="C8">
        <v>0.56899999999999995</v>
      </c>
      <c r="D8">
        <v>0.68500000000000005</v>
      </c>
      <c r="E8" s="2">
        <v>0.61699999999999999</v>
      </c>
      <c r="F8" s="1">
        <v>0.50700000000000001</v>
      </c>
      <c r="G8">
        <v>0.54900000000000004</v>
      </c>
      <c r="H8">
        <v>0.42799999999999999</v>
      </c>
      <c r="I8" s="2">
        <v>0.52400000000000002</v>
      </c>
      <c r="K8">
        <v>0.5</v>
      </c>
      <c r="L8" s="6">
        <f>(B8-$B$7)/($B$6-$B$7)</f>
        <v>0.57450628366247747</v>
      </c>
      <c r="M8" s="9">
        <f>(C8-$C$7)/($C$6-$C$7)</f>
        <v>0.7781818181818182</v>
      </c>
      <c r="N8" s="9">
        <f>(D8-$D$7)/($D$6-$D$7)</f>
        <v>1.065439672801636</v>
      </c>
      <c r="O8" s="11">
        <f>(E8-$E$7)/($E$6-$E$7)</f>
        <v>0.7247437774524158</v>
      </c>
      <c r="P8" s="6">
        <f>(F8-$F$7)/($F$6-$F$7)</f>
        <v>0.61040787623066095</v>
      </c>
      <c r="Q8" s="9">
        <f>(G8-$G$7)/($G$6-$G$7)</f>
        <v>0.68787878787878798</v>
      </c>
      <c r="R8" s="9">
        <f>(H8-$H$7)/($H$6-$H$7)</f>
        <v>0.76093294460641414</v>
      </c>
      <c r="S8" s="11">
        <f>(I8-$I$7)/($I$6-$I$7)</f>
        <v>0.76411960132890355</v>
      </c>
    </row>
    <row r="9" spans="1:19" x14ac:dyDescent="0.2">
      <c r="A9">
        <v>1</v>
      </c>
      <c r="B9" s="1">
        <v>0.52100000000000002</v>
      </c>
      <c r="C9">
        <v>0.373</v>
      </c>
      <c r="D9">
        <v>0.41799999999999998</v>
      </c>
      <c r="E9" s="15">
        <v>0.161</v>
      </c>
      <c r="F9" s="1">
        <v>0.51300000000000001</v>
      </c>
      <c r="G9">
        <v>0.311</v>
      </c>
      <c r="H9">
        <v>0.629</v>
      </c>
      <c r="I9" s="2">
        <v>0.53300000000000003</v>
      </c>
      <c r="K9">
        <v>1</v>
      </c>
      <c r="L9" s="7">
        <f t="shared" ref="L9:L13" si="0">(B9-$B$7)/($B$6-$B$7)</f>
        <v>0.70556552962298025</v>
      </c>
      <c r="M9" s="10">
        <f t="shared" ref="M9:M13" si="1">(C9-$C$7)/($C$6-$C$7)</f>
        <v>0.42181818181818187</v>
      </c>
      <c r="N9" s="10">
        <f t="shared" ref="N9:N13" si="2">(D9-$D$7)/($D$6-$D$7)</f>
        <v>0.51942740286298572</v>
      </c>
      <c r="O9" s="16">
        <f t="shared" ref="O9:O13" si="3">(E9-$E$7)/($E$6-$E$7)</f>
        <v>5.7101024890190345E-2</v>
      </c>
      <c r="P9" s="7">
        <f t="shared" ref="P9:P13" si="4">(F9-$F$7)/($F$6-$F$7)</f>
        <v>0.6188466947960618</v>
      </c>
      <c r="Q9" s="10">
        <f t="shared" ref="Q9:Q13" si="5">(G9-$G$7)/($G$6-$G$7)</f>
        <v>0.32727272727272727</v>
      </c>
      <c r="R9" s="10">
        <f t="shared" ref="R9:R13" si="6">(H9-$H$7)/($H$6-$H$7)</f>
        <v>1.346938775510204</v>
      </c>
      <c r="S9" s="12">
        <f t="shared" ref="S9:S13" si="7">(I9-$I$7)/($I$6-$I$7)</f>
        <v>0.77906976744186041</v>
      </c>
    </row>
    <row r="10" spans="1:19" x14ac:dyDescent="0.2">
      <c r="A10">
        <v>2</v>
      </c>
      <c r="B10" s="1">
        <v>0.65900000000000003</v>
      </c>
      <c r="C10">
        <v>0.65500000000000003</v>
      </c>
      <c r="D10">
        <v>0.64700000000000002</v>
      </c>
      <c r="E10" s="2">
        <v>0.65200000000000002</v>
      </c>
      <c r="F10" s="1">
        <v>0.28399999999999997</v>
      </c>
      <c r="G10">
        <v>0.70699999999999996</v>
      </c>
      <c r="H10">
        <v>0.40899999999999997</v>
      </c>
      <c r="I10" s="2">
        <v>0.66800000000000004</v>
      </c>
      <c r="K10">
        <v>2</v>
      </c>
      <c r="L10" s="7">
        <f t="shared" si="0"/>
        <v>0.95332136445242366</v>
      </c>
      <c r="M10" s="10">
        <f t="shared" si="1"/>
        <v>0.93454545454545468</v>
      </c>
      <c r="N10" s="10">
        <f t="shared" si="2"/>
        <v>0.98773006134969321</v>
      </c>
      <c r="O10" s="12">
        <f t="shared" si="3"/>
        <v>0.77598828696925326</v>
      </c>
      <c r="P10" s="7">
        <f t="shared" si="4"/>
        <v>0.29676511954992962</v>
      </c>
      <c r="Q10" s="10">
        <f t="shared" si="5"/>
        <v>0.92727272727272725</v>
      </c>
      <c r="R10" s="10">
        <f t="shared" si="6"/>
        <v>0.70553935860058303</v>
      </c>
      <c r="S10" s="12">
        <f t="shared" si="7"/>
        <v>1.0033222591362125</v>
      </c>
    </row>
    <row r="11" spans="1:19" x14ac:dyDescent="0.2">
      <c r="A11">
        <v>3</v>
      </c>
      <c r="B11" s="1">
        <v>0.49299999999999999</v>
      </c>
      <c r="C11">
        <v>0.371</v>
      </c>
      <c r="D11">
        <v>0.501</v>
      </c>
      <c r="E11" s="2">
        <v>0.46500000000000002</v>
      </c>
      <c r="F11" s="1">
        <v>0.35799999999999998</v>
      </c>
      <c r="G11">
        <v>0.47699999999999998</v>
      </c>
      <c r="H11">
        <v>0.48799999999999999</v>
      </c>
      <c r="I11" s="2">
        <v>0.53</v>
      </c>
      <c r="K11">
        <v>3</v>
      </c>
      <c r="L11" s="7">
        <f t="shared" si="0"/>
        <v>0.65529622980251334</v>
      </c>
      <c r="M11" s="10">
        <f t="shared" si="1"/>
        <v>0.41818181818181827</v>
      </c>
      <c r="N11" s="10">
        <f t="shared" si="2"/>
        <v>0.68916155419222902</v>
      </c>
      <c r="O11" s="12">
        <f t="shared" si="3"/>
        <v>0.50219619326500731</v>
      </c>
      <c r="P11" s="7">
        <f t="shared" si="4"/>
        <v>0.40084388185654002</v>
      </c>
      <c r="Q11" s="10">
        <f t="shared" si="5"/>
        <v>0.57878787878787874</v>
      </c>
      <c r="R11" s="10">
        <f t="shared" si="6"/>
        <v>0.93586005830903785</v>
      </c>
      <c r="S11" s="12">
        <f t="shared" si="7"/>
        <v>0.77408637873754149</v>
      </c>
    </row>
    <row r="12" spans="1:19" x14ac:dyDescent="0.2">
      <c r="A12">
        <v>4</v>
      </c>
      <c r="B12" s="1">
        <v>0.42499999999999999</v>
      </c>
      <c r="C12">
        <v>0.45700000000000002</v>
      </c>
      <c r="D12">
        <v>0.40899999999999997</v>
      </c>
      <c r="E12" s="2">
        <v>0.52600000000000002</v>
      </c>
      <c r="F12" s="1">
        <v>0.25</v>
      </c>
      <c r="G12">
        <v>0.53500000000000003</v>
      </c>
      <c r="H12">
        <v>0.32600000000000001</v>
      </c>
      <c r="I12" s="2">
        <v>0.45400000000000001</v>
      </c>
      <c r="K12">
        <v>4</v>
      </c>
      <c r="L12" s="7">
        <f t="shared" si="0"/>
        <v>0.53321364452423692</v>
      </c>
      <c r="M12" s="10">
        <f t="shared" si="1"/>
        <v>0.57454545454545469</v>
      </c>
      <c r="N12" s="10">
        <f t="shared" si="2"/>
        <v>0.50102249488752548</v>
      </c>
      <c r="O12" s="12">
        <f t="shared" si="3"/>
        <v>0.59150805270863838</v>
      </c>
      <c r="P12" s="7">
        <f t="shared" si="4"/>
        <v>0.24894514767932485</v>
      </c>
      <c r="Q12" s="10">
        <f t="shared" si="5"/>
        <v>0.66666666666666674</v>
      </c>
      <c r="R12" s="10">
        <f t="shared" si="6"/>
        <v>0.4635568513119534</v>
      </c>
      <c r="S12" s="12">
        <f t="shared" si="7"/>
        <v>0.64784053156146171</v>
      </c>
    </row>
    <row r="13" spans="1:19" x14ac:dyDescent="0.2">
      <c r="A13">
        <v>5</v>
      </c>
      <c r="B13" s="3">
        <v>0.46200000000000002</v>
      </c>
      <c r="C13" s="4">
        <v>0.41099999999999998</v>
      </c>
      <c r="D13" s="4">
        <v>0.34100000000000003</v>
      </c>
      <c r="E13" s="5">
        <v>0.371</v>
      </c>
      <c r="F13" s="3">
        <v>0.22900000000000001</v>
      </c>
      <c r="G13" s="4">
        <v>0.31900000000000001</v>
      </c>
      <c r="H13" s="4">
        <v>0.34899999999999998</v>
      </c>
      <c r="I13" s="5">
        <v>0.49299999999999999</v>
      </c>
      <c r="K13">
        <v>5</v>
      </c>
      <c r="L13" s="8">
        <f t="shared" si="0"/>
        <v>0.59964093357271098</v>
      </c>
      <c r="M13" s="13">
        <f t="shared" si="1"/>
        <v>0.49090909090909102</v>
      </c>
      <c r="N13" s="13">
        <f t="shared" si="2"/>
        <v>0.3619631901840491</v>
      </c>
      <c r="O13" s="14">
        <f t="shared" si="3"/>
        <v>0.36456808199121521</v>
      </c>
      <c r="P13" s="8">
        <f t="shared" si="4"/>
        <v>0.21940928270042195</v>
      </c>
      <c r="Q13" s="13">
        <f t="shared" si="5"/>
        <v>0.33939393939393936</v>
      </c>
      <c r="R13" s="13">
        <f t="shared" si="6"/>
        <v>0.53061224489795911</v>
      </c>
      <c r="S13" s="14">
        <f t="shared" si="7"/>
        <v>0.71262458471760781</v>
      </c>
    </row>
    <row r="15" spans="1:19" x14ac:dyDescent="0.2">
      <c r="D15" t="s">
        <v>4</v>
      </c>
      <c r="E15" t="s">
        <v>5</v>
      </c>
      <c r="K15" t="s">
        <v>8</v>
      </c>
    </row>
    <row r="16" spans="1:19" x14ac:dyDescent="0.2">
      <c r="C16">
        <v>0.5</v>
      </c>
      <c r="D16">
        <f>AVERAGE(L18:M18:O18)</f>
        <v>78.571788802458684</v>
      </c>
      <c r="E16" s="10">
        <f>AVERAGE(P18:S18)</f>
        <v>70.58348025111917</v>
      </c>
    </row>
    <row r="17" spans="1:19" x14ac:dyDescent="0.2">
      <c r="C17">
        <v>1</v>
      </c>
      <c r="D17" s="10">
        <f>AVERAGE(L19:N19)</f>
        <v>54.893703810138256</v>
      </c>
      <c r="E17" s="10">
        <f>AVERAGE(P19,Q19,S19)</f>
        <v>57.506306317021654</v>
      </c>
    </row>
    <row r="18" spans="1:19" x14ac:dyDescent="0.2">
      <c r="C18">
        <v>2</v>
      </c>
      <c r="D18" s="10">
        <f>AVERAGE(L20:O20)</f>
        <v>91.289629182920606</v>
      </c>
      <c r="E18" s="10">
        <f>AVERAGE(Q20:S20)</f>
        <v>87.87114483365076</v>
      </c>
      <c r="K18">
        <v>0.5</v>
      </c>
      <c r="L18" s="6">
        <f>L8*100</f>
        <v>57.450628366247749</v>
      </c>
      <c r="M18" s="9">
        <f t="shared" ref="M18:S18" si="8">M8*100</f>
        <v>77.818181818181813</v>
      </c>
      <c r="N18" s="17">
        <f t="shared" si="8"/>
        <v>106.5439672801636</v>
      </c>
      <c r="O18" s="11">
        <f t="shared" si="8"/>
        <v>72.474377745241583</v>
      </c>
      <c r="P18" s="18">
        <f>P8*100</f>
        <v>61.040787623066095</v>
      </c>
      <c r="Q18" s="19">
        <f t="shared" si="8"/>
        <v>68.787878787878796</v>
      </c>
      <c r="R18" s="19">
        <f t="shared" si="8"/>
        <v>76.093294460641417</v>
      </c>
      <c r="S18" s="20">
        <f t="shared" si="8"/>
        <v>76.411960132890357</v>
      </c>
    </row>
    <row r="19" spans="1:19" x14ac:dyDescent="0.2">
      <c r="C19">
        <v>3</v>
      </c>
      <c r="D19" s="10">
        <f>AVERAGE(L21:O21)</f>
        <v>56.620894886039196</v>
      </c>
      <c r="E19" s="10">
        <f>AVERAGE(P21,Q21,S21)</f>
        <v>58.457271312732011</v>
      </c>
      <c r="K19">
        <v>1</v>
      </c>
      <c r="L19" s="7">
        <f t="shared" ref="L19:S19" si="9">L9*100</f>
        <v>70.556552962298028</v>
      </c>
      <c r="M19" s="10">
        <f t="shared" si="9"/>
        <v>42.181818181818187</v>
      </c>
      <c r="N19" s="21">
        <f t="shared" si="9"/>
        <v>51.942740286298573</v>
      </c>
      <c r="O19" s="16">
        <f t="shared" si="9"/>
        <v>5.7101024890190342</v>
      </c>
      <c r="P19" s="22">
        <f t="shared" si="9"/>
        <v>61.884669479606181</v>
      </c>
      <c r="Q19" s="21">
        <f t="shared" si="9"/>
        <v>32.727272727272727</v>
      </c>
      <c r="R19" s="23">
        <f t="shared" si="9"/>
        <v>134.69387755102039</v>
      </c>
      <c r="S19" s="24">
        <f t="shared" si="9"/>
        <v>77.906976744186039</v>
      </c>
    </row>
    <row r="20" spans="1:19" x14ac:dyDescent="0.2">
      <c r="C20">
        <v>4</v>
      </c>
      <c r="D20" s="10">
        <f>AVERAGE(L22:O22)</f>
        <v>55.007241166646381</v>
      </c>
      <c r="E20" s="10">
        <f>AVERAGE(P22:S22)</f>
        <v>50.675229930485166</v>
      </c>
      <c r="K20">
        <v>2</v>
      </c>
      <c r="L20" s="7">
        <f t="shared" ref="L20:S20" si="10">L10*100</f>
        <v>95.332136445242369</v>
      </c>
      <c r="M20" s="10">
        <f t="shared" si="10"/>
        <v>93.454545454545467</v>
      </c>
      <c r="N20" s="21">
        <f t="shared" si="10"/>
        <v>98.773006134969322</v>
      </c>
      <c r="O20" s="12">
        <f t="shared" si="10"/>
        <v>77.598828696925324</v>
      </c>
      <c r="P20" s="25">
        <f t="shared" si="10"/>
        <v>29.676511954992961</v>
      </c>
      <c r="Q20" s="21">
        <f t="shared" si="10"/>
        <v>92.72727272727272</v>
      </c>
      <c r="R20" s="21">
        <f t="shared" si="10"/>
        <v>70.553935860058303</v>
      </c>
      <c r="S20" s="24">
        <f t="shared" si="10"/>
        <v>100.33222591362126</v>
      </c>
    </row>
    <row r="21" spans="1:19" x14ac:dyDescent="0.2">
      <c r="C21">
        <v>5</v>
      </c>
      <c r="D21" s="10">
        <f>AVERAGE(L23:O23)</f>
        <v>45.427032416426663</v>
      </c>
      <c r="E21" s="10">
        <f>AVERAGE(P23:S23)</f>
        <v>45.051001292748211</v>
      </c>
      <c r="K21">
        <v>3</v>
      </c>
      <c r="L21" s="7">
        <f t="shared" ref="L21:S21" si="11">L11*100</f>
        <v>65.529622980251332</v>
      </c>
      <c r="M21" s="10">
        <f t="shared" si="11"/>
        <v>41.818181818181827</v>
      </c>
      <c r="N21" s="21">
        <f t="shared" si="11"/>
        <v>68.916155419222903</v>
      </c>
      <c r="O21" s="12">
        <f t="shared" si="11"/>
        <v>50.219619326500734</v>
      </c>
      <c r="P21" s="22">
        <f t="shared" si="11"/>
        <v>40.084388185653999</v>
      </c>
      <c r="Q21" s="21">
        <f t="shared" si="11"/>
        <v>57.878787878787875</v>
      </c>
      <c r="R21" s="23">
        <f t="shared" si="11"/>
        <v>93.586005830903787</v>
      </c>
      <c r="S21" s="24">
        <f t="shared" si="11"/>
        <v>77.408637873754145</v>
      </c>
    </row>
    <row r="22" spans="1:19" x14ac:dyDescent="0.2">
      <c r="K22">
        <v>4</v>
      </c>
      <c r="L22" s="7">
        <f t="shared" ref="L22:S22" si="12">L12*100</f>
        <v>53.321364452423694</v>
      </c>
      <c r="M22" s="10">
        <f t="shared" si="12"/>
        <v>57.454545454545467</v>
      </c>
      <c r="N22" s="21">
        <f t="shared" si="12"/>
        <v>50.102249488752548</v>
      </c>
      <c r="O22" s="12">
        <f t="shared" si="12"/>
        <v>59.150805270863835</v>
      </c>
      <c r="P22" s="22">
        <f t="shared" si="12"/>
        <v>24.894514767932485</v>
      </c>
      <c r="Q22" s="21">
        <f t="shared" si="12"/>
        <v>66.666666666666671</v>
      </c>
      <c r="R22" s="21">
        <f t="shared" si="12"/>
        <v>46.355685131195337</v>
      </c>
      <c r="S22" s="24">
        <f t="shared" si="12"/>
        <v>64.784053156146172</v>
      </c>
    </row>
    <row r="23" spans="1:19" x14ac:dyDescent="0.2">
      <c r="K23">
        <v>5</v>
      </c>
      <c r="L23" s="8">
        <f t="shared" ref="L23:S23" si="13">L13*100</f>
        <v>59.964093357271096</v>
      </c>
      <c r="M23" s="13">
        <f t="shared" si="13"/>
        <v>49.090909090909101</v>
      </c>
      <c r="N23" s="26">
        <f t="shared" si="13"/>
        <v>36.196319018404907</v>
      </c>
      <c r="O23" s="14">
        <f t="shared" si="13"/>
        <v>36.456808199121518</v>
      </c>
      <c r="P23" s="27">
        <f t="shared" si="13"/>
        <v>21.940928270042196</v>
      </c>
      <c r="Q23" s="26">
        <f t="shared" si="13"/>
        <v>33.939393939393938</v>
      </c>
      <c r="R23" s="26">
        <f t="shared" si="13"/>
        <v>53.061224489795912</v>
      </c>
      <c r="S23" s="28">
        <f t="shared" si="13"/>
        <v>71.26245847176078</v>
      </c>
    </row>
    <row r="25" spans="1:19" x14ac:dyDescent="0.2">
      <c r="A25" t="s">
        <v>0</v>
      </c>
    </row>
    <row r="26" spans="1:19" x14ac:dyDescent="0.2">
      <c r="A26" t="s">
        <v>1</v>
      </c>
    </row>
    <row r="27" spans="1:19" x14ac:dyDescent="0.2">
      <c r="A27" t="s">
        <v>10</v>
      </c>
    </row>
    <row r="28" spans="1:19" x14ac:dyDescent="0.2">
      <c r="A28" t="s">
        <v>6</v>
      </c>
      <c r="B28" s="30" t="s">
        <v>4</v>
      </c>
      <c r="C28" s="31"/>
      <c r="D28" s="31"/>
      <c r="E28" s="32"/>
      <c r="F28" s="30" t="s">
        <v>5</v>
      </c>
      <c r="G28" s="31"/>
      <c r="H28" s="31"/>
      <c r="I28" s="32"/>
      <c r="K28" t="s">
        <v>7</v>
      </c>
    </row>
    <row r="29" spans="1:19" x14ac:dyDescent="0.2">
      <c r="A29" t="s">
        <v>2</v>
      </c>
      <c r="B29" s="1">
        <v>0.73199999999999998</v>
      </c>
      <c r="C29">
        <v>1.0069999999999999</v>
      </c>
      <c r="D29">
        <v>1.0149999999999999</v>
      </c>
      <c r="E29" s="2">
        <v>1.1140000000000001</v>
      </c>
      <c r="F29" s="1">
        <v>1.127</v>
      </c>
      <c r="G29">
        <v>0.89</v>
      </c>
      <c r="H29">
        <v>0.76</v>
      </c>
      <c r="I29" s="2">
        <v>1.1559999999999999</v>
      </c>
    </row>
    <row r="30" spans="1:19" x14ac:dyDescent="0.2">
      <c r="A30" t="s">
        <v>3</v>
      </c>
      <c r="B30" s="1">
        <v>3.7999999999999999E-2</v>
      </c>
      <c r="C30">
        <v>3.7999999999999999E-2</v>
      </c>
      <c r="D30">
        <v>3.7999999999999999E-2</v>
      </c>
      <c r="E30" s="2">
        <v>3.7999999999999999E-2</v>
      </c>
      <c r="F30" s="1">
        <v>3.7999999999999999E-2</v>
      </c>
      <c r="G30">
        <v>3.7999999999999999E-2</v>
      </c>
      <c r="H30">
        <v>3.9E-2</v>
      </c>
      <c r="I30" s="2">
        <v>3.7999999999999999E-2</v>
      </c>
    </row>
    <row r="31" spans="1:19" x14ac:dyDescent="0.2">
      <c r="A31">
        <v>0.5</v>
      </c>
      <c r="B31" s="1">
        <v>0.69599999999999995</v>
      </c>
      <c r="C31">
        <v>0.79</v>
      </c>
      <c r="D31">
        <v>0.58199999999999996</v>
      </c>
      <c r="E31" s="2">
        <v>0.55300000000000005</v>
      </c>
      <c r="F31" s="1">
        <v>0.60899999999999999</v>
      </c>
      <c r="G31">
        <v>0.72699999999999998</v>
      </c>
      <c r="H31">
        <v>0.79600000000000004</v>
      </c>
      <c r="I31" s="2">
        <v>0.71499999999999997</v>
      </c>
      <c r="K31">
        <v>0.5</v>
      </c>
      <c r="L31" s="6">
        <f>(B31-$B$30)/($B$29-$B$30)</f>
        <v>0.94812680115273773</v>
      </c>
      <c r="M31" s="9">
        <f>(C31-$C$30)/($C$29-$C$30)</f>
        <v>0.77605779153766785</v>
      </c>
      <c r="N31" s="9">
        <f>(D31-$D$30)/($D$29-$D$30)</f>
        <v>0.55680655066530194</v>
      </c>
      <c r="O31" s="11">
        <f>(E31-$E$30)/($E$29-$E$30)</f>
        <v>0.47862453531598509</v>
      </c>
      <c r="P31" s="6">
        <f>(F31-$F$30)/($F$29-$F$30)</f>
        <v>0.52433425160697889</v>
      </c>
      <c r="Q31" s="9">
        <f>(G31-$G$30)/($G$29-$G$30)</f>
        <v>0.80868544600938963</v>
      </c>
      <c r="R31" s="9">
        <f>(H31-$H$30)/($H$29-$H$30)</f>
        <v>1.0499306518723994</v>
      </c>
      <c r="S31" s="11">
        <f>(I31-$I$30)/($I$29-$I$30)</f>
        <v>0.60554561717352418</v>
      </c>
    </row>
    <row r="32" spans="1:19" x14ac:dyDescent="0.2">
      <c r="A32">
        <v>1</v>
      </c>
      <c r="B32" s="1">
        <v>0.53200000000000003</v>
      </c>
      <c r="C32">
        <v>0.63300000000000001</v>
      </c>
      <c r="D32">
        <v>0.72299999999999998</v>
      </c>
      <c r="E32" s="2">
        <v>0.90200000000000002</v>
      </c>
      <c r="F32" s="1">
        <v>0.81799999999999995</v>
      </c>
      <c r="G32">
        <v>1.0609999999999999</v>
      </c>
      <c r="H32">
        <v>1.0089999999999999</v>
      </c>
      <c r="I32" s="2">
        <v>0.72499999999999998</v>
      </c>
      <c r="K32">
        <v>1</v>
      </c>
      <c r="L32" s="6">
        <f t="shared" ref="L32:L36" si="14">(B32-$B$30)/($B$29-$B$30)</f>
        <v>0.71181556195965434</v>
      </c>
      <c r="M32" s="9">
        <f t="shared" ref="M32:M36" si="15">(C32-$C$30)/($C$29-$C$30)</f>
        <v>0.61403508771929827</v>
      </c>
      <c r="N32" s="9">
        <f t="shared" ref="N32:N36" si="16">(D32-$D$30)/($D$29-$D$30)</f>
        <v>0.70112589559877181</v>
      </c>
      <c r="O32" s="11">
        <f t="shared" ref="O32:O36" si="17">(E32-$E$30)/($E$29-$E$30)</f>
        <v>0.80297397769516721</v>
      </c>
      <c r="P32" s="6">
        <f t="shared" ref="P32:P36" si="18">(F32-$F$30)/($F$29-$F$30)</f>
        <v>0.71625344352617071</v>
      </c>
      <c r="Q32" s="9">
        <f t="shared" ref="Q32:Q36" si="19">(G32-$G$30)/($G$29-$G$30)</f>
        <v>1.2007042253521125</v>
      </c>
      <c r="R32" s="9">
        <f t="shared" ref="R32:R36" si="20">(H32-$H$30)/($H$29-$H$30)</f>
        <v>1.3453536754507627</v>
      </c>
      <c r="S32" s="11">
        <f t="shared" ref="S32:S36" si="21">(I32-$I$30)/($I$29-$I$30)</f>
        <v>0.61449016100178888</v>
      </c>
    </row>
    <row r="33" spans="1:19" x14ac:dyDescent="0.2">
      <c r="A33">
        <v>2</v>
      </c>
      <c r="B33" s="1">
        <v>0.58299999999999996</v>
      </c>
      <c r="C33">
        <v>0.69099999999999995</v>
      </c>
      <c r="D33">
        <v>1.079</v>
      </c>
      <c r="E33" s="2">
        <v>0.76800000000000002</v>
      </c>
      <c r="F33" s="1">
        <v>0.89500000000000002</v>
      </c>
      <c r="G33">
        <v>0.997</v>
      </c>
      <c r="H33">
        <v>0.79200000000000004</v>
      </c>
      <c r="I33" s="2">
        <v>0.90300000000000002</v>
      </c>
      <c r="K33">
        <v>2</v>
      </c>
      <c r="L33" s="6">
        <f t="shared" si="14"/>
        <v>0.78530259365994237</v>
      </c>
      <c r="M33" s="9">
        <f t="shared" si="15"/>
        <v>0.67389060887512897</v>
      </c>
      <c r="N33" s="9">
        <f t="shared" si="16"/>
        <v>1.0655066530194472</v>
      </c>
      <c r="O33" s="11">
        <f t="shared" si="17"/>
        <v>0.67843866171003708</v>
      </c>
      <c r="P33" s="6">
        <f t="shared" si="18"/>
        <v>0.78696051423324154</v>
      </c>
      <c r="Q33" s="9">
        <f t="shared" si="19"/>
        <v>1.125586854460094</v>
      </c>
      <c r="R33" s="9">
        <f t="shared" si="20"/>
        <v>1.044382801664355</v>
      </c>
      <c r="S33" s="11">
        <f t="shared" si="21"/>
        <v>0.77370304114490174</v>
      </c>
    </row>
    <row r="34" spans="1:19" x14ac:dyDescent="0.2">
      <c r="A34">
        <v>3</v>
      </c>
      <c r="B34" s="1">
        <v>0.5</v>
      </c>
      <c r="C34">
        <v>0.56000000000000005</v>
      </c>
      <c r="D34">
        <v>0.70499999999999996</v>
      </c>
      <c r="E34" s="2">
        <v>0.51600000000000001</v>
      </c>
      <c r="F34" s="1">
        <v>0.75900000000000001</v>
      </c>
      <c r="G34">
        <v>0.95299999999999996</v>
      </c>
      <c r="H34">
        <v>1.0609999999999999</v>
      </c>
      <c r="I34" s="2">
        <v>0.78500000000000003</v>
      </c>
      <c r="K34">
        <v>3</v>
      </c>
      <c r="L34" s="6">
        <f t="shared" si="14"/>
        <v>0.66570605187319898</v>
      </c>
      <c r="M34" s="9">
        <f t="shared" si="15"/>
        <v>0.53869969040247689</v>
      </c>
      <c r="N34" s="9">
        <f t="shared" si="16"/>
        <v>0.68270214943705221</v>
      </c>
      <c r="O34" s="11">
        <f t="shared" si="17"/>
        <v>0.44423791821561337</v>
      </c>
      <c r="P34" s="6">
        <f t="shared" si="18"/>
        <v>0.66207529843893476</v>
      </c>
      <c r="Q34" s="9">
        <f t="shared" si="19"/>
        <v>1.073943661971831</v>
      </c>
      <c r="R34" s="9">
        <f t="shared" si="20"/>
        <v>1.4174757281553398</v>
      </c>
      <c r="S34" s="11">
        <f t="shared" si="21"/>
        <v>0.66815742397137756</v>
      </c>
    </row>
    <row r="35" spans="1:19" x14ac:dyDescent="0.2">
      <c r="A35">
        <v>4</v>
      </c>
      <c r="B35" s="1">
        <v>0.82599999999999996</v>
      </c>
      <c r="C35">
        <v>0.95</v>
      </c>
      <c r="D35">
        <v>0.86</v>
      </c>
      <c r="E35" s="2">
        <v>0.57199999999999995</v>
      </c>
      <c r="F35" s="1">
        <v>0.48599999999999999</v>
      </c>
      <c r="G35">
        <v>0.997</v>
      </c>
      <c r="H35">
        <v>0.68700000000000006</v>
      </c>
      <c r="I35" s="2">
        <v>0.58599999999999997</v>
      </c>
      <c r="K35">
        <v>4</v>
      </c>
      <c r="L35" s="6">
        <f t="shared" si="14"/>
        <v>1.1354466858789625</v>
      </c>
      <c r="M35" s="9">
        <f t="shared" si="15"/>
        <v>0.94117647058823539</v>
      </c>
      <c r="N35" s="9">
        <f t="shared" si="16"/>
        <v>0.84135107471852622</v>
      </c>
      <c r="O35" s="11">
        <f t="shared" si="17"/>
        <v>0.49628252788104077</v>
      </c>
      <c r="P35" s="6">
        <f t="shared" si="18"/>
        <v>0.41138659320477505</v>
      </c>
      <c r="Q35" s="9">
        <f t="shared" si="19"/>
        <v>1.125586854460094</v>
      </c>
      <c r="R35" s="9">
        <f t="shared" si="20"/>
        <v>0.89875173370319006</v>
      </c>
      <c r="S35" s="11">
        <f t="shared" si="21"/>
        <v>0.49016100178890876</v>
      </c>
    </row>
    <row r="36" spans="1:19" x14ac:dyDescent="0.2">
      <c r="A36">
        <v>5</v>
      </c>
      <c r="B36" s="3">
        <v>0.56200000000000006</v>
      </c>
      <c r="C36" s="4">
        <v>0.59919999999999995</v>
      </c>
      <c r="D36" s="4">
        <v>0.63700000000000001</v>
      </c>
      <c r="E36" s="5">
        <v>0.85899999999999999</v>
      </c>
      <c r="F36" s="3">
        <v>0.85</v>
      </c>
      <c r="G36" s="4">
        <v>0.96899999999999997</v>
      </c>
      <c r="H36" s="4">
        <v>0.97599999999999998</v>
      </c>
      <c r="I36" s="5">
        <v>0.71799999999999997</v>
      </c>
      <c r="K36">
        <v>5</v>
      </c>
      <c r="L36" s="6">
        <f t="shared" si="14"/>
        <v>0.75504322766570608</v>
      </c>
      <c r="M36" s="9">
        <f t="shared" si="15"/>
        <v>0.57915376676986585</v>
      </c>
      <c r="N36" s="9">
        <f t="shared" si="16"/>
        <v>0.61310133060388949</v>
      </c>
      <c r="O36" s="11">
        <f t="shared" si="17"/>
        <v>0.76301115241635675</v>
      </c>
      <c r="P36" s="6">
        <f t="shared" si="18"/>
        <v>0.74563820018365468</v>
      </c>
      <c r="Q36" s="9">
        <f t="shared" si="19"/>
        <v>1.0927230046948357</v>
      </c>
      <c r="R36" s="9">
        <f t="shared" si="20"/>
        <v>1.2995839112343965</v>
      </c>
      <c r="S36" s="11">
        <f t="shared" si="21"/>
        <v>0.60822898032200357</v>
      </c>
    </row>
    <row r="38" spans="1:19" x14ac:dyDescent="0.2">
      <c r="K38" t="s">
        <v>8</v>
      </c>
    </row>
    <row r="40" spans="1:19" x14ac:dyDescent="0.2">
      <c r="C40" t="s">
        <v>4</v>
      </c>
      <c r="D40" t="s">
        <v>5</v>
      </c>
    </row>
    <row r="41" spans="1:19" x14ac:dyDescent="0.2">
      <c r="B41">
        <v>0.5</v>
      </c>
      <c r="C41" s="10">
        <f>AVERAGE(L41:O41)</f>
        <v>68.990391966792316</v>
      </c>
      <c r="D41" s="10">
        <f>AVERAGE(P41:S41)</f>
        <v>74.712399166557304</v>
      </c>
      <c r="K41">
        <v>0.5</v>
      </c>
      <c r="L41" s="6">
        <f>L31*100</f>
        <v>94.812680115273778</v>
      </c>
      <c r="M41" s="9">
        <f t="shared" ref="M41:O41" si="22">M31*100</f>
        <v>77.60577915376679</v>
      </c>
      <c r="N41" s="9">
        <f t="shared" si="22"/>
        <v>55.680655066530193</v>
      </c>
      <c r="O41" s="11">
        <f t="shared" si="22"/>
        <v>47.862453531598511</v>
      </c>
      <c r="P41" s="6">
        <f>P31*100</f>
        <v>52.433425160697887</v>
      </c>
      <c r="Q41" s="9">
        <f t="shared" ref="Q41:S41" si="23">Q31*100</f>
        <v>80.868544600938961</v>
      </c>
      <c r="R41" s="9">
        <f t="shared" si="23"/>
        <v>104.99306518723995</v>
      </c>
      <c r="S41" s="11">
        <f t="shared" si="23"/>
        <v>60.554561717352421</v>
      </c>
    </row>
    <row r="42" spans="1:19" x14ac:dyDescent="0.2">
      <c r="B42">
        <v>1</v>
      </c>
      <c r="C42" s="10">
        <f t="shared" ref="C42:C46" si="24">AVERAGE(L42:O42)</f>
        <v>70.748763074322284</v>
      </c>
      <c r="D42" s="10">
        <f t="shared" ref="D42:D46" si="25">AVERAGE(P42:S42)</f>
        <v>96.920037633270866</v>
      </c>
      <c r="K42">
        <v>1</v>
      </c>
      <c r="L42" s="7">
        <f t="shared" ref="L42:S42" si="26">L32*100</f>
        <v>71.181556195965427</v>
      </c>
      <c r="M42" s="10">
        <f t="shared" si="26"/>
        <v>61.403508771929829</v>
      </c>
      <c r="N42" s="10">
        <f t="shared" si="26"/>
        <v>70.112589559877179</v>
      </c>
      <c r="O42" s="12">
        <f t="shared" si="26"/>
        <v>80.297397769516721</v>
      </c>
      <c r="P42" s="7">
        <f t="shared" si="26"/>
        <v>71.625344352617077</v>
      </c>
      <c r="Q42" s="10">
        <f t="shared" si="26"/>
        <v>120.07042253521125</v>
      </c>
      <c r="R42" s="10">
        <f t="shared" si="26"/>
        <v>134.53536754507627</v>
      </c>
      <c r="S42" s="12">
        <f t="shared" si="26"/>
        <v>61.449016100178888</v>
      </c>
    </row>
    <row r="43" spans="1:19" x14ac:dyDescent="0.2">
      <c r="B43">
        <v>2</v>
      </c>
      <c r="C43" s="10">
        <f t="shared" si="24"/>
        <v>80.078462931613885</v>
      </c>
      <c r="D43" s="10">
        <f t="shared" si="25"/>
        <v>93.26583028756481</v>
      </c>
      <c r="K43">
        <v>2</v>
      </c>
      <c r="L43" s="7">
        <f t="shared" ref="L43:S43" si="27">L33*100</f>
        <v>78.53025936599424</v>
      </c>
      <c r="M43" s="10">
        <f t="shared" si="27"/>
        <v>67.389060887512898</v>
      </c>
      <c r="N43" s="10">
        <f t="shared" si="27"/>
        <v>106.55066530194472</v>
      </c>
      <c r="O43" s="12">
        <f t="shared" si="27"/>
        <v>67.843866171003711</v>
      </c>
      <c r="P43" s="7">
        <f t="shared" si="27"/>
        <v>78.69605142332415</v>
      </c>
      <c r="Q43" s="10">
        <f t="shared" si="27"/>
        <v>112.55868544600941</v>
      </c>
      <c r="R43" s="10">
        <f t="shared" si="27"/>
        <v>104.4382801664355</v>
      </c>
      <c r="S43" s="12">
        <f t="shared" si="27"/>
        <v>77.370304114490168</v>
      </c>
    </row>
    <row r="44" spans="1:19" x14ac:dyDescent="0.2">
      <c r="B44">
        <v>3</v>
      </c>
      <c r="C44" s="10">
        <f t="shared" si="24"/>
        <v>58.283645248208543</v>
      </c>
      <c r="D44" s="10">
        <f t="shared" si="25"/>
        <v>95.541302813437071</v>
      </c>
      <c r="K44">
        <v>3</v>
      </c>
      <c r="L44" s="7">
        <f t="shared" ref="L44:S44" si="28">L34*100</f>
        <v>66.570605187319899</v>
      </c>
      <c r="M44" s="10">
        <f t="shared" si="28"/>
        <v>53.869969040247689</v>
      </c>
      <c r="N44" s="10">
        <f t="shared" si="28"/>
        <v>68.270214943705227</v>
      </c>
      <c r="O44" s="12">
        <f t="shared" si="28"/>
        <v>44.423791821561338</v>
      </c>
      <c r="P44" s="7">
        <f t="shared" si="28"/>
        <v>66.207529843893482</v>
      </c>
      <c r="Q44" s="10">
        <f t="shared" si="28"/>
        <v>107.3943661971831</v>
      </c>
      <c r="R44" s="10">
        <f t="shared" si="28"/>
        <v>141.74757281553397</v>
      </c>
      <c r="S44" s="12">
        <f t="shared" si="28"/>
        <v>66.815742397137754</v>
      </c>
    </row>
    <row r="45" spans="1:19" x14ac:dyDescent="0.2">
      <c r="B45">
        <v>4</v>
      </c>
      <c r="C45" s="10">
        <f t="shared" si="24"/>
        <v>85.356418976669119</v>
      </c>
      <c r="D45" s="10">
        <f t="shared" si="25"/>
        <v>73.147154578924201</v>
      </c>
      <c r="K45">
        <v>4</v>
      </c>
      <c r="L45" s="7">
        <f t="shared" ref="L45:S45" si="29">L35*100</f>
        <v>113.54466858789624</v>
      </c>
      <c r="M45" s="10">
        <f t="shared" si="29"/>
        <v>94.117647058823536</v>
      </c>
      <c r="N45" s="10">
        <f t="shared" si="29"/>
        <v>84.135107471852621</v>
      </c>
      <c r="O45" s="12">
        <f t="shared" si="29"/>
        <v>49.628252788104078</v>
      </c>
      <c r="P45" s="7">
        <f t="shared" si="29"/>
        <v>41.138659320477508</v>
      </c>
      <c r="Q45" s="10">
        <f t="shared" si="29"/>
        <v>112.55868544600941</v>
      </c>
      <c r="R45" s="10">
        <f t="shared" si="29"/>
        <v>89.875173370319004</v>
      </c>
      <c r="S45" s="12">
        <f t="shared" si="29"/>
        <v>49.016100178890873</v>
      </c>
    </row>
    <row r="46" spans="1:19" x14ac:dyDescent="0.2">
      <c r="B46">
        <v>5</v>
      </c>
      <c r="C46" s="10">
        <f t="shared" si="24"/>
        <v>67.757736936395446</v>
      </c>
      <c r="D46" s="10">
        <f t="shared" si="25"/>
        <v>93.654352410872264</v>
      </c>
      <c r="K46">
        <v>5</v>
      </c>
      <c r="L46" s="8">
        <f t="shared" ref="L46:S46" si="30">L36*100</f>
        <v>75.50432276657061</v>
      </c>
      <c r="M46" s="13">
        <f t="shared" si="30"/>
        <v>57.915376676986583</v>
      </c>
      <c r="N46" s="13">
        <f t="shared" si="30"/>
        <v>61.310133060388949</v>
      </c>
      <c r="O46" s="14">
        <f t="shared" si="30"/>
        <v>76.301115241635671</v>
      </c>
      <c r="P46" s="8">
        <f t="shared" si="30"/>
        <v>74.563820018365462</v>
      </c>
      <c r="Q46" s="13">
        <f t="shared" si="30"/>
        <v>109.27230046948357</v>
      </c>
      <c r="R46" s="13">
        <f t="shared" si="30"/>
        <v>129.95839112343964</v>
      </c>
      <c r="S46" s="14">
        <f t="shared" si="30"/>
        <v>60.822898032200357</v>
      </c>
    </row>
    <row r="49" spans="1:19" x14ac:dyDescent="0.2">
      <c r="A49" t="s">
        <v>0</v>
      </c>
    </row>
    <row r="50" spans="1:19" x14ac:dyDescent="0.2">
      <c r="A50" t="s">
        <v>1</v>
      </c>
    </row>
    <row r="51" spans="1:19" x14ac:dyDescent="0.2">
      <c r="A51" t="s">
        <v>11</v>
      </c>
    </row>
    <row r="52" spans="1:19" x14ac:dyDescent="0.2">
      <c r="A52" t="s">
        <v>6</v>
      </c>
      <c r="B52" s="30" t="s">
        <v>4</v>
      </c>
      <c r="C52" s="31"/>
      <c r="D52" s="31"/>
      <c r="E52" s="32"/>
      <c r="F52" s="30" t="s">
        <v>5</v>
      </c>
      <c r="G52" s="31"/>
      <c r="H52" s="31"/>
      <c r="I52" s="32"/>
      <c r="K52" t="s">
        <v>7</v>
      </c>
    </row>
    <row r="53" spans="1:19" x14ac:dyDescent="0.2">
      <c r="A53" t="s">
        <v>2</v>
      </c>
      <c r="B53" s="1">
        <v>0.86499999999999999</v>
      </c>
      <c r="C53">
        <v>1.5529999999999999</v>
      </c>
      <c r="D53">
        <v>0.86199999999999999</v>
      </c>
      <c r="E53" s="2"/>
      <c r="F53" s="1">
        <v>1.446</v>
      </c>
      <c r="G53">
        <v>1.0980000000000001</v>
      </c>
      <c r="H53">
        <v>1.278</v>
      </c>
      <c r="I53" s="2"/>
    </row>
    <row r="54" spans="1:19" x14ac:dyDescent="0.2">
      <c r="A54" t="s">
        <v>3</v>
      </c>
      <c r="B54" s="1">
        <v>3.9E-2</v>
      </c>
      <c r="C54">
        <v>3.9E-2</v>
      </c>
      <c r="D54">
        <v>3.7999999999999999E-2</v>
      </c>
      <c r="E54" s="2"/>
      <c r="F54" s="1">
        <v>4.2999999999999997E-2</v>
      </c>
      <c r="G54">
        <v>3.7999999999999999E-2</v>
      </c>
      <c r="H54">
        <v>3.9E-2</v>
      </c>
      <c r="I54" s="2"/>
    </row>
    <row r="55" spans="1:19" x14ac:dyDescent="0.2">
      <c r="A55">
        <v>0.5</v>
      </c>
      <c r="B55" s="1">
        <v>0.999</v>
      </c>
      <c r="C55">
        <v>0.94599999999999995</v>
      </c>
      <c r="D55">
        <v>0.90900000000000003</v>
      </c>
      <c r="E55" s="2"/>
      <c r="F55" s="1">
        <v>0.97599999999999998</v>
      </c>
      <c r="G55">
        <v>0.56100000000000005</v>
      </c>
      <c r="H55">
        <v>0.81599999999999995</v>
      </c>
      <c r="I55" s="2"/>
      <c r="K55">
        <v>0.5</v>
      </c>
      <c r="L55" s="6">
        <f>(B55-$B$54)/($B$53-$B$54)</f>
        <v>1.1622276029055689</v>
      </c>
      <c r="M55" s="9">
        <f>(C55-$C$54)/($C$53-$C$54)</f>
        <v>0.59907529722589159</v>
      </c>
      <c r="N55" s="9">
        <f>(D55-$D$54)/($D$53-$D$54)</f>
        <v>1.0570388349514563</v>
      </c>
      <c r="O55" s="11"/>
      <c r="P55" s="6">
        <f>(F55-$F$54)/($F$53-$F$54)</f>
        <v>0.66500356379187453</v>
      </c>
      <c r="Q55" s="9">
        <f>(G55-$G$54)/($G$53-$G$54)</f>
        <v>0.49339622641509434</v>
      </c>
      <c r="R55" s="9">
        <f>(H55-$H$54)/($H$53-$H$54)</f>
        <v>0.62711864406779649</v>
      </c>
      <c r="S55" s="11"/>
    </row>
    <row r="56" spans="1:19" x14ac:dyDescent="0.2">
      <c r="A56">
        <v>1</v>
      </c>
      <c r="B56" s="1">
        <v>0.874</v>
      </c>
      <c r="C56">
        <v>0.76300000000000001</v>
      </c>
      <c r="D56">
        <v>1.099</v>
      </c>
      <c r="E56" s="2"/>
      <c r="F56" s="1">
        <v>1.0229999999999999</v>
      </c>
      <c r="G56">
        <v>0.97</v>
      </c>
      <c r="H56">
        <v>1.3360000000000001</v>
      </c>
      <c r="I56" s="2"/>
      <c r="K56">
        <v>1</v>
      </c>
      <c r="L56" s="6">
        <f t="shared" ref="L56:L60" si="31">(B56-$B$54)/($B$53-$B$54)</f>
        <v>1.0108958837772397</v>
      </c>
      <c r="M56" s="9">
        <f t="shared" ref="M56:M60" si="32">(C56-$C$54)/($C$53-$C$54)</f>
        <v>0.47820343461030379</v>
      </c>
      <c r="N56" s="9">
        <f t="shared" ref="N56:N60" si="33">(D56-$D$54)/($D$53-$D$54)</f>
        <v>1.287621359223301</v>
      </c>
      <c r="O56" s="11"/>
      <c r="P56" s="6">
        <f t="shared" ref="P56:P60" si="34">(F56-$F$54)/($F$53-$F$54)</f>
        <v>0.69850320741268701</v>
      </c>
      <c r="Q56" s="9">
        <f t="shared" ref="Q56:Q60" si="35">(G56-$G$54)/($G$53-$G$54)</f>
        <v>0.87924528301886784</v>
      </c>
      <c r="R56" s="9">
        <f t="shared" ref="R56:R60" si="36">(H56-$H$54)/($H$53-$H$54)</f>
        <v>1.0468119451170299</v>
      </c>
      <c r="S56" s="11"/>
    </row>
    <row r="57" spans="1:19" x14ac:dyDescent="0.2">
      <c r="A57">
        <v>2</v>
      </c>
      <c r="B57" s="1">
        <v>0.90500000000000003</v>
      </c>
      <c r="C57">
        <v>0.98</v>
      </c>
      <c r="D57">
        <v>0.94499999999999995</v>
      </c>
      <c r="E57" s="2"/>
      <c r="F57" s="1">
        <v>1.0549999999999999</v>
      </c>
      <c r="G57">
        <v>0.93799999999999994</v>
      </c>
      <c r="H57">
        <v>0.72599999999999998</v>
      </c>
      <c r="I57" s="2"/>
      <c r="K57">
        <v>2</v>
      </c>
      <c r="L57" s="6">
        <f t="shared" si="31"/>
        <v>1.0484261501210654</v>
      </c>
      <c r="M57" s="9">
        <f t="shared" si="32"/>
        <v>0.62153236459709371</v>
      </c>
      <c r="N57" s="9">
        <f t="shared" si="33"/>
        <v>1.1007281553398058</v>
      </c>
      <c r="O57" s="11"/>
      <c r="P57" s="6">
        <f t="shared" si="34"/>
        <v>0.72131147540983609</v>
      </c>
      <c r="Q57" s="9">
        <f t="shared" si="35"/>
        <v>0.84905660377358483</v>
      </c>
      <c r="R57" s="9">
        <f t="shared" si="36"/>
        <v>0.55447941888619845</v>
      </c>
      <c r="S57" s="11"/>
    </row>
    <row r="58" spans="1:19" x14ac:dyDescent="0.2">
      <c r="A58">
        <v>3</v>
      </c>
      <c r="B58" s="1">
        <v>0.627</v>
      </c>
      <c r="C58">
        <v>0.61499999999999999</v>
      </c>
      <c r="D58">
        <v>0.68600000000000005</v>
      </c>
      <c r="E58" s="2"/>
      <c r="F58" s="1">
        <v>0.877</v>
      </c>
      <c r="G58">
        <v>1.4390000000000001</v>
      </c>
      <c r="H58">
        <v>1.0469999999999999</v>
      </c>
      <c r="I58" s="2"/>
      <c r="K58">
        <v>3</v>
      </c>
      <c r="L58" s="6">
        <f t="shared" si="31"/>
        <v>0.71186440677966101</v>
      </c>
      <c r="M58" s="9">
        <f t="shared" si="32"/>
        <v>0.38044914134742402</v>
      </c>
      <c r="N58" s="9">
        <f t="shared" si="33"/>
        <v>0.78640776699029136</v>
      </c>
      <c r="O58" s="11"/>
      <c r="P58" s="6">
        <f t="shared" si="34"/>
        <v>0.59444048467569488</v>
      </c>
      <c r="Q58" s="9">
        <f t="shared" si="35"/>
        <v>1.3216981132075472</v>
      </c>
      <c r="R58" s="9">
        <f t="shared" si="36"/>
        <v>0.81355932203389825</v>
      </c>
      <c r="S58" s="11"/>
    </row>
    <row r="59" spans="1:19" x14ac:dyDescent="0.2">
      <c r="A59">
        <v>4</v>
      </c>
      <c r="B59" s="1">
        <v>0.751</v>
      </c>
      <c r="C59">
        <v>0.73399999999999999</v>
      </c>
      <c r="D59">
        <v>0.69799999999999995</v>
      </c>
      <c r="E59" s="2"/>
      <c r="F59" s="1">
        <v>0.95599999999999996</v>
      </c>
      <c r="G59">
        <v>0.93400000000000005</v>
      </c>
      <c r="H59">
        <v>0.61599999999999999</v>
      </c>
      <c r="I59" s="2"/>
      <c r="K59">
        <v>4</v>
      </c>
      <c r="L59" s="6">
        <f t="shared" si="31"/>
        <v>0.86198547215496368</v>
      </c>
      <c r="M59" s="9">
        <f t="shared" si="32"/>
        <v>0.4590488771466314</v>
      </c>
      <c r="N59" s="9">
        <f t="shared" si="33"/>
        <v>0.80097087378640774</v>
      </c>
      <c r="O59" s="11"/>
      <c r="P59" s="6">
        <f t="shared" si="34"/>
        <v>0.65074839629365644</v>
      </c>
      <c r="Q59" s="9">
        <f t="shared" si="35"/>
        <v>0.84528301886792445</v>
      </c>
      <c r="R59" s="9">
        <f t="shared" si="36"/>
        <v>0.46569814366424528</v>
      </c>
      <c r="S59" s="11"/>
    </row>
    <row r="60" spans="1:19" x14ac:dyDescent="0.2">
      <c r="A60">
        <v>5</v>
      </c>
      <c r="B60" s="1">
        <v>0.80100000000000005</v>
      </c>
      <c r="C60">
        <v>0.63600000000000001</v>
      </c>
      <c r="D60">
        <v>0.59799999999999998</v>
      </c>
      <c r="E60" s="5"/>
      <c r="F60" s="3">
        <v>0.8</v>
      </c>
      <c r="G60" s="4">
        <v>0.85</v>
      </c>
      <c r="H60" s="4">
        <v>0.77800000000000002</v>
      </c>
      <c r="I60" s="5"/>
      <c r="K60">
        <v>5</v>
      </c>
      <c r="L60" s="6">
        <f t="shared" si="31"/>
        <v>0.92251815980629548</v>
      </c>
      <c r="M60" s="9">
        <f t="shared" si="32"/>
        <v>0.39431968295904885</v>
      </c>
      <c r="N60" s="9">
        <f t="shared" si="33"/>
        <v>0.67961165048543681</v>
      </c>
      <c r="O60" s="11"/>
      <c r="P60" s="6">
        <f t="shared" si="34"/>
        <v>0.53955808980755526</v>
      </c>
      <c r="Q60" s="9">
        <f t="shared" si="35"/>
        <v>0.76603773584905654</v>
      </c>
      <c r="R60" s="9">
        <f t="shared" si="36"/>
        <v>0.59644874899112177</v>
      </c>
      <c r="S60" s="11"/>
    </row>
    <row r="62" spans="1:19" x14ac:dyDescent="0.2">
      <c r="K62" t="s">
        <v>8</v>
      </c>
    </row>
    <row r="64" spans="1:19" x14ac:dyDescent="0.2">
      <c r="D64" t="s">
        <v>4</v>
      </c>
      <c r="E64" t="s">
        <v>5</v>
      </c>
    </row>
    <row r="65" spans="1:19" x14ac:dyDescent="0.2">
      <c r="C65">
        <v>0.5</v>
      </c>
      <c r="D65" s="10">
        <f>AVERAGE(L65:N65)</f>
        <v>93.944724502763904</v>
      </c>
      <c r="E65" s="10">
        <f>AVERAGE(P65:R65)</f>
        <v>59.51728114249218</v>
      </c>
      <c r="K65">
        <v>0.5</v>
      </c>
      <c r="L65" s="6">
        <f>L55*100</f>
        <v>116.22276029055689</v>
      </c>
      <c r="M65" s="9">
        <f t="shared" ref="M65:S65" si="37">M55*100</f>
        <v>59.90752972258916</v>
      </c>
      <c r="N65" s="9">
        <f t="shared" si="37"/>
        <v>105.70388349514563</v>
      </c>
      <c r="O65" s="11">
        <f t="shared" si="37"/>
        <v>0</v>
      </c>
      <c r="P65" s="6">
        <f t="shared" si="37"/>
        <v>66.500356379187451</v>
      </c>
      <c r="Q65" s="9">
        <f t="shared" si="37"/>
        <v>49.339622641509436</v>
      </c>
      <c r="R65" s="9">
        <f t="shared" si="37"/>
        <v>62.711864406779647</v>
      </c>
      <c r="S65" s="11">
        <f t="shared" si="37"/>
        <v>0</v>
      </c>
    </row>
    <row r="66" spans="1:19" x14ac:dyDescent="0.2">
      <c r="C66">
        <v>1</v>
      </c>
      <c r="D66" s="10">
        <f t="shared" ref="D66:D70" si="38">AVERAGE(L66:N66)</f>
        <v>92.557355920361488</v>
      </c>
      <c r="E66" s="10">
        <f t="shared" ref="E66:E70" si="39">AVERAGE(P66:R66)</f>
        <v>87.485347851619494</v>
      </c>
      <c r="K66">
        <v>1</v>
      </c>
      <c r="L66" s="7">
        <f t="shared" ref="L66:S66" si="40">L56*100</f>
        <v>101.08958837772397</v>
      </c>
      <c r="M66" s="10">
        <f t="shared" si="40"/>
        <v>47.820343461030376</v>
      </c>
      <c r="N66" s="10">
        <f t="shared" si="40"/>
        <v>128.76213592233009</v>
      </c>
      <c r="O66" s="12">
        <f t="shared" si="40"/>
        <v>0</v>
      </c>
      <c r="P66" s="7">
        <f t="shared" si="40"/>
        <v>69.850320741268703</v>
      </c>
      <c r="Q66" s="10">
        <f t="shared" si="40"/>
        <v>87.924528301886781</v>
      </c>
      <c r="R66" s="10">
        <f t="shared" si="40"/>
        <v>104.68119451170298</v>
      </c>
      <c r="S66" s="12">
        <f t="shared" si="40"/>
        <v>0</v>
      </c>
    </row>
    <row r="67" spans="1:19" x14ac:dyDescent="0.2">
      <c r="C67">
        <v>2</v>
      </c>
      <c r="D67" s="10">
        <f t="shared" si="38"/>
        <v>92.3562223352655</v>
      </c>
      <c r="E67" s="10">
        <f t="shared" si="39"/>
        <v>70.828249935653986</v>
      </c>
      <c r="K67">
        <v>2</v>
      </c>
      <c r="L67" s="7">
        <f t="shared" ref="L67:S67" si="41">L57*100</f>
        <v>104.84261501210655</v>
      </c>
      <c r="M67" s="10">
        <f t="shared" si="41"/>
        <v>62.153236459709369</v>
      </c>
      <c r="N67" s="10">
        <f t="shared" si="41"/>
        <v>110.07281553398059</v>
      </c>
      <c r="O67" s="12">
        <f t="shared" si="41"/>
        <v>0</v>
      </c>
      <c r="P67" s="7">
        <f t="shared" si="41"/>
        <v>72.131147540983605</v>
      </c>
      <c r="Q67" s="10">
        <f t="shared" si="41"/>
        <v>84.905660377358487</v>
      </c>
      <c r="R67" s="10">
        <f t="shared" si="41"/>
        <v>55.447941888619845</v>
      </c>
      <c r="S67" s="12">
        <f t="shared" si="41"/>
        <v>0</v>
      </c>
    </row>
    <row r="68" spans="1:19" x14ac:dyDescent="0.2">
      <c r="C68">
        <v>3</v>
      </c>
      <c r="D68" s="10">
        <f t="shared" si="38"/>
        <v>62.624043837245871</v>
      </c>
      <c r="E68" s="10">
        <f t="shared" si="39"/>
        <v>90.989930663904673</v>
      </c>
      <c r="K68">
        <v>3</v>
      </c>
      <c r="L68" s="7">
        <f t="shared" ref="L68:S68" si="42">L58*100</f>
        <v>71.186440677966104</v>
      </c>
      <c r="M68" s="10">
        <f t="shared" si="42"/>
        <v>38.044914134742399</v>
      </c>
      <c r="N68" s="10">
        <f t="shared" si="42"/>
        <v>78.640776699029132</v>
      </c>
      <c r="O68" s="12">
        <f t="shared" si="42"/>
        <v>0</v>
      </c>
      <c r="P68" s="7">
        <f t="shared" si="42"/>
        <v>59.444048467569488</v>
      </c>
      <c r="Q68" s="10">
        <f t="shared" si="42"/>
        <v>132.16981132075472</v>
      </c>
      <c r="R68" s="10">
        <f t="shared" si="42"/>
        <v>81.355932203389827</v>
      </c>
      <c r="S68" s="12">
        <f t="shared" si="42"/>
        <v>0</v>
      </c>
    </row>
    <row r="69" spans="1:19" x14ac:dyDescent="0.2">
      <c r="C69">
        <v>4</v>
      </c>
      <c r="D69" s="10">
        <f t="shared" si="38"/>
        <v>70.733507436266748</v>
      </c>
      <c r="E69" s="10">
        <f t="shared" si="39"/>
        <v>65.390985294194209</v>
      </c>
      <c r="K69">
        <v>4</v>
      </c>
      <c r="L69" s="7">
        <f t="shared" ref="L69:S69" si="43">L59*100</f>
        <v>86.198547215496362</v>
      </c>
      <c r="M69" s="10">
        <f t="shared" si="43"/>
        <v>45.90488771466314</v>
      </c>
      <c r="N69" s="10">
        <f t="shared" si="43"/>
        <v>80.097087378640779</v>
      </c>
      <c r="O69" s="12">
        <f t="shared" si="43"/>
        <v>0</v>
      </c>
      <c r="P69" s="7">
        <f t="shared" si="43"/>
        <v>65.074839629365641</v>
      </c>
      <c r="Q69" s="10">
        <f t="shared" si="43"/>
        <v>84.528301886792448</v>
      </c>
      <c r="R69" s="10">
        <f t="shared" si="43"/>
        <v>46.569814366424531</v>
      </c>
      <c r="S69" s="12">
        <f t="shared" si="43"/>
        <v>0</v>
      </c>
    </row>
    <row r="70" spans="1:19" x14ac:dyDescent="0.2">
      <c r="C70">
        <v>5</v>
      </c>
      <c r="D70" s="10">
        <f t="shared" si="38"/>
        <v>66.548316441692705</v>
      </c>
      <c r="E70" s="10">
        <f t="shared" si="39"/>
        <v>63.401485821591116</v>
      </c>
      <c r="K70">
        <v>5</v>
      </c>
      <c r="L70" s="8">
        <f t="shared" ref="L70:S70" si="44">L60*100</f>
        <v>92.251815980629544</v>
      </c>
      <c r="M70" s="13">
        <f t="shared" si="44"/>
        <v>39.431968295904888</v>
      </c>
      <c r="N70" s="13">
        <f t="shared" si="44"/>
        <v>67.961165048543677</v>
      </c>
      <c r="O70" s="14">
        <f t="shared" si="44"/>
        <v>0</v>
      </c>
      <c r="P70" s="8">
        <f t="shared" si="44"/>
        <v>53.955808980755528</v>
      </c>
      <c r="Q70" s="13">
        <f t="shared" si="44"/>
        <v>76.603773584905653</v>
      </c>
      <c r="R70" s="13">
        <f t="shared" si="44"/>
        <v>59.644874899112175</v>
      </c>
      <c r="S70" s="14">
        <f t="shared" si="44"/>
        <v>0</v>
      </c>
    </row>
    <row r="72" spans="1:19" x14ac:dyDescent="0.2">
      <c r="A72" t="s">
        <v>13</v>
      </c>
    </row>
    <row r="73" spans="1:19" x14ac:dyDescent="0.2">
      <c r="A73" t="s">
        <v>0</v>
      </c>
    </row>
    <row r="74" spans="1:19" x14ac:dyDescent="0.2">
      <c r="A74" t="s">
        <v>1</v>
      </c>
    </row>
    <row r="75" spans="1:19" x14ac:dyDescent="0.2">
      <c r="A75" t="s">
        <v>14</v>
      </c>
    </row>
    <row r="76" spans="1:19" x14ac:dyDescent="0.2">
      <c r="A76" t="s">
        <v>6</v>
      </c>
      <c r="B76" s="33" t="s">
        <v>4</v>
      </c>
      <c r="C76" s="33"/>
      <c r="D76" s="33"/>
      <c r="E76" s="33"/>
      <c r="F76" s="33" t="s">
        <v>15</v>
      </c>
      <c r="G76" s="33"/>
      <c r="H76" s="33"/>
      <c r="I76" s="33"/>
      <c r="K76" t="s">
        <v>7</v>
      </c>
    </row>
    <row r="77" spans="1:19" x14ac:dyDescent="0.2">
      <c r="A77" t="s">
        <v>2</v>
      </c>
      <c r="B77">
        <v>0.48499999999999999</v>
      </c>
      <c r="C77">
        <v>0.70399999999999996</v>
      </c>
      <c r="D77">
        <v>0.60799999999999998</v>
      </c>
      <c r="E77">
        <v>0.73</v>
      </c>
      <c r="F77">
        <v>0.76900000000000002</v>
      </c>
      <c r="G77">
        <v>0.80500000000000005</v>
      </c>
      <c r="H77">
        <v>0.67900000000000005</v>
      </c>
      <c r="I77">
        <v>0.67400000000000004</v>
      </c>
    </row>
    <row r="78" spans="1:19" x14ac:dyDescent="0.2">
      <c r="A78" t="s">
        <v>3</v>
      </c>
      <c r="B78">
        <v>0.13</v>
      </c>
      <c r="C78">
        <v>0.13</v>
      </c>
      <c r="D78">
        <v>0.18</v>
      </c>
      <c r="E78">
        <v>0.13400000000000001</v>
      </c>
      <c r="F78">
        <v>0.14000000000000001</v>
      </c>
      <c r="G78">
        <v>0.13700000000000001</v>
      </c>
      <c r="H78">
        <v>0.15</v>
      </c>
      <c r="I78">
        <v>0.129</v>
      </c>
    </row>
    <row r="79" spans="1:19" x14ac:dyDescent="0.2">
      <c r="A79">
        <v>0.5</v>
      </c>
      <c r="B79">
        <v>0.61399999999999999</v>
      </c>
      <c r="C79">
        <v>0.61899999999999999</v>
      </c>
      <c r="D79">
        <v>0.53400000000000003</v>
      </c>
      <c r="E79">
        <v>0.55100000000000005</v>
      </c>
      <c r="F79">
        <v>0.71799999999999997</v>
      </c>
      <c r="G79">
        <v>0.67500000000000004</v>
      </c>
      <c r="H79">
        <v>0.65100000000000002</v>
      </c>
      <c r="I79">
        <v>0.71299999999999997</v>
      </c>
      <c r="K79">
        <v>0.5</v>
      </c>
      <c r="L79" s="6">
        <f>(B79-$B$78)/($B$77-$B$78)</f>
        <v>1.3633802816901408</v>
      </c>
      <c r="M79" s="6">
        <f>(C79-$C$78)/($C$77-$C$78)</f>
        <v>0.8519163763066202</v>
      </c>
      <c r="N79" s="6">
        <f>(D79-$D$78)/($D$77-$D$78)</f>
        <v>0.8271028037383179</v>
      </c>
      <c r="O79" s="6">
        <f>(E79-$E$78)/($E$77-$E$78)</f>
        <v>0.69966442953020147</v>
      </c>
      <c r="P79" s="6">
        <f>(F79-$F$78)/($F$77-$F$78)</f>
        <v>0.91891891891891886</v>
      </c>
      <c r="Q79" s="6">
        <f>(G79-$G$78)/($G$77-$G$78)</f>
        <v>0.80538922155688619</v>
      </c>
      <c r="R79" s="6">
        <f>(H79-$H$78)/($H$77-$H$78)</f>
        <v>0.94706994328922489</v>
      </c>
      <c r="S79" s="6">
        <f>(I79-$I$78)/($I$77-$I$78)</f>
        <v>1.0715596330275228</v>
      </c>
    </row>
    <row r="80" spans="1:19" x14ac:dyDescent="0.2">
      <c r="A80">
        <v>1</v>
      </c>
      <c r="B80">
        <v>0.54100000000000004</v>
      </c>
      <c r="C80">
        <v>0.61</v>
      </c>
      <c r="D80">
        <v>0.61299999999999999</v>
      </c>
      <c r="E80">
        <v>0.64600000000000002</v>
      </c>
      <c r="F80">
        <v>0.71</v>
      </c>
      <c r="G80">
        <v>0.61</v>
      </c>
      <c r="H80">
        <v>0.51</v>
      </c>
      <c r="I80">
        <v>0.624</v>
      </c>
      <c r="K80">
        <v>1</v>
      </c>
      <c r="L80" s="6">
        <f t="shared" ref="L80:L84" si="45">(B80-$B$78)/($B$77-$B$78)</f>
        <v>1.1577464788732397</v>
      </c>
      <c r="M80" s="6">
        <f t="shared" ref="M80:M84" si="46">(C80-$C$78)/($C$77-$C$78)</f>
        <v>0.83623693379790942</v>
      </c>
      <c r="N80" s="6">
        <f t="shared" ref="N80:N84" si="47">(D80-$D$78)/($D$77-$D$78)</f>
        <v>1.0116822429906542</v>
      </c>
      <c r="O80" s="6">
        <f t="shared" ref="O80:O84" si="48">(E80-$E$78)/($E$77-$E$78)</f>
        <v>0.85906040268456385</v>
      </c>
      <c r="P80" s="6">
        <f t="shared" ref="P80:P84" si="49">(F80-$F$78)/($F$77-$F$78)</f>
        <v>0.90620031796502376</v>
      </c>
      <c r="Q80" s="6">
        <f t="shared" ref="Q80:Q84" si="50">(G80-$G$78)/($G$77-$G$78)</f>
        <v>0.70808383233532923</v>
      </c>
      <c r="R80" s="6">
        <f t="shared" ref="R80:R84" si="51">(H80-$H$78)/($H$77-$H$78)</f>
        <v>0.6805293005671077</v>
      </c>
      <c r="S80" s="6">
        <f t="shared" ref="S80:S84" si="52">(I80-$I$78)/($I$77-$I$78)</f>
        <v>0.90825688073394484</v>
      </c>
    </row>
    <row r="81" spans="1:19" x14ac:dyDescent="0.2">
      <c r="A81">
        <v>2</v>
      </c>
      <c r="B81">
        <v>0.69399999999999995</v>
      </c>
      <c r="C81">
        <v>0.60799999999999998</v>
      </c>
      <c r="D81">
        <v>0.78100000000000003</v>
      </c>
      <c r="E81">
        <v>0.64</v>
      </c>
      <c r="F81">
        <v>0.60199999999999998</v>
      </c>
      <c r="G81">
        <v>0.74</v>
      </c>
      <c r="H81">
        <v>0.752</v>
      </c>
      <c r="I81">
        <v>0.747</v>
      </c>
      <c r="K81">
        <v>2</v>
      </c>
      <c r="L81" s="6">
        <f t="shared" si="45"/>
        <v>1.5887323943661971</v>
      </c>
      <c r="M81" s="6">
        <f t="shared" si="46"/>
        <v>0.83275261324041816</v>
      </c>
      <c r="N81" s="6">
        <f t="shared" si="47"/>
        <v>1.4042056074766356</v>
      </c>
      <c r="O81" s="6">
        <f t="shared" si="48"/>
        <v>0.84899328859060408</v>
      </c>
      <c r="P81" s="6">
        <f t="shared" si="49"/>
        <v>0.73449920508744038</v>
      </c>
      <c r="Q81" s="6">
        <f t="shared" si="50"/>
        <v>0.90269461077844304</v>
      </c>
      <c r="R81" s="6">
        <f t="shared" si="51"/>
        <v>1.1379962192816635</v>
      </c>
      <c r="S81" s="6">
        <f t="shared" si="52"/>
        <v>1.1339449541284403</v>
      </c>
    </row>
    <row r="82" spans="1:19" x14ac:dyDescent="0.2">
      <c r="A82">
        <v>3</v>
      </c>
      <c r="B82">
        <v>0.64800000000000002</v>
      </c>
      <c r="C82">
        <v>0.64900000000000002</v>
      </c>
      <c r="D82">
        <v>0.79700000000000004</v>
      </c>
      <c r="E82">
        <v>0.63200000000000001</v>
      </c>
      <c r="F82">
        <v>0.69299999999999995</v>
      </c>
      <c r="G82">
        <v>0.68700000000000006</v>
      </c>
      <c r="H82">
        <v>0.73799999999999999</v>
      </c>
      <c r="I82">
        <v>0.77600000000000002</v>
      </c>
      <c r="K82">
        <v>3</v>
      </c>
      <c r="L82" s="6">
        <f t="shared" si="45"/>
        <v>1.4591549295774648</v>
      </c>
      <c r="M82" s="6">
        <f t="shared" si="46"/>
        <v>0.90418118466898967</v>
      </c>
      <c r="N82" s="6">
        <f t="shared" si="47"/>
        <v>1.441588785046729</v>
      </c>
      <c r="O82" s="6">
        <f t="shared" si="48"/>
        <v>0.83557046979865779</v>
      </c>
      <c r="P82" s="6">
        <f t="shared" si="49"/>
        <v>0.87917329093799668</v>
      </c>
      <c r="Q82" s="6">
        <f t="shared" si="50"/>
        <v>0.82335329341317365</v>
      </c>
      <c r="R82" s="6">
        <f t="shared" si="51"/>
        <v>1.1115311909262759</v>
      </c>
      <c r="S82" s="6">
        <f t="shared" si="52"/>
        <v>1.1871559633027522</v>
      </c>
    </row>
    <row r="83" spans="1:19" x14ac:dyDescent="0.2">
      <c r="A83">
        <v>4</v>
      </c>
      <c r="B83">
        <v>0.56699999999999995</v>
      </c>
      <c r="C83">
        <v>0.56000000000000005</v>
      </c>
      <c r="D83">
        <v>0.61299999999999999</v>
      </c>
      <c r="E83">
        <v>0.65</v>
      </c>
      <c r="F83">
        <v>0.54400000000000004</v>
      </c>
      <c r="G83">
        <v>0.66</v>
      </c>
      <c r="H83">
        <v>0.76400000000000001</v>
      </c>
      <c r="I83">
        <v>0.85199999999999998</v>
      </c>
      <c r="K83">
        <v>4</v>
      </c>
      <c r="L83" s="6">
        <f t="shared" si="45"/>
        <v>1.2309859154929577</v>
      </c>
      <c r="M83" s="6">
        <f t="shared" si="46"/>
        <v>0.74912891986062735</v>
      </c>
      <c r="N83" s="6">
        <f t="shared" si="47"/>
        <v>1.0116822429906542</v>
      </c>
      <c r="O83" s="6">
        <f t="shared" si="48"/>
        <v>0.865771812080537</v>
      </c>
      <c r="P83" s="6">
        <f t="shared" si="49"/>
        <v>0.64228934817170114</v>
      </c>
      <c r="Q83" s="6">
        <f t="shared" si="50"/>
        <v>0.78293413173652693</v>
      </c>
      <c r="R83" s="6">
        <f t="shared" si="51"/>
        <v>1.1606805293005671</v>
      </c>
      <c r="S83" s="6">
        <f t="shared" si="52"/>
        <v>1.3266055045871559</v>
      </c>
    </row>
    <row r="84" spans="1:19" x14ac:dyDescent="0.2">
      <c r="A84">
        <v>5</v>
      </c>
      <c r="B84">
        <v>0.56599999999999995</v>
      </c>
      <c r="C84">
        <v>0.61799999999999999</v>
      </c>
      <c r="D84">
        <v>0.67</v>
      </c>
      <c r="E84">
        <v>0.61299999999999999</v>
      </c>
      <c r="F84">
        <v>0.78600000000000003</v>
      </c>
      <c r="G84">
        <v>0.59</v>
      </c>
      <c r="H84">
        <v>0.77900000000000003</v>
      </c>
      <c r="I84">
        <v>0.65100000000000002</v>
      </c>
      <c r="K84">
        <v>5</v>
      </c>
      <c r="L84" s="6">
        <f t="shared" si="45"/>
        <v>1.228169014084507</v>
      </c>
      <c r="M84" s="6">
        <f t="shared" si="46"/>
        <v>0.85017421602787457</v>
      </c>
      <c r="N84" s="6">
        <f t="shared" si="47"/>
        <v>1.1448598130841123</v>
      </c>
      <c r="O84" s="6">
        <f t="shared" si="48"/>
        <v>0.80369127516778527</v>
      </c>
      <c r="P84" s="6">
        <f t="shared" si="49"/>
        <v>1.027027027027027</v>
      </c>
      <c r="Q84" s="6">
        <f t="shared" si="50"/>
        <v>0.67814371257485018</v>
      </c>
      <c r="R84" s="6">
        <f t="shared" si="51"/>
        <v>1.1890359168241966</v>
      </c>
      <c r="S84" s="6">
        <f t="shared" si="52"/>
        <v>0.95779816513761462</v>
      </c>
    </row>
    <row r="86" spans="1:19" x14ac:dyDescent="0.2">
      <c r="K86" t="s">
        <v>8</v>
      </c>
    </row>
    <row r="88" spans="1:19" x14ac:dyDescent="0.2">
      <c r="D88" t="s">
        <v>4</v>
      </c>
      <c r="E88" t="s">
        <v>5</v>
      </c>
    </row>
    <row r="89" spans="1:19" x14ac:dyDescent="0.2">
      <c r="C89">
        <v>0.5</v>
      </c>
      <c r="D89" s="10">
        <f>AVERAGE(L89:O89)</f>
        <v>93.551597281631999</v>
      </c>
      <c r="E89" s="10">
        <f>AVERAGE(P89:S89)</f>
        <v>93.573442919813829</v>
      </c>
      <c r="K89">
        <v>0.5</v>
      </c>
      <c r="L89" s="6">
        <f>L79*100</f>
        <v>136.33802816901408</v>
      </c>
      <c r="M89" s="9">
        <f t="shared" ref="M89:O89" si="53">M79*100</f>
        <v>85.191637630662015</v>
      </c>
      <c r="N89" s="9">
        <f t="shared" si="53"/>
        <v>82.710280373831793</v>
      </c>
      <c r="O89" s="11">
        <f t="shared" si="53"/>
        <v>69.966442953020149</v>
      </c>
      <c r="P89" s="6">
        <f>P79*100</f>
        <v>91.891891891891888</v>
      </c>
      <c r="Q89" s="9">
        <f t="shared" ref="Q89:S89" si="54">Q79*100</f>
        <v>80.538922155688624</v>
      </c>
      <c r="R89" s="9">
        <f t="shared" si="54"/>
        <v>94.706994328922491</v>
      </c>
      <c r="S89" s="11">
        <f t="shared" si="54"/>
        <v>107.15596330275228</v>
      </c>
    </row>
    <row r="90" spans="1:19" x14ac:dyDescent="0.2">
      <c r="C90">
        <v>1</v>
      </c>
      <c r="D90" s="10">
        <f t="shared" ref="D90:D94" si="55">AVERAGE(L90:O90)</f>
        <v>96.61815145865917</v>
      </c>
      <c r="E90" s="10">
        <f t="shared" ref="E90:E94" si="56">AVERAGE(P90:S90)</f>
        <v>80.07675829003513</v>
      </c>
      <c r="K90">
        <v>1</v>
      </c>
      <c r="L90" s="7">
        <f t="shared" ref="L90:S90" si="57">L80*100</f>
        <v>115.77464788732397</v>
      </c>
      <c r="M90" s="10">
        <f t="shared" si="57"/>
        <v>83.623693379790936</v>
      </c>
      <c r="N90" s="10">
        <f t="shared" si="57"/>
        <v>101.16822429906543</v>
      </c>
      <c r="O90" s="12">
        <f t="shared" si="57"/>
        <v>85.90604026845638</v>
      </c>
      <c r="P90" s="7">
        <f t="shared" si="57"/>
        <v>90.620031796502374</v>
      </c>
      <c r="Q90" s="10">
        <f t="shared" si="57"/>
        <v>70.808383233532922</v>
      </c>
      <c r="R90" s="10">
        <f t="shared" si="57"/>
        <v>68.052930056710764</v>
      </c>
      <c r="S90" s="12">
        <f t="shared" si="57"/>
        <v>90.825688073394488</v>
      </c>
    </row>
    <row r="91" spans="1:19" x14ac:dyDescent="0.2">
      <c r="C91">
        <v>2</v>
      </c>
      <c r="D91" s="10">
        <f t="shared" si="55"/>
        <v>116.86709759184637</v>
      </c>
      <c r="E91" s="10">
        <f t="shared" si="56"/>
        <v>97.728374731899677</v>
      </c>
      <c r="K91">
        <v>2</v>
      </c>
      <c r="L91" s="7">
        <f t="shared" ref="L91:S91" si="58">L81*100</f>
        <v>158.87323943661971</v>
      </c>
      <c r="M91" s="10">
        <f t="shared" si="58"/>
        <v>83.275261324041821</v>
      </c>
      <c r="N91" s="10">
        <f t="shared" si="58"/>
        <v>140.42056074766356</v>
      </c>
      <c r="O91" s="12">
        <f t="shared" si="58"/>
        <v>84.899328859060404</v>
      </c>
      <c r="P91" s="7">
        <f t="shared" si="58"/>
        <v>73.449920508744043</v>
      </c>
      <c r="Q91" s="10">
        <f t="shared" si="58"/>
        <v>90.269461077844298</v>
      </c>
      <c r="R91" s="10">
        <f t="shared" si="58"/>
        <v>113.79962192816635</v>
      </c>
      <c r="S91" s="12">
        <f t="shared" si="58"/>
        <v>113.39449541284404</v>
      </c>
    </row>
    <row r="92" spans="1:19" x14ac:dyDescent="0.2">
      <c r="C92">
        <v>3</v>
      </c>
      <c r="D92" s="10">
        <f t="shared" si="55"/>
        <v>116.01238422729604</v>
      </c>
      <c r="E92" s="10">
        <f t="shared" si="56"/>
        <v>100.03034346450497</v>
      </c>
      <c r="K92">
        <v>3</v>
      </c>
      <c r="L92" s="7">
        <f t="shared" ref="L92:S92" si="59">L82*100</f>
        <v>145.91549295774649</v>
      </c>
      <c r="M92" s="10">
        <f t="shared" si="59"/>
        <v>90.41811846689896</v>
      </c>
      <c r="N92" s="10">
        <f t="shared" si="59"/>
        <v>144.15887850467291</v>
      </c>
      <c r="O92" s="12">
        <f t="shared" si="59"/>
        <v>83.557046979865774</v>
      </c>
      <c r="P92" s="7">
        <f t="shared" si="59"/>
        <v>87.917329093799665</v>
      </c>
      <c r="Q92" s="10">
        <f t="shared" si="59"/>
        <v>82.335329341317362</v>
      </c>
      <c r="R92" s="10">
        <f t="shared" si="59"/>
        <v>111.15311909262759</v>
      </c>
      <c r="S92" s="12">
        <f t="shared" si="59"/>
        <v>118.71559633027522</v>
      </c>
    </row>
    <row r="93" spans="1:19" x14ac:dyDescent="0.2">
      <c r="C93">
        <v>4</v>
      </c>
      <c r="D93" s="10">
        <f t="shared" si="55"/>
        <v>96.439222260619403</v>
      </c>
      <c r="E93" s="10">
        <f t="shared" si="56"/>
        <v>97.812737844898777</v>
      </c>
      <c r="K93">
        <v>4</v>
      </c>
      <c r="L93" s="7">
        <f t="shared" ref="L93:S93" si="60">L83*100</f>
        <v>123.09859154929576</v>
      </c>
      <c r="M93" s="10">
        <f t="shared" si="60"/>
        <v>74.912891986062732</v>
      </c>
      <c r="N93" s="10">
        <f t="shared" si="60"/>
        <v>101.16822429906543</v>
      </c>
      <c r="O93" s="12">
        <f t="shared" si="60"/>
        <v>86.577181208053702</v>
      </c>
      <c r="P93" s="7">
        <f t="shared" si="60"/>
        <v>64.228934817170114</v>
      </c>
      <c r="Q93" s="10">
        <f t="shared" si="60"/>
        <v>78.293413173652695</v>
      </c>
      <c r="R93" s="10">
        <f t="shared" si="60"/>
        <v>116.06805293005671</v>
      </c>
      <c r="S93" s="12">
        <f t="shared" si="60"/>
        <v>132.66055045871559</v>
      </c>
    </row>
    <row r="94" spans="1:19" x14ac:dyDescent="0.2">
      <c r="C94">
        <v>5</v>
      </c>
      <c r="D94" s="10">
        <f t="shared" si="55"/>
        <v>100.67235795910698</v>
      </c>
      <c r="E94" s="10">
        <f t="shared" si="56"/>
        <v>96.300120539092205</v>
      </c>
      <c r="K94">
        <v>5</v>
      </c>
      <c r="L94" s="8">
        <f t="shared" ref="L94:S94" si="61">L84*100</f>
        <v>122.81690140845069</v>
      </c>
      <c r="M94" s="13">
        <f t="shared" si="61"/>
        <v>85.017421602787451</v>
      </c>
      <c r="N94" s="13">
        <f t="shared" si="61"/>
        <v>114.48598130841123</v>
      </c>
      <c r="O94" s="14">
        <f t="shared" si="61"/>
        <v>80.369127516778534</v>
      </c>
      <c r="P94" s="8">
        <f t="shared" si="61"/>
        <v>102.70270270270269</v>
      </c>
      <c r="Q94" s="13">
        <f t="shared" si="61"/>
        <v>67.814371257485021</v>
      </c>
      <c r="R94" s="13">
        <f t="shared" si="61"/>
        <v>118.90359168241966</v>
      </c>
      <c r="S94" s="14">
        <f t="shared" si="61"/>
        <v>95.77981651376146</v>
      </c>
    </row>
    <row r="96" spans="1:19" x14ac:dyDescent="0.2">
      <c r="A96" t="s">
        <v>16</v>
      </c>
    </row>
    <row r="97" spans="1:19" x14ac:dyDescent="0.2">
      <c r="A97" t="s">
        <v>6</v>
      </c>
      <c r="B97" s="33" t="s">
        <v>4</v>
      </c>
      <c r="C97" s="33"/>
      <c r="D97" s="33"/>
      <c r="E97" s="33"/>
      <c r="F97" s="33" t="s">
        <v>15</v>
      </c>
      <c r="G97" s="33"/>
      <c r="H97" s="33"/>
      <c r="I97" s="33"/>
      <c r="K97" t="s">
        <v>7</v>
      </c>
    </row>
    <row r="98" spans="1:19" x14ac:dyDescent="0.2">
      <c r="A98" t="s">
        <v>2</v>
      </c>
      <c r="B98">
        <v>0.68600000000000005</v>
      </c>
      <c r="C98">
        <v>0.76800000000000002</v>
      </c>
      <c r="D98">
        <v>0.84199999999999997</v>
      </c>
      <c r="E98">
        <v>0.59</v>
      </c>
      <c r="F98">
        <v>0.95</v>
      </c>
      <c r="G98">
        <v>1.103</v>
      </c>
      <c r="H98">
        <v>1.3320000000000001</v>
      </c>
      <c r="I98">
        <v>1.212</v>
      </c>
    </row>
    <row r="99" spans="1:19" x14ac:dyDescent="0.2">
      <c r="A99" t="s">
        <v>3</v>
      </c>
      <c r="B99">
        <v>0.13200000000000001</v>
      </c>
      <c r="C99">
        <v>0.12</v>
      </c>
      <c r="D99">
        <v>7.5999999999999998E-2</v>
      </c>
      <c r="E99">
        <v>9.4E-2</v>
      </c>
      <c r="F99">
        <v>0.11</v>
      </c>
      <c r="G99">
        <v>0.10100000000000001</v>
      </c>
      <c r="H99">
        <v>7.8E-2</v>
      </c>
      <c r="I99">
        <v>0.10199999999999999</v>
      </c>
    </row>
    <row r="100" spans="1:19" x14ac:dyDescent="0.2">
      <c r="A100">
        <v>0.5</v>
      </c>
      <c r="B100">
        <v>1.018</v>
      </c>
      <c r="C100">
        <v>0.84099999999999997</v>
      </c>
      <c r="D100">
        <v>1.36</v>
      </c>
      <c r="E100">
        <v>1.1319999999999999</v>
      </c>
      <c r="F100">
        <v>1.032</v>
      </c>
      <c r="G100">
        <v>1.36</v>
      </c>
      <c r="H100">
        <v>1.131</v>
      </c>
      <c r="I100">
        <v>1.399</v>
      </c>
      <c r="K100">
        <v>0.5</v>
      </c>
      <c r="L100" s="6">
        <f>(B100-$B$78)/($B$77-$B$78)</f>
        <v>2.5014084507042256</v>
      </c>
      <c r="M100" s="6">
        <f>(C100-$C$78)/($C$77-$C$78)</f>
        <v>1.2386759581881532</v>
      </c>
      <c r="N100" s="6">
        <f>(D100-$D$78)/($D$77-$D$78)</f>
        <v>2.7570093457943932</v>
      </c>
      <c r="O100" s="6">
        <f>(E100-$E$78)/($E$77-$E$78)</f>
        <v>1.674496644295302</v>
      </c>
      <c r="P100" s="6">
        <f>(F100-$F$78)/($F$77-$F$78)</f>
        <v>1.4181240063593006</v>
      </c>
      <c r="Q100" s="6">
        <f>(G100-$G$78)/($G$77-$G$78)</f>
        <v>1.8308383233532934</v>
      </c>
      <c r="R100" s="6">
        <f>(H100-$H$78)/($H$77-$H$78)</f>
        <v>1.8544423440453686</v>
      </c>
      <c r="S100" s="6">
        <f>(I100-$I$78)/($I$77-$I$78)</f>
        <v>2.330275229357798</v>
      </c>
    </row>
    <row r="101" spans="1:19" x14ac:dyDescent="0.2">
      <c r="A101">
        <v>1</v>
      </c>
      <c r="B101">
        <v>0.94099999999999995</v>
      </c>
      <c r="C101">
        <v>1.4710000000000001</v>
      </c>
      <c r="D101">
        <v>1.6970000000000001</v>
      </c>
      <c r="E101">
        <v>1.5640000000000001</v>
      </c>
      <c r="F101">
        <v>1.5940000000000001</v>
      </c>
      <c r="G101">
        <v>1.397</v>
      </c>
      <c r="H101">
        <v>1.7969999999999999</v>
      </c>
      <c r="I101">
        <v>1.548</v>
      </c>
      <c r="K101">
        <v>1</v>
      </c>
      <c r="L101" s="6">
        <f t="shared" ref="L101:L105" si="62">(B101-$B$78)/($B$77-$B$78)</f>
        <v>2.2845070422535212</v>
      </c>
      <c r="M101" s="6">
        <f t="shared" ref="M101:M105" si="63">(C101-$C$78)/($C$77-$C$78)</f>
        <v>2.3362369337979101</v>
      </c>
      <c r="N101" s="6">
        <f t="shared" ref="N101:N105" si="64">(D101-$D$78)/($D$77-$D$78)</f>
        <v>3.5443925233644862</v>
      </c>
      <c r="O101" s="6">
        <f t="shared" ref="O101:O105" si="65">(E101-$E$78)/($E$77-$E$78)</f>
        <v>2.3993288590604029</v>
      </c>
      <c r="P101" s="6">
        <f t="shared" ref="P101:P105" si="66">(F101-$F$78)/($F$77-$F$78)</f>
        <v>2.3116057233704295</v>
      </c>
      <c r="Q101" s="6">
        <f t="shared" ref="Q101:Q105" si="67">(G101-$G$78)/($G$77-$G$78)</f>
        <v>1.8862275449101795</v>
      </c>
      <c r="R101" s="6">
        <f t="shared" ref="R101:R105" si="68">(H101-$H$78)/($H$77-$H$78)</f>
        <v>3.1134215500945177</v>
      </c>
      <c r="S101" s="6">
        <f t="shared" ref="S101:S105" si="69">(I101-$I$78)/($I$77-$I$78)</f>
        <v>2.6036697247706422</v>
      </c>
    </row>
    <row r="102" spans="1:19" x14ac:dyDescent="0.2">
      <c r="A102">
        <v>2</v>
      </c>
      <c r="B102">
        <v>1.0169999999999999</v>
      </c>
      <c r="C102">
        <v>1.3440000000000001</v>
      </c>
      <c r="D102">
        <v>1.0409999999999999</v>
      </c>
      <c r="E102">
        <v>1.2390000000000001</v>
      </c>
      <c r="F102">
        <v>1.4490000000000001</v>
      </c>
      <c r="G102">
        <v>1.5489999999999999</v>
      </c>
      <c r="H102">
        <v>1.5369999999999999</v>
      </c>
      <c r="I102">
        <v>1.3580000000000001</v>
      </c>
      <c r="K102">
        <v>2</v>
      </c>
      <c r="L102" s="6">
        <f t="shared" si="62"/>
        <v>2.4985915492957744</v>
      </c>
      <c r="M102" s="6">
        <f t="shared" si="63"/>
        <v>2.1149825783972127</v>
      </c>
      <c r="N102" s="6">
        <f t="shared" si="64"/>
        <v>2.0116822429906542</v>
      </c>
      <c r="O102" s="6">
        <f t="shared" si="65"/>
        <v>1.8540268456375839</v>
      </c>
      <c r="P102" s="6">
        <f t="shared" si="66"/>
        <v>2.0810810810810811</v>
      </c>
      <c r="Q102" s="6">
        <f t="shared" si="67"/>
        <v>2.11377245508982</v>
      </c>
      <c r="R102" s="6">
        <f t="shared" si="68"/>
        <v>2.6219281663516067</v>
      </c>
      <c r="S102" s="6">
        <f t="shared" si="69"/>
        <v>2.2550458715596329</v>
      </c>
    </row>
    <row r="103" spans="1:19" x14ac:dyDescent="0.2">
      <c r="A103">
        <v>3</v>
      </c>
      <c r="B103">
        <v>0.97499999999999998</v>
      </c>
      <c r="C103">
        <v>1.6579999999999999</v>
      </c>
      <c r="D103">
        <v>1.339</v>
      </c>
      <c r="E103">
        <v>1.2170000000000001</v>
      </c>
      <c r="F103">
        <v>1.623</v>
      </c>
      <c r="G103">
        <v>1.5609999999999999</v>
      </c>
      <c r="H103">
        <v>1.748</v>
      </c>
      <c r="I103">
        <v>1.367</v>
      </c>
      <c r="K103">
        <v>3</v>
      </c>
      <c r="L103" s="6">
        <f t="shared" si="62"/>
        <v>2.380281690140845</v>
      </c>
      <c r="M103" s="6">
        <f t="shared" si="63"/>
        <v>2.6620209059233453</v>
      </c>
      <c r="N103" s="6">
        <f t="shared" si="64"/>
        <v>2.707943925233645</v>
      </c>
      <c r="O103" s="6">
        <f t="shared" si="65"/>
        <v>1.8171140939597319</v>
      </c>
      <c r="P103" s="6">
        <f t="shared" si="66"/>
        <v>2.3577106518282989</v>
      </c>
      <c r="Q103" s="6">
        <f t="shared" si="67"/>
        <v>2.1317365269461077</v>
      </c>
      <c r="R103" s="6">
        <f t="shared" si="68"/>
        <v>3.0207939508506616</v>
      </c>
      <c r="S103" s="6">
        <f t="shared" si="69"/>
        <v>2.2715596330275227</v>
      </c>
    </row>
    <row r="104" spans="1:19" x14ac:dyDescent="0.2">
      <c r="A104">
        <v>4</v>
      </c>
      <c r="B104">
        <v>1.0129999999999999</v>
      </c>
      <c r="C104">
        <v>1.335</v>
      </c>
      <c r="D104">
        <v>1.268</v>
      </c>
      <c r="E104">
        <v>1.454</v>
      </c>
      <c r="F104">
        <v>1.2470000000000001</v>
      </c>
      <c r="G104">
        <v>1.359</v>
      </c>
      <c r="H104">
        <v>1.28</v>
      </c>
      <c r="I104">
        <v>1.35</v>
      </c>
      <c r="K104">
        <v>4</v>
      </c>
      <c r="L104" s="6">
        <f t="shared" si="62"/>
        <v>2.4873239436619716</v>
      </c>
      <c r="M104" s="6">
        <f t="shared" si="63"/>
        <v>2.0993031358885021</v>
      </c>
      <c r="N104" s="6">
        <f t="shared" si="64"/>
        <v>2.5420560747663554</v>
      </c>
      <c r="O104" s="6">
        <f t="shared" si="65"/>
        <v>2.2147651006711406</v>
      </c>
      <c r="P104" s="6">
        <f t="shared" si="66"/>
        <v>1.7599364069952308</v>
      </c>
      <c r="Q104" s="6">
        <f t="shared" si="67"/>
        <v>1.8293413173652693</v>
      </c>
      <c r="R104" s="6">
        <f t="shared" si="68"/>
        <v>2.1361058601134215</v>
      </c>
      <c r="S104" s="6">
        <f t="shared" si="69"/>
        <v>2.2403669724770641</v>
      </c>
    </row>
    <row r="105" spans="1:19" x14ac:dyDescent="0.2">
      <c r="A105">
        <v>5</v>
      </c>
      <c r="B105">
        <v>1.0169999999999999</v>
      </c>
      <c r="C105">
        <v>1.24</v>
      </c>
      <c r="D105">
        <v>1.2350000000000001</v>
      </c>
      <c r="E105">
        <v>1.2909999999999999</v>
      </c>
      <c r="F105">
        <v>1.2030000000000001</v>
      </c>
      <c r="G105">
        <v>1.4570000000000001</v>
      </c>
      <c r="H105">
        <v>1.202</v>
      </c>
      <c r="I105">
        <v>1.173</v>
      </c>
      <c r="K105">
        <v>5</v>
      </c>
      <c r="L105" s="6">
        <f t="shared" si="62"/>
        <v>2.4985915492957744</v>
      </c>
      <c r="M105" s="6">
        <f t="shared" si="63"/>
        <v>1.9337979094076654</v>
      </c>
      <c r="N105" s="6">
        <f t="shared" si="64"/>
        <v>2.4649532710280377</v>
      </c>
      <c r="O105" s="6">
        <f t="shared" si="65"/>
        <v>1.9412751677852351</v>
      </c>
      <c r="P105" s="6">
        <f t="shared" si="66"/>
        <v>1.689984101748808</v>
      </c>
      <c r="Q105" s="6">
        <f t="shared" si="67"/>
        <v>1.9760479041916168</v>
      </c>
      <c r="R105" s="6">
        <f t="shared" si="68"/>
        <v>1.9886578449905481</v>
      </c>
      <c r="S105" s="6">
        <f t="shared" si="69"/>
        <v>1.9155963302752292</v>
      </c>
    </row>
    <row r="107" spans="1:19" x14ac:dyDescent="0.2">
      <c r="K107" t="s">
        <v>8</v>
      </c>
    </row>
    <row r="109" spans="1:19" x14ac:dyDescent="0.2">
      <c r="D109" t="s">
        <v>4</v>
      </c>
      <c r="E109" t="s">
        <v>5</v>
      </c>
    </row>
    <row r="110" spans="1:19" x14ac:dyDescent="0.2">
      <c r="C110">
        <v>0.5</v>
      </c>
      <c r="D110" s="10">
        <f>AVERAGE(L110:O110)</f>
        <v>204.28975997455186</v>
      </c>
      <c r="E110" s="10">
        <f>AVERAGE(P110:S110)</f>
        <v>185.84199757789401</v>
      </c>
      <c r="K110">
        <v>0.5</v>
      </c>
      <c r="L110" s="6">
        <f>L100*100</f>
        <v>250.14084507042256</v>
      </c>
      <c r="M110" s="9">
        <f t="shared" ref="M110:O110" si="70">M100*100</f>
        <v>123.86759581881532</v>
      </c>
      <c r="N110" s="9">
        <f t="shared" si="70"/>
        <v>275.70093457943932</v>
      </c>
      <c r="O110" s="11">
        <f t="shared" si="70"/>
        <v>167.4496644295302</v>
      </c>
      <c r="P110" s="6">
        <f>P100*100</f>
        <v>141.81240063593006</v>
      </c>
      <c r="Q110" s="9">
        <f t="shared" ref="Q110:S110" si="71">Q100*100</f>
        <v>183.08383233532933</v>
      </c>
      <c r="R110" s="9">
        <f t="shared" si="71"/>
        <v>185.44423440453684</v>
      </c>
      <c r="S110" s="11">
        <f t="shared" si="71"/>
        <v>233.02752293577979</v>
      </c>
    </row>
    <row r="111" spans="1:19" x14ac:dyDescent="0.2">
      <c r="C111">
        <v>1</v>
      </c>
      <c r="D111" s="10">
        <f t="shared" ref="D111:D115" si="72">AVERAGE(L111:O111)</f>
        <v>264.11163396190801</v>
      </c>
      <c r="E111" s="10">
        <f t="shared" ref="E111:E115" si="73">AVERAGE(P111:S111)</f>
        <v>247.87311357864422</v>
      </c>
      <c r="K111">
        <v>1</v>
      </c>
      <c r="L111" s="7">
        <f t="shared" ref="L111:S111" si="74">L101*100</f>
        <v>228.45070422535213</v>
      </c>
      <c r="M111" s="10">
        <f t="shared" si="74"/>
        <v>233.62369337979101</v>
      </c>
      <c r="N111" s="10">
        <f t="shared" si="74"/>
        <v>354.43925233644859</v>
      </c>
      <c r="O111" s="12">
        <f t="shared" si="74"/>
        <v>239.9328859060403</v>
      </c>
      <c r="P111" s="7">
        <f t="shared" si="74"/>
        <v>231.16057233704294</v>
      </c>
      <c r="Q111" s="10">
        <f t="shared" si="74"/>
        <v>188.62275449101796</v>
      </c>
      <c r="R111" s="10">
        <f t="shared" si="74"/>
        <v>311.34215500945174</v>
      </c>
      <c r="S111" s="12">
        <f t="shared" si="74"/>
        <v>260.36697247706422</v>
      </c>
    </row>
    <row r="112" spans="1:19" x14ac:dyDescent="0.2">
      <c r="C112">
        <v>2</v>
      </c>
      <c r="D112" s="10">
        <f t="shared" si="72"/>
        <v>211.98208040803064</v>
      </c>
      <c r="E112" s="10">
        <f t="shared" si="73"/>
        <v>226.7956893520535</v>
      </c>
      <c r="K112">
        <v>2</v>
      </c>
      <c r="L112" s="7">
        <f t="shared" ref="L112:S112" si="75">L102*100</f>
        <v>249.85915492957744</v>
      </c>
      <c r="M112" s="10">
        <f t="shared" si="75"/>
        <v>211.49825783972128</v>
      </c>
      <c r="N112" s="10">
        <f t="shared" si="75"/>
        <v>201.16822429906543</v>
      </c>
      <c r="O112" s="12">
        <f t="shared" si="75"/>
        <v>185.40268456375838</v>
      </c>
      <c r="P112" s="7">
        <f t="shared" si="75"/>
        <v>208.10810810810813</v>
      </c>
      <c r="Q112" s="10">
        <f t="shared" si="75"/>
        <v>211.37724550898201</v>
      </c>
      <c r="R112" s="10">
        <f t="shared" si="75"/>
        <v>262.19281663516068</v>
      </c>
      <c r="S112" s="12">
        <f t="shared" si="75"/>
        <v>225.50458715596329</v>
      </c>
    </row>
    <row r="113" spans="1:19" x14ac:dyDescent="0.2">
      <c r="C113">
        <v>3</v>
      </c>
      <c r="D113" s="10">
        <f t="shared" si="72"/>
        <v>239.1840153814392</v>
      </c>
      <c r="E113" s="10">
        <f t="shared" si="73"/>
        <v>244.54501906631478</v>
      </c>
      <c r="K113">
        <v>3</v>
      </c>
      <c r="L113" s="7">
        <f t="shared" ref="L113:S113" si="76">L103*100</f>
        <v>238.02816901408451</v>
      </c>
      <c r="M113" s="10">
        <f t="shared" si="76"/>
        <v>266.20209059233451</v>
      </c>
      <c r="N113" s="10">
        <f t="shared" si="76"/>
        <v>270.79439252336448</v>
      </c>
      <c r="O113" s="12">
        <f t="shared" si="76"/>
        <v>181.71140939597319</v>
      </c>
      <c r="P113" s="7">
        <f t="shared" si="76"/>
        <v>235.77106518282989</v>
      </c>
      <c r="Q113" s="10">
        <f t="shared" si="76"/>
        <v>213.17365269461078</v>
      </c>
      <c r="R113" s="10">
        <f t="shared" si="76"/>
        <v>302.07939508506615</v>
      </c>
      <c r="S113" s="12">
        <f t="shared" si="76"/>
        <v>227.15596330275227</v>
      </c>
    </row>
    <row r="114" spans="1:19" x14ac:dyDescent="0.2">
      <c r="C114">
        <v>4</v>
      </c>
      <c r="D114" s="10">
        <f t="shared" si="72"/>
        <v>233.58620637469926</v>
      </c>
      <c r="E114" s="10">
        <f t="shared" si="73"/>
        <v>199.1437639237746</v>
      </c>
      <c r="K114">
        <v>4</v>
      </c>
      <c r="L114" s="7">
        <f t="shared" ref="L114:S114" si="77">L104*100</f>
        <v>248.73239436619716</v>
      </c>
      <c r="M114" s="10">
        <f t="shared" si="77"/>
        <v>209.93031358885023</v>
      </c>
      <c r="N114" s="10">
        <f t="shared" si="77"/>
        <v>254.20560747663555</v>
      </c>
      <c r="O114" s="12">
        <f t="shared" si="77"/>
        <v>221.47651006711408</v>
      </c>
      <c r="P114" s="7">
        <f t="shared" si="77"/>
        <v>175.99364069952307</v>
      </c>
      <c r="Q114" s="10">
        <f t="shared" si="77"/>
        <v>182.93413173652692</v>
      </c>
      <c r="R114" s="10">
        <f t="shared" si="77"/>
        <v>213.61058601134215</v>
      </c>
      <c r="S114" s="12">
        <f t="shared" si="77"/>
        <v>224.0366972477064</v>
      </c>
    </row>
    <row r="115" spans="1:19" x14ac:dyDescent="0.2">
      <c r="C115">
        <v>5</v>
      </c>
      <c r="D115" s="10">
        <f t="shared" si="72"/>
        <v>220.96544743791782</v>
      </c>
      <c r="E115" s="10">
        <f t="shared" si="73"/>
        <v>189.25715453015505</v>
      </c>
      <c r="K115">
        <v>5</v>
      </c>
      <c r="L115" s="8">
        <f t="shared" ref="L115:S115" si="78">L105*100</f>
        <v>249.85915492957744</v>
      </c>
      <c r="M115" s="13">
        <f t="shared" si="78"/>
        <v>193.37979094076653</v>
      </c>
      <c r="N115" s="13">
        <f t="shared" si="78"/>
        <v>246.49532710280377</v>
      </c>
      <c r="O115" s="14">
        <f t="shared" si="78"/>
        <v>194.1275167785235</v>
      </c>
      <c r="P115" s="8">
        <f t="shared" si="78"/>
        <v>168.9984101748808</v>
      </c>
      <c r="Q115" s="13">
        <f t="shared" si="78"/>
        <v>197.60479041916167</v>
      </c>
      <c r="R115" s="13">
        <f t="shared" si="78"/>
        <v>198.8657844990548</v>
      </c>
      <c r="S115" s="14">
        <f t="shared" si="78"/>
        <v>191.55963302752292</v>
      </c>
    </row>
    <row r="118" spans="1:19" x14ac:dyDescent="0.2">
      <c r="A118" t="s">
        <v>17</v>
      </c>
    </row>
    <row r="119" spans="1:19" x14ac:dyDescent="0.2">
      <c r="A119" t="s">
        <v>6</v>
      </c>
      <c r="B119" s="33" t="s">
        <v>4</v>
      </c>
      <c r="C119" s="33"/>
      <c r="D119" s="33"/>
      <c r="E119" s="33"/>
      <c r="F119" s="33" t="s">
        <v>15</v>
      </c>
      <c r="G119" s="33"/>
      <c r="H119" s="33"/>
      <c r="I119" s="33"/>
      <c r="K119" t="s">
        <v>7</v>
      </c>
    </row>
    <row r="120" spans="1:19" x14ac:dyDescent="0.2">
      <c r="A120" t="s">
        <v>2</v>
      </c>
      <c r="B120">
        <v>1.056</v>
      </c>
      <c r="C120">
        <v>1.6020000000000001</v>
      </c>
      <c r="D120">
        <v>1.4359999999999999</v>
      </c>
      <c r="E120">
        <v>1.3149999999999999</v>
      </c>
      <c r="F120">
        <v>1.411</v>
      </c>
      <c r="G120">
        <v>1.1080000000000001</v>
      </c>
      <c r="H120">
        <v>1.3340000000000001</v>
      </c>
      <c r="I120">
        <v>1.1040000000000001</v>
      </c>
    </row>
    <row r="121" spans="1:19" x14ac:dyDescent="0.2">
      <c r="A121" t="s">
        <v>3</v>
      </c>
      <c r="B121">
        <v>0.191</v>
      </c>
      <c r="C121">
        <v>9.2999999999999999E-2</v>
      </c>
      <c r="D121">
        <v>0.17199999999999999</v>
      </c>
      <c r="E121">
        <v>0.121</v>
      </c>
      <c r="F121">
        <v>0.08</v>
      </c>
      <c r="G121">
        <v>8.4000000000000005E-2</v>
      </c>
      <c r="H121">
        <v>5.8999999999999997E-2</v>
      </c>
      <c r="I121">
        <v>5.0999999999999997E-2</v>
      </c>
    </row>
    <row r="122" spans="1:19" x14ac:dyDescent="0.2">
      <c r="A122">
        <v>0.5</v>
      </c>
      <c r="B122">
        <v>1.59</v>
      </c>
      <c r="C122">
        <v>1.175</v>
      </c>
      <c r="D122">
        <v>0.83</v>
      </c>
      <c r="E122">
        <v>0.88700000000000001</v>
      </c>
      <c r="F122">
        <v>1.403</v>
      </c>
      <c r="G122">
        <v>1.8440000000000001</v>
      </c>
      <c r="H122">
        <v>0.80600000000000005</v>
      </c>
      <c r="I122">
        <v>1.7470000000000001</v>
      </c>
      <c r="K122">
        <v>0.5</v>
      </c>
      <c r="L122" s="6">
        <f>(B122-$B$78)/($B$77-$B$78)</f>
        <v>4.112676056338028</v>
      </c>
      <c r="M122" s="6">
        <f>(C122-$C$78)/($C$77-$C$78)</f>
        <v>1.8205574912891986</v>
      </c>
      <c r="N122" s="6">
        <f>(D122-$D$78)/($D$77-$D$78)</f>
        <v>1.5186915887850465</v>
      </c>
      <c r="O122" s="6">
        <f>(E122-$E$78)/($E$77-$E$78)</f>
        <v>1.2634228187919463</v>
      </c>
      <c r="P122" s="6">
        <f>(F122-$F$78)/($F$77-$F$78)</f>
        <v>2.0079491255961841</v>
      </c>
      <c r="Q122" s="6">
        <f>(G122-$G$78)/($G$77-$G$78)</f>
        <v>2.5553892215568861</v>
      </c>
      <c r="R122" s="6">
        <f>(H122-$H$78)/($H$77-$H$78)</f>
        <v>1.2400756143667298</v>
      </c>
      <c r="S122" s="6">
        <f>(I122-$I$78)/($I$77-$I$78)</f>
        <v>2.9688073394495413</v>
      </c>
    </row>
    <row r="123" spans="1:19" x14ac:dyDescent="0.2">
      <c r="A123">
        <v>1</v>
      </c>
      <c r="B123">
        <v>1.4670000000000001</v>
      </c>
      <c r="C123">
        <v>0.83799999999999997</v>
      </c>
      <c r="D123">
        <v>0.68600000000000005</v>
      </c>
      <c r="E123">
        <v>1.006</v>
      </c>
      <c r="F123">
        <v>0.86099999999999999</v>
      </c>
      <c r="G123">
        <v>0.84</v>
      </c>
      <c r="H123">
        <v>0.63300000000000001</v>
      </c>
      <c r="I123">
        <v>0.93799999999999994</v>
      </c>
      <c r="K123">
        <v>1</v>
      </c>
      <c r="L123" s="6">
        <f t="shared" ref="L123:L127" si="79">(B123-$B$78)/($B$77-$B$78)</f>
        <v>3.7661971830985923</v>
      </c>
      <c r="M123" s="6">
        <f t="shared" ref="M123:M127" si="80">(C123-$C$78)/($C$77-$C$78)</f>
        <v>1.2334494773519165</v>
      </c>
      <c r="N123" s="6">
        <f t="shared" ref="N123:N127" si="81">(D123-$D$78)/($D$77-$D$78)</f>
        <v>1.1822429906542056</v>
      </c>
      <c r="O123" s="6">
        <f t="shared" ref="O123:O127" si="82">(E123-$E$78)/($E$77-$E$78)</f>
        <v>1.4630872483221478</v>
      </c>
      <c r="P123" s="6">
        <f t="shared" ref="P123:P127" si="83">(F123-$F$78)/($F$77-$F$78)</f>
        <v>1.1462639109697932</v>
      </c>
      <c r="Q123" s="6">
        <f t="shared" ref="Q123:Q127" si="84">(G123-$G$78)/($G$77-$G$78)</f>
        <v>1.0523952095808382</v>
      </c>
      <c r="R123" s="6">
        <f t="shared" ref="R123:R127" si="85">(H123-$H$78)/($H$77-$H$78)</f>
        <v>0.91304347826086951</v>
      </c>
      <c r="S123" s="6">
        <f t="shared" ref="S123:S127" si="86">(I123-$I$78)/($I$77-$I$78)</f>
        <v>1.4844036697247704</v>
      </c>
    </row>
    <row r="124" spans="1:19" x14ac:dyDescent="0.2">
      <c r="A124">
        <v>2</v>
      </c>
      <c r="B124">
        <v>1.752</v>
      </c>
      <c r="C124">
        <v>0.57599999999999996</v>
      </c>
      <c r="D124">
        <v>0.53300000000000003</v>
      </c>
      <c r="E124">
        <v>1.1299999999999999</v>
      </c>
      <c r="F124">
        <v>1.2</v>
      </c>
      <c r="G124">
        <v>2.2130000000000001</v>
      </c>
      <c r="H124">
        <v>2.3940000000000001</v>
      </c>
      <c r="I124">
        <v>1.615</v>
      </c>
      <c r="K124">
        <v>2</v>
      </c>
      <c r="L124" s="6">
        <f t="shared" si="79"/>
        <v>4.5690140845070424</v>
      </c>
      <c r="M124" s="6">
        <f t="shared" si="80"/>
        <v>0.77700348432055744</v>
      </c>
      <c r="N124" s="6">
        <f t="shared" si="81"/>
        <v>0.82476635514018704</v>
      </c>
      <c r="O124" s="6">
        <f t="shared" si="82"/>
        <v>1.6711409395973154</v>
      </c>
      <c r="P124" s="6">
        <f t="shared" si="83"/>
        <v>1.685214626391097</v>
      </c>
      <c r="Q124" s="6">
        <f t="shared" si="84"/>
        <v>3.1077844311377243</v>
      </c>
      <c r="R124" s="6">
        <f t="shared" si="85"/>
        <v>4.2419659735349722</v>
      </c>
      <c r="S124" s="6">
        <f t="shared" si="86"/>
        <v>2.7266055045871558</v>
      </c>
    </row>
    <row r="125" spans="1:19" x14ac:dyDescent="0.2">
      <c r="A125">
        <v>3</v>
      </c>
      <c r="B125">
        <v>1.6240000000000001</v>
      </c>
      <c r="C125">
        <v>1.627</v>
      </c>
      <c r="D125">
        <v>0.59799999999999998</v>
      </c>
      <c r="E125">
        <v>1.341</v>
      </c>
      <c r="F125">
        <v>1.2110000000000001</v>
      </c>
      <c r="G125">
        <v>1.7669999999999999</v>
      </c>
      <c r="H125">
        <v>1.3089999999999999</v>
      </c>
      <c r="I125">
        <v>1.252</v>
      </c>
      <c r="K125">
        <v>3</v>
      </c>
      <c r="L125" s="6">
        <f t="shared" si="79"/>
        <v>4.2084507042253527</v>
      </c>
      <c r="M125" s="6">
        <f t="shared" si="80"/>
        <v>2.6080139372822302</v>
      </c>
      <c r="N125" s="6">
        <f t="shared" si="81"/>
        <v>0.97663551401869153</v>
      </c>
      <c r="O125" s="6">
        <f t="shared" si="82"/>
        <v>2.025167785234899</v>
      </c>
      <c r="P125" s="6">
        <f t="shared" si="83"/>
        <v>1.7027027027027031</v>
      </c>
      <c r="Q125" s="6">
        <f t="shared" si="84"/>
        <v>2.4401197604790417</v>
      </c>
      <c r="R125" s="6">
        <f t="shared" si="85"/>
        <v>2.1909262759924384</v>
      </c>
      <c r="S125" s="6">
        <f t="shared" si="86"/>
        <v>2.0605504587155963</v>
      </c>
    </row>
    <row r="126" spans="1:19" x14ac:dyDescent="0.2">
      <c r="A126">
        <v>4</v>
      </c>
      <c r="B126">
        <v>1.526</v>
      </c>
      <c r="C126">
        <v>1.84</v>
      </c>
      <c r="D126">
        <v>1.3140000000000001</v>
      </c>
      <c r="E126">
        <v>1.756</v>
      </c>
      <c r="F126">
        <v>1.931</v>
      </c>
      <c r="G126">
        <v>2.0609999999999999</v>
      </c>
      <c r="H126">
        <v>1.1459999999999999</v>
      </c>
      <c r="I126">
        <v>0.73099999999999998</v>
      </c>
      <c r="K126">
        <v>4</v>
      </c>
      <c r="L126" s="6">
        <f t="shared" si="79"/>
        <v>3.9323943661971832</v>
      </c>
      <c r="M126" s="6">
        <f t="shared" si="80"/>
        <v>2.9790940766550524</v>
      </c>
      <c r="N126" s="6">
        <f t="shared" si="81"/>
        <v>2.6495327102803743</v>
      </c>
      <c r="O126" s="6">
        <f t="shared" si="82"/>
        <v>2.7214765100671139</v>
      </c>
      <c r="P126" s="6">
        <f t="shared" si="83"/>
        <v>2.8473767885532588</v>
      </c>
      <c r="Q126" s="6">
        <f t="shared" si="84"/>
        <v>2.8802395209580838</v>
      </c>
      <c r="R126" s="6">
        <f t="shared" si="85"/>
        <v>1.8827977315689979</v>
      </c>
      <c r="S126" s="6">
        <f t="shared" si="86"/>
        <v>1.1045871559633027</v>
      </c>
    </row>
    <row r="127" spans="1:19" x14ac:dyDescent="0.2">
      <c r="A127">
        <v>5</v>
      </c>
      <c r="B127">
        <v>1.7170000000000001</v>
      </c>
      <c r="C127">
        <v>1.0920000000000001</v>
      </c>
      <c r="D127">
        <v>1.1659999999999999</v>
      </c>
      <c r="E127">
        <v>0.81100000000000005</v>
      </c>
      <c r="F127">
        <v>1.0860000000000001</v>
      </c>
      <c r="G127">
        <v>1.5740000000000001</v>
      </c>
      <c r="H127">
        <v>1.052</v>
      </c>
      <c r="I127">
        <v>0.67100000000000004</v>
      </c>
      <c r="K127">
        <v>5</v>
      </c>
      <c r="L127" s="6">
        <f t="shared" si="79"/>
        <v>4.4704225352112683</v>
      </c>
      <c r="M127" s="6">
        <f t="shared" si="80"/>
        <v>1.6759581881533103</v>
      </c>
      <c r="N127" s="6">
        <f t="shared" si="81"/>
        <v>2.3037383177570092</v>
      </c>
      <c r="O127" s="6">
        <f t="shared" si="82"/>
        <v>1.1359060402684564</v>
      </c>
      <c r="P127" s="6">
        <f t="shared" si="83"/>
        <v>1.5039745627980923</v>
      </c>
      <c r="Q127" s="6">
        <f t="shared" si="84"/>
        <v>2.1511976047904193</v>
      </c>
      <c r="R127" s="6">
        <f t="shared" si="85"/>
        <v>1.7051039697542534</v>
      </c>
      <c r="S127" s="6">
        <f t="shared" si="86"/>
        <v>0.99449541284403664</v>
      </c>
    </row>
    <row r="129" spans="3:19" x14ac:dyDescent="0.2">
      <c r="K129" t="s">
        <v>8</v>
      </c>
    </row>
    <row r="131" spans="3:19" x14ac:dyDescent="0.2">
      <c r="D131" t="s">
        <v>4</v>
      </c>
      <c r="E131" t="s">
        <v>5</v>
      </c>
    </row>
    <row r="132" spans="3:19" x14ac:dyDescent="0.2">
      <c r="C132">
        <v>0.5</v>
      </c>
      <c r="D132" s="10">
        <f>AVERAGE(L132:O132)</f>
        <v>217.8836988801055</v>
      </c>
      <c r="E132" s="10">
        <f>AVERAGE(P132:S132)</f>
        <v>219.30553252423354</v>
      </c>
      <c r="K132">
        <v>0.5</v>
      </c>
      <c r="L132" s="6">
        <f>L122*100</f>
        <v>411.26760563380282</v>
      </c>
      <c r="M132" s="9">
        <f t="shared" ref="M132:O132" si="87">M122*100</f>
        <v>182.05574912891987</v>
      </c>
      <c r="N132" s="9">
        <f t="shared" si="87"/>
        <v>151.86915887850466</v>
      </c>
      <c r="O132" s="11">
        <f t="shared" si="87"/>
        <v>126.34228187919463</v>
      </c>
      <c r="P132" s="6">
        <f>P122*100</f>
        <v>200.79491255961841</v>
      </c>
      <c r="Q132" s="9">
        <f t="shared" ref="Q132:S132" si="88">Q122*100</f>
        <v>255.5389221556886</v>
      </c>
      <c r="R132" s="9">
        <f t="shared" si="88"/>
        <v>124.00756143667297</v>
      </c>
      <c r="S132" s="11">
        <f t="shared" si="88"/>
        <v>296.88073394495416</v>
      </c>
    </row>
    <row r="133" spans="3:19" x14ac:dyDescent="0.2">
      <c r="C133">
        <v>1</v>
      </c>
      <c r="D133" s="10">
        <f t="shared" ref="D133:D137" si="89">AVERAGE(L133:O133)</f>
        <v>191.12442248567154</v>
      </c>
      <c r="E133" s="10">
        <f t="shared" ref="E133:E137" si="90">AVERAGE(P133:S133)</f>
        <v>114.90265671340677</v>
      </c>
      <c r="K133">
        <v>1</v>
      </c>
      <c r="L133" s="7">
        <f t="shared" ref="L133:S133" si="91">L123*100</f>
        <v>376.61971830985925</v>
      </c>
      <c r="M133" s="10">
        <f t="shared" si="91"/>
        <v>123.34494773519165</v>
      </c>
      <c r="N133" s="10">
        <f t="shared" si="91"/>
        <v>118.22429906542055</v>
      </c>
      <c r="O133" s="12">
        <f t="shared" si="91"/>
        <v>146.30872483221478</v>
      </c>
      <c r="P133" s="7">
        <f t="shared" si="91"/>
        <v>114.62639109697932</v>
      </c>
      <c r="Q133" s="10">
        <f t="shared" si="91"/>
        <v>105.23952095808382</v>
      </c>
      <c r="R133" s="10">
        <f t="shared" si="91"/>
        <v>91.304347826086953</v>
      </c>
      <c r="S133" s="12">
        <f t="shared" si="91"/>
        <v>148.44036697247705</v>
      </c>
    </row>
    <row r="134" spans="3:19" x14ac:dyDescent="0.2">
      <c r="C134">
        <v>2</v>
      </c>
      <c r="D134" s="10">
        <f t="shared" si="89"/>
        <v>196.04812158912759</v>
      </c>
      <c r="E134" s="10">
        <f t="shared" si="90"/>
        <v>294.03926339127372</v>
      </c>
      <c r="K134">
        <v>2</v>
      </c>
      <c r="L134" s="7">
        <f t="shared" ref="L134:S134" si="92">L124*100</f>
        <v>456.90140845070425</v>
      </c>
      <c r="M134" s="10">
        <f t="shared" si="92"/>
        <v>77.700348432055748</v>
      </c>
      <c r="N134" s="10">
        <f t="shared" si="92"/>
        <v>82.47663551401871</v>
      </c>
      <c r="O134" s="12">
        <f t="shared" si="92"/>
        <v>167.11409395973155</v>
      </c>
      <c r="P134" s="7">
        <f t="shared" si="92"/>
        <v>168.5214626391097</v>
      </c>
      <c r="Q134" s="10">
        <f t="shared" si="92"/>
        <v>310.77844311377243</v>
      </c>
      <c r="R134" s="10">
        <f t="shared" si="92"/>
        <v>424.19659735349722</v>
      </c>
      <c r="S134" s="12">
        <f t="shared" si="92"/>
        <v>272.66055045871559</v>
      </c>
    </row>
    <row r="135" spans="3:19" x14ac:dyDescent="0.2">
      <c r="C135">
        <v>3</v>
      </c>
      <c r="D135" s="10">
        <f t="shared" si="89"/>
        <v>245.45669851902937</v>
      </c>
      <c r="E135" s="10">
        <f t="shared" si="90"/>
        <v>209.85747994724449</v>
      </c>
      <c r="K135">
        <v>3</v>
      </c>
      <c r="L135" s="7">
        <f t="shared" ref="L135:S135" si="93">L125*100</f>
        <v>420.84507042253529</v>
      </c>
      <c r="M135" s="10">
        <f t="shared" si="93"/>
        <v>260.80139372822305</v>
      </c>
      <c r="N135" s="10">
        <f t="shared" si="93"/>
        <v>97.663551401869157</v>
      </c>
      <c r="O135" s="12">
        <f t="shared" si="93"/>
        <v>202.5167785234899</v>
      </c>
      <c r="P135" s="7">
        <f t="shared" si="93"/>
        <v>170.27027027027032</v>
      </c>
      <c r="Q135" s="10">
        <f t="shared" si="93"/>
        <v>244.01197604790417</v>
      </c>
      <c r="R135" s="10">
        <f t="shared" si="93"/>
        <v>219.09262759924383</v>
      </c>
      <c r="S135" s="12">
        <f t="shared" si="93"/>
        <v>206.05504587155963</v>
      </c>
    </row>
    <row r="136" spans="3:19" x14ac:dyDescent="0.2">
      <c r="C136">
        <v>4</v>
      </c>
      <c r="D136" s="10">
        <f t="shared" si="89"/>
        <v>307.06244157999311</v>
      </c>
      <c r="E136" s="10">
        <f t="shared" si="90"/>
        <v>217.87502992609109</v>
      </c>
      <c r="K136">
        <v>4</v>
      </c>
      <c r="L136" s="7">
        <f t="shared" ref="L136:S136" si="94">L126*100</f>
        <v>393.23943661971833</v>
      </c>
      <c r="M136" s="10">
        <f t="shared" si="94"/>
        <v>297.90940766550523</v>
      </c>
      <c r="N136" s="10">
        <f t="shared" si="94"/>
        <v>264.95327102803742</v>
      </c>
      <c r="O136" s="12">
        <f t="shared" si="94"/>
        <v>272.14765100671138</v>
      </c>
      <c r="P136" s="7">
        <f t="shared" si="94"/>
        <v>284.7376788553259</v>
      </c>
      <c r="Q136" s="10">
        <f t="shared" si="94"/>
        <v>288.0239520958084</v>
      </c>
      <c r="R136" s="10">
        <f t="shared" si="94"/>
        <v>188.27977315689978</v>
      </c>
      <c r="S136" s="12">
        <f t="shared" si="94"/>
        <v>110.45871559633026</v>
      </c>
    </row>
    <row r="137" spans="3:19" x14ac:dyDescent="0.2">
      <c r="C137">
        <v>5</v>
      </c>
      <c r="D137" s="10">
        <f t="shared" si="89"/>
        <v>239.65062703475112</v>
      </c>
      <c r="E137" s="10">
        <f t="shared" si="90"/>
        <v>158.86928875467004</v>
      </c>
      <c r="K137">
        <v>5</v>
      </c>
      <c r="L137" s="8">
        <f t="shared" ref="L137:S137" si="95">L127*100</f>
        <v>447.04225352112684</v>
      </c>
      <c r="M137" s="13">
        <f t="shared" si="95"/>
        <v>167.59581881533103</v>
      </c>
      <c r="N137" s="13">
        <f t="shared" si="95"/>
        <v>230.37383177570092</v>
      </c>
      <c r="O137" s="14">
        <f t="shared" si="95"/>
        <v>113.59060402684564</v>
      </c>
      <c r="P137" s="8">
        <f t="shared" si="95"/>
        <v>150.39745627980923</v>
      </c>
      <c r="Q137" s="13">
        <f t="shared" si="95"/>
        <v>215.11976047904193</v>
      </c>
      <c r="R137" s="13">
        <f t="shared" si="95"/>
        <v>170.51039697542535</v>
      </c>
      <c r="S137" s="14">
        <f t="shared" si="95"/>
        <v>99.449541284403665</v>
      </c>
    </row>
  </sheetData>
  <mergeCells count="12">
    <mergeCell ref="B76:E76"/>
    <mergeCell ref="F76:I76"/>
    <mergeCell ref="B97:E97"/>
    <mergeCell ref="F97:I97"/>
    <mergeCell ref="B119:E119"/>
    <mergeCell ref="F119:I119"/>
    <mergeCell ref="B5:E5"/>
    <mergeCell ref="F5:I5"/>
    <mergeCell ref="B28:E28"/>
    <mergeCell ref="F28:I28"/>
    <mergeCell ref="B52:E52"/>
    <mergeCell ref="F52:I52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F314BB-4DC7-4C82-AE3A-5742C569A7BD}">
  <dimension ref="B2:V28"/>
  <sheetViews>
    <sheetView tabSelected="1" topLeftCell="I4" workbookViewId="0">
      <selection activeCell="N25" sqref="N25"/>
    </sheetView>
  </sheetViews>
  <sheetFormatPr baseColWidth="10" defaultColWidth="8.83203125" defaultRowHeight="15" x14ac:dyDescent="0.2"/>
  <sheetData>
    <row r="2" spans="2:22" x14ac:dyDescent="0.2">
      <c r="C2" s="34" t="s">
        <v>18</v>
      </c>
      <c r="D2" s="34"/>
      <c r="E2" s="34"/>
      <c r="F2" s="34"/>
      <c r="G2" s="34"/>
      <c r="H2" s="34"/>
      <c r="K2" s="34" t="s">
        <v>18</v>
      </c>
      <c r="L2" s="34"/>
      <c r="M2" s="34" t="s">
        <v>16</v>
      </c>
      <c r="N2" s="34"/>
      <c r="O2" s="34" t="s">
        <v>17</v>
      </c>
      <c r="P2" s="34"/>
    </row>
    <row r="3" spans="2:22" x14ac:dyDescent="0.2">
      <c r="C3" t="s">
        <v>4</v>
      </c>
      <c r="D3" t="s">
        <v>5</v>
      </c>
      <c r="G3" t="s">
        <v>4</v>
      </c>
      <c r="H3" t="s">
        <v>5</v>
      </c>
      <c r="K3" t="s">
        <v>4</v>
      </c>
      <c r="L3" t="s">
        <v>5</v>
      </c>
      <c r="M3" t="s">
        <v>4</v>
      </c>
      <c r="N3" t="s">
        <v>5</v>
      </c>
      <c r="O3" t="s">
        <v>4</v>
      </c>
      <c r="P3" t="s">
        <v>5</v>
      </c>
      <c r="Q3" t="s">
        <v>19</v>
      </c>
      <c r="R3" t="s">
        <v>19</v>
      </c>
      <c r="S3" t="s">
        <v>19</v>
      </c>
      <c r="T3" t="s">
        <v>19</v>
      </c>
      <c r="U3" t="s">
        <v>19</v>
      </c>
      <c r="V3" t="s">
        <v>19</v>
      </c>
    </row>
    <row r="4" spans="2:22" x14ac:dyDescent="0.2">
      <c r="B4">
        <v>0.5</v>
      </c>
      <c r="C4">
        <v>78.571788802458684</v>
      </c>
      <c r="D4">
        <v>70.58348025111917</v>
      </c>
      <c r="F4">
        <v>0.5</v>
      </c>
      <c r="G4" s="10">
        <v>93.551597281631999</v>
      </c>
      <c r="H4" s="10">
        <v>93.573442919813829</v>
      </c>
      <c r="J4">
        <v>0.5</v>
      </c>
      <c r="K4" s="10">
        <f>AVERAGE(C4,G4)</f>
        <v>86.061693042045334</v>
      </c>
      <c r="L4" s="10">
        <f>AVERAGE(D4,H4)</f>
        <v>82.078461585466499</v>
      </c>
      <c r="M4" s="10">
        <f>AVERAGE(C13,G13)</f>
        <v>136.64007597067209</v>
      </c>
      <c r="N4" s="10">
        <f>AVERAGE(D13,H13)</f>
        <v>130.27719837222566</v>
      </c>
      <c r="O4" s="10">
        <f>AVERAGE(C23,G23)</f>
        <v>155.9142116914347</v>
      </c>
      <c r="P4" s="10">
        <f>AVERAGE(D23,H23)</f>
        <v>139.41140683336286</v>
      </c>
      <c r="Q4" s="29">
        <f>STDEV(C4,G4)</f>
        <v>10.592324156499194</v>
      </c>
      <c r="R4" s="29">
        <f>STDEV(D4,H4)</f>
        <v>16.256358502259566</v>
      </c>
      <c r="S4" s="29">
        <f>STDEV(C13,G13)</f>
        <v>95.671100608540982</v>
      </c>
      <c r="T4" s="29">
        <f>STDEV(D13,H13)</f>
        <v>78.580492627193991</v>
      </c>
      <c r="U4" s="29">
        <f>STDEV(C23,G23)</f>
        <v>87.638089235523992</v>
      </c>
      <c r="V4" s="29">
        <f>STDEV(D23,H23)</f>
        <v>112.98735610597004</v>
      </c>
    </row>
    <row r="5" spans="2:22" x14ac:dyDescent="0.2">
      <c r="B5">
        <v>1</v>
      </c>
      <c r="C5">
        <v>54.893703810138256</v>
      </c>
      <c r="D5">
        <v>57.506306317021654</v>
      </c>
      <c r="F5">
        <v>1</v>
      </c>
      <c r="G5" s="10">
        <v>96.61815145865917</v>
      </c>
      <c r="H5" s="10">
        <v>80.07675829003513</v>
      </c>
      <c r="J5">
        <v>1</v>
      </c>
      <c r="K5" s="10">
        <f t="shared" ref="K5:K9" si="0">AVERAGE(C5,G5)</f>
        <v>75.755927634398716</v>
      </c>
      <c r="L5" s="10">
        <f t="shared" ref="L5:L9" si="1">AVERAGE(D5,H5)</f>
        <v>68.791532303528385</v>
      </c>
      <c r="M5" s="10">
        <f t="shared" ref="M5:M9" si="2">AVERAGE(C14,G14)</f>
        <v>167.43019851811516</v>
      </c>
      <c r="N5" s="10">
        <f t="shared" ref="N5:N9" si="3">AVERAGE(D14,H14)</f>
        <v>172.39657560595754</v>
      </c>
      <c r="O5" s="10">
        <f t="shared" ref="O5:O9" si="4">AVERAGE(C24,G24)</f>
        <v>141.8408892030165</v>
      </c>
      <c r="P5" s="10">
        <f t="shared" ref="P5:P9" si="5">AVERAGE(D24,H24)</f>
        <v>101.19400228251314</v>
      </c>
      <c r="Q5" s="29">
        <f t="shared" ref="Q5:Q9" si="6">STDEV(C5,G5)</f>
        <v>29.503639873532201</v>
      </c>
      <c r="R5" s="29">
        <f t="shared" ref="R5:R9" si="7">STDEV(D5,H5)</f>
        <v>15.95971964456316</v>
      </c>
      <c r="S5" s="29">
        <f t="shared" ref="S5:S9" si="8">STDEV(C14,G14)</f>
        <v>136.7281972343107</v>
      </c>
      <c r="T5" s="29">
        <f t="shared" ref="T5:T9" si="9">STDEV(D14,H14)</f>
        <v>106.73994364194147</v>
      </c>
      <c r="U5" s="29">
        <f t="shared" ref="U5:V5" si="10">STDEV(C24,G24)</f>
        <v>69.697441169996608</v>
      </c>
      <c r="V5" s="29">
        <f t="shared" si="10"/>
        <v>19.386965018055704</v>
      </c>
    </row>
    <row r="6" spans="2:22" x14ac:dyDescent="0.2">
      <c r="B6">
        <v>2</v>
      </c>
      <c r="C6">
        <v>91.289629182920606</v>
      </c>
      <c r="D6">
        <v>87.87114483365076</v>
      </c>
      <c r="F6">
        <v>2</v>
      </c>
      <c r="G6" s="10">
        <v>116.86709759184637</v>
      </c>
      <c r="H6" s="10">
        <v>97.728374731899677</v>
      </c>
      <c r="J6">
        <v>2</v>
      </c>
      <c r="K6" s="10">
        <f t="shared" si="0"/>
        <v>104.07836338738349</v>
      </c>
      <c r="L6" s="10">
        <f t="shared" si="1"/>
        <v>92.799759782775226</v>
      </c>
      <c r="M6" s="10">
        <f t="shared" si="2"/>
        <v>146.03027166982227</v>
      </c>
      <c r="N6" s="10">
        <f t="shared" si="3"/>
        <v>160.03075981980916</v>
      </c>
      <c r="O6" s="10">
        <f t="shared" si="4"/>
        <v>144.20217196219653</v>
      </c>
      <c r="P6" s="10">
        <f t="shared" si="5"/>
        <v>182.43375666346384</v>
      </c>
      <c r="Q6" s="29">
        <f t="shared" si="6"/>
        <v>18.086001357536063</v>
      </c>
      <c r="R6" s="29">
        <f t="shared" si="7"/>
        <v>6.9701141047665915</v>
      </c>
      <c r="S6" s="29">
        <f t="shared" si="8"/>
        <v>93.269942380610701</v>
      </c>
      <c r="T6" s="29">
        <f t="shared" si="9"/>
        <v>94.419868835383909</v>
      </c>
      <c r="U6" s="29">
        <f t="shared" ref="U6:V6" si="11">STDEV(C25,G25)</f>
        <v>73.321245116518242</v>
      </c>
      <c r="V6" s="29">
        <f t="shared" si="11"/>
        <v>157.83402124999046</v>
      </c>
    </row>
    <row r="7" spans="2:22" x14ac:dyDescent="0.2">
      <c r="B7">
        <v>3</v>
      </c>
      <c r="C7">
        <v>56.620894886039196</v>
      </c>
      <c r="D7">
        <v>58.457271312732011</v>
      </c>
      <c r="F7">
        <v>3</v>
      </c>
      <c r="G7" s="10">
        <v>116.01238422729604</v>
      </c>
      <c r="H7" s="10">
        <v>100.03034346450497</v>
      </c>
      <c r="J7">
        <v>3</v>
      </c>
      <c r="K7" s="10">
        <f t="shared" si="0"/>
        <v>86.31663955666761</v>
      </c>
      <c r="L7" s="10">
        <f t="shared" si="1"/>
        <v>79.243807388618492</v>
      </c>
      <c r="M7" s="10">
        <f t="shared" si="2"/>
        <v>148.73383031482388</v>
      </c>
      <c r="N7" s="10">
        <f t="shared" si="3"/>
        <v>170.04316093987592</v>
      </c>
      <c r="O7" s="10">
        <f t="shared" si="4"/>
        <v>154.04037117813763</v>
      </c>
      <c r="P7" s="10">
        <f t="shared" si="5"/>
        <v>150.42370530557457</v>
      </c>
      <c r="Q7" s="29">
        <f t="shared" si="6"/>
        <v>41.996124857971296</v>
      </c>
      <c r="R7" s="29">
        <f t="shared" si="7"/>
        <v>29.396601233276243</v>
      </c>
      <c r="S7" s="29">
        <f t="shared" si="8"/>
        <v>127.91587844036378</v>
      </c>
      <c r="T7" s="29">
        <f t="shared" si="9"/>
        <v>105.36153818440602</v>
      </c>
      <c r="U7" s="29">
        <f t="shared" ref="U7:V7" si="12">STDEV(C26,G26)</f>
        <v>129.28220994782748</v>
      </c>
      <c r="V7" s="29">
        <f t="shared" si="12"/>
        <v>84.052050161275744</v>
      </c>
    </row>
    <row r="8" spans="2:22" x14ac:dyDescent="0.2">
      <c r="B8">
        <v>4</v>
      </c>
      <c r="C8">
        <v>55.007241166646381</v>
      </c>
      <c r="D8">
        <v>50.675229930485166</v>
      </c>
      <c r="F8">
        <v>4</v>
      </c>
      <c r="G8" s="10">
        <v>96.439222260619403</v>
      </c>
      <c r="H8" s="10">
        <v>97.812737844898777</v>
      </c>
      <c r="J8">
        <v>4</v>
      </c>
      <c r="K8" s="10">
        <f t="shared" si="0"/>
        <v>75.723231713632885</v>
      </c>
      <c r="L8" s="10">
        <f t="shared" si="1"/>
        <v>74.243983887691968</v>
      </c>
      <c r="M8" s="10">
        <f t="shared" si="2"/>
        <v>159.4713126756842</v>
      </c>
      <c r="N8" s="10">
        <f t="shared" si="3"/>
        <v>136.14545925134939</v>
      </c>
      <c r="O8" s="10">
        <f t="shared" si="4"/>
        <v>188.89797450812992</v>
      </c>
      <c r="P8" s="10">
        <f t="shared" si="5"/>
        <v>141.63300761014264</v>
      </c>
      <c r="Q8" s="29">
        <f t="shared" si="6"/>
        <v>29.296834789541212</v>
      </c>
      <c r="R8" s="29">
        <f t="shared" si="7"/>
        <v>33.331251494516401</v>
      </c>
      <c r="S8" s="29">
        <f t="shared" si="8"/>
        <v>104.81428784298735</v>
      </c>
      <c r="T8" s="29">
        <f t="shared" si="9"/>
        <v>89.09305687425605</v>
      </c>
      <c r="U8" s="29">
        <f t="shared" ref="U8:V8" si="13">STDEV(C27,G27)</f>
        <v>167.10979192361788</v>
      </c>
      <c r="V8" s="29">
        <f t="shared" si="13"/>
        <v>107.82250198196647</v>
      </c>
    </row>
    <row r="9" spans="2:22" x14ac:dyDescent="0.2">
      <c r="B9">
        <v>5</v>
      </c>
      <c r="C9">
        <v>45.427032416426663</v>
      </c>
      <c r="D9">
        <v>45.051001292748211</v>
      </c>
      <c r="F9">
        <v>5</v>
      </c>
      <c r="G9" s="10">
        <v>100.67235795910698</v>
      </c>
      <c r="H9" s="10">
        <v>96.300120539092205</v>
      </c>
      <c r="J9">
        <v>5</v>
      </c>
      <c r="K9" s="10">
        <f t="shared" si="0"/>
        <v>73.049695187766815</v>
      </c>
      <c r="L9" s="10">
        <f t="shared" si="1"/>
        <v>70.675560915920215</v>
      </c>
      <c r="M9" s="10">
        <f t="shared" si="2"/>
        <v>144.36159218715665</v>
      </c>
      <c r="N9" s="10">
        <f t="shared" si="3"/>
        <v>141.45575347051366</v>
      </c>
      <c r="O9" s="10">
        <f t="shared" si="4"/>
        <v>153.09947173822192</v>
      </c>
      <c r="P9" s="10">
        <f t="shared" si="5"/>
        <v>111.13538728813057</v>
      </c>
      <c r="Q9" s="29">
        <f t="shared" si="6"/>
        <v>39.064344320087656</v>
      </c>
      <c r="R9" s="29">
        <f t="shared" si="7"/>
        <v>36.238599748927825</v>
      </c>
      <c r="S9" s="29">
        <f t="shared" si="8"/>
        <v>108.33421102569186</v>
      </c>
      <c r="T9" s="29">
        <f t="shared" si="9"/>
        <v>67.601389678980496</v>
      </c>
      <c r="U9" s="29">
        <f t="shared" ref="U9:V9" si="14">STDEV(C28,G28)</f>
        <v>122.40181765941151</v>
      </c>
      <c r="V9" s="29">
        <f t="shared" si="14"/>
        <v>67.505930838961106</v>
      </c>
    </row>
    <row r="11" spans="2:22" x14ac:dyDescent="0.2">
      <c r="C11" s="34" t="s">
        <v>16</v>
      </c>
      <c r="D11" s="34"/>
      <c r="E11" s="34"/>
      <c r="F11" s="34"/>
      <c r="G11" s="34"/>
      <c r="H11" s="34"/>
    </row>
    <row r="12" spans="2:22" x14ac:dyDescent="0.2">
      <c r="C12" t="s">
        <v>4</v>
      </c>
      <c r="D12" t="s">
        <v>5</v>
      </c>
      <c r="G12" t="s">
        <v>4</v>
      </c>
      <c r="H12" t="s">
        <v>5</v>
      </c>
    </row>
    <row r="13" spans="2:22" x14ac:dyDescent="0.2">
      <c r="B13">
        <v>0.5</v>
      </c>
      <c r="C13">
        <v>68.990391966792316</v>
      </c>
      <c r="D13">
        <v>74.712399166557304</v>
      </c>
      <c r="F13">
        <v>0.5</v>
      </c>
      <c r="G13" s="10">
        <v>204.28975997455186</v>
      </c>
      <c r="H13" s="10">
        <v>185.84199757789401</v>
      </c>
    </row>
    <row r="14" spans="2:22" x14ac:dyDescent="0.2">
      <c r="B14">
        <v>1</v>
      </c>
      <c r="C14">
        <v>70.748763074322284</v>
      </c>
      <c r="D14">
        <v>96.920037633270866</v>
      </c>
      <c r="F14">
        <v>1</v>
      </c>
      <c r="G14" s="10">
        <v>264.11163396190801</v>
      </c>
      <c r="H14" s="10">
        <v>247.87311357864422</v>
      </c>
    </row>
    <row r="15" spans="2:22" x14ac:dyDescent="0.2">
      <c r="B15">
        <v>2</v>
      </c>
      <c r="C15">
        <v>80.078462931613885</v>
      </c>
      <c r="D15">
        <v>93.26583028756481</v>
      </c>
      <c r="F15">
        <v>2</v>
      </c>
      <c r="G15" s="10">
        <v>211.98208040803064</v>
      </c>
      <c r="H15" s="10">
        <v>226.7956893520535</v>
      </c>
    </row>
    <row r="16" spans="2:22" x14ac:dyDescent="0.2">
      <c r="B16">
        <v>3</v>
      </c>
      <c r="C16">
        <v>58.283645248208543</v>
      </c>
      <c r="D16">
        <v>95.541302813437071</v>
      </c>
      <c r="F16">
        <v>3</v>
      </c>
      <c r="G16" s="10">
        <v>239.1840153814392</v>
      </c>
      <c r="H16" s="10">
        <v>244.54501906631478</v>
      </c>
    </row>
    <row r="17" spans="2:8" x14ac:dyDescent="0.2">
      <c r="B17">
        <v>4</v>
      </c>
      <c r="C17">
        <v>85.356418976669119</v>
      </c>
      <c r="D17">
        <v>73.147154578924201</v>
      </c>
      <c r="F17">
        <v>4</v>
      </c>
      <c r="G17" s="10">
        <v>233.58620637469926</v>
      </c>
      <c r="H17" s="10">
        <v>199.1437639237746</v>
      </c>
    </row>
    <row r="18" spans="2:8" x14ac:dyDescent="0.2">
      <c r="B18">
        <v>5</v>
      </c>
      <c r="C18">
        <v>67.757736936395446</v>
      </c>
      <c r="D18">
        <v>93.654352410872264</v>
      </c>
      <c r="F18">
        <v>5</v>
      </c>
      <c r="G18" s="10">
        <v>220.96544743791782</v>
      </c>
      <c r="H18" s="10">
        <v>189.25715453015505</v>
      </c>
    </row>
    <row r="21" spans="2:8" x14ac:dyDescent="0.2">
      <c r="C21" s="34" t="s">
        <v>17</v>
      </c>
      <c r="D21" s="34"/>
      <c r="E21" s="34"/>
      <c r="F21" s="34"/>
      <c r="G21" s="34"/>
      <c r="H21" s="34"/>
    </row>
    <row r="22" spans="2:8" x14ac:dyDescent="0.2">
      <c r="C22" t="s">
        <v>4</v>
      </c>
      <c r="D22" t="s">
        <v>5</v>
      </c>
      <c r="G22" t="s">
        <v>4</v>
      </c>
      <c r="H22" t="s">
        <v>5</v>
      </c>
    </row>
    <row r="23" spans="2:8" x14ac:dyDescent="0.2">
      <c r="B23">
        <v>0.5</v>
      </c>
      <c r="C23" s="10">
        <v>93.944724502763904</v>
      </c>
      <c r="D23" s="10">
        <v>59.51728114249218</v>
      </c>
      <c r="F23">
        <v>0.5</v>
      </c>
      <c r="G23">
        <v>217.8836988801055</v>
      </c>
      <c r="H23">
        <v>219.30553252423354</v>
      </c>
    </row>
    <row r="24" spans="2:8" x14ac:dyDescent="0.2">
      <c r="B24">
        <v>1</v>
      </c>
      <c r="C24" s="10">
        <v>92.557355920361488</v>
      </c>
      <c r="D24" s="10">
        <v>87.485347851619494</v>
      </c>
      <c r="F24">
        <v>1</v>
      </c>
      <c r="G24">
        <v>191.12442248567154</v>
      </c>
      <c r="H24">
        <v>114.90265671340677</v>
      </c>
    </row>
    <row r="25" spans="2:8" x14ac:dyDescent="0.2">
      <c r="B25">
        <v>2</v>
      </c>
      <c r="C25" s="10">
        <v>92.3562223352655</v>
      </c>
      <c r="D25" s="10">
        <v>70.828249935653986</v>
      </c>
      <c r="F25">
        <v>2</v>
      </c>
      <c r="G25">
        <v>196.04812158912759</v>
      </c>
      <c r="H25">
        <v>294.03926339127372</v>
      </c>
    </row>
    <row r="26" spans="2:8" x14ac:dyDescent="0.2">
      <c r="B26">
        <v>3</v>
      </c>
      <c r="C26" s="10">
        <v>62.624043837245871</v>
      </c>
      <c r="D26" s="10">
        <v>90.989930663904673</v>
      </c>
      <c r="F26">
        <v>3</v>
      </c>
      <c r="G26">
        <v>245.45669851902937</v>
      </c>
      <c r="H26">
        <v>209.85747994724449</v>
      </c>
    </row>
    <row r="27" spans="2:8" x14ac:dyDescent="0.2">
      <c r="B27">
        <v>4</v>
      </c>
      <c r="C27" s="10">
        <v>70.733507436266748</v>
      </c>
      <c r="D27" s="10">
        <v>65.390985294194209</v>
      </c>
      <c r="F27">
        <v>4</v>
      </c>
      <c r="G27">
        <v>307.06244157999311</v>
      </c>
      <c r="H27">
        <v>217.87502992609109</v>
      </c>
    </row>
    <row r="28" spans="2:8" x14ac:dyDescent="0.2">
      <c r="B28">
        <v>5</v>
      </c>
      <c r="C28" s="10">
        <v>66.548316441692705</v>
      </c>
      <c r="D28" s="10">
        <v>63.401485821591116</v>
      </c>
      <c r="F28">
        <v>5</v>
      </c>
      <c r="G28">
        <v>239.65062703475112</v>
      </c>
      <c r="H28">
        <v>158.86928875467004</v>
      </c>
    </row>
  </sheetData>
  <mergeCells count="6">
    <mergeCell ref="C21:H21"/>
    <mergeCell ref="K2:L2"/>
    <mergeCell ref="M2:N2"/>
    <mergeCell ref="O2:P2"/>
    <mergeCell ref="C2:H2"/>
    <mergeCell ref="C11:H11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MTT</vt:lpstr>
      <vt:lpstr>RESULTS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Ayse</dc:creator>
  <cp:lastModifiedBy>Ergul ALTUNDAG</cp:lastModifiedBy>
  <dcterms:created xsi:type="dcterms:W3CDTF">2015-06-05T18:17:20Z</dcterms:created>
  <dcterms:modified xsi:type="dcterms:W3CDTF">2025-06-24T11:24:39Z</dcterms:modified>
</cp:coreProperties>
</file>