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6B4FDD5E-10AD-48BC-987E-226A8457159E}" xr6:coauthVersionLast="47" xr6:coauthVersionMax="47" xr10:uidLastSave="{00000000-0000-0000-0000-000000000000}"/>
  <bookViews>
    <workbookView xWindow="-7365" yWindow="-21720" windowWidth="38640" windowHeight="21120" activeTab="2" xr2:uid="{00000000-000D-0000-FFFF-FFFF00000000}"/>
  </bookViews>
  <sheets>
    <sheet name="Descriptives_Rready" sheetId="11" r:id="rId1"/>
    <sheet name="Data_Rready" sheetId="8" r:id="rId2"/>
    <sheet name="Data_Detailed" sheetId="1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51" i="11" l="1"/>
  <c r="I50" i="11"/>
  <c r="R72" i="8"/>
  <c r="R73" i="8"/>
  <c r="R106" i="12"/>
  <c r="R89" i="12"/>
  <c r="R90" i="12"/>
  <c r="R91" i="12"/>
  <c r="R92" i="12"/>
  <c r="R93" i="12"/>
  <c r="R94" i="12"/>
  <c r="R95" i="12"/>
  <c r="R96" i="12"/>
  <c r="R97" i="12"/>
  <c r="R98" i="12"/>
  <c r="R99" i="12"/>
  <c r="R100" i="12"/>
  <c r="R101" i="12"/>
  <c r="R102" i="12"/>
  <c r="R103" i="12"/>
  <c r="R104" i="12"/>
  <c r="R105" i="12"/>
  <c r="R88" i="12"/>
  <c r="R87" i="12"/>
  <c r="R86" i="12"/>
  <c r="R85" i="12"/>
  <c r="R84" i="12"/>
  <c r="R83" i="12"/>
  <c r="R82" i="12"/>
  <c r="R81" i="12"/>
  <c r="R80" i="12"/>
  <c r="R74" i="8"/>
  <c r="R75" i="8"/>
  <c r="R76" i="8"/>
  <c r="R77" i="8"/>
  <c r="R78" i="8"/>
  <c r="R79" i="8"/>
  <c r="R80" i="8"/>
  <c r="I49" i="11"/>
  <c r="R79" i="12"/>
  <c r="R78" i="12"/>
  <c r="R77" i="12"/>
  <c r="R76" i="12"/>
  <c r="R75" i="12"/>
  <c r="R74" i="12"/>
  <c r="R73" i="12"/>
  <c r="R72" i="12"/>
  <c r="R71" i="12"/>
  <c r="R70" i="12"/>
  <c r="R69" i="12"/>
  <c r="R68" i="12"/>
  <c r="R67" i="12"/>
  <c r="R66" i="12"/>
  <c r="R65" i="12"/>
  <c r="R64" i="12"/>
  <c r="R63" i="12"/>
  <c r="R62" i="12"/>
  <c r="R61" i="12"/>
  <c r="R60" i="12"/>
  <c r="R59" i="12"/>
  <c r="R58" i="12"/>
  <c r="R57" i="12"/>
  <c r="R56" i="12"/>
  <c r="R55" i="12"/>
  <c r="R54" i="12"/>
  <c r="R53" i="12"/>
  <c r="R52" i="12"/>
  <c r="R51" i="12"/>
  <c r="R50" i="12"/>
  <c r="R49" i="12"/>
  <c r="R48" i="12"/>
  <c r="R47" i="12"/>
  <c r="R46" i="12"/>
  <c r="R45" i="12"/>
  <c r="R44" i="12"/>
  <c r="R43" i="12"/>
  <c r="R42" i="12"/>
  <c r="R41" i="12"/>
  <c r="R40" i="12"/>
  <c r="R39" i="12"/>
  <c r="R34" i="12"/>
  <c r="R33" i="12"/>
  <c r="R32" i="12"/>
  <c r="R31" i="12"/>
  <c r="R28" i="12"/>
  <c r="R27" i="12"/>
  <c r="R26" i="12"/>
  <c r="R25" i="12"/>
  <c r="R24" i="12"/>
  <c r="R23" i="12"/>
  <c r="B23" i="12"/>
  <c r="R22" i="12"/>
  <c r="B22" i="12"/>
  <c r="R21" i="12"/>
  <c r="R20" i="12"/>
  <c r="R19" i="12"/>
  <c r="R18" i="12"/>
  <c r="R17" i="12"/>
  <c r="R16" i="12"/>
  <c r="R14" i="12"/>
  <c r="R13" i="12"/>
  <c r="R12" i="12"/>
  <c r="R11" i="12"/>
  <c r="R10" i="12"/>
  <c r="R9" i="12"/>
  <c r="R7" i="12"/>
  <c r="R6" i="12"/>
  <c r="R5" i="12"/>
  <c r="R4" i="12"/>
  <c r="R3" i="12"/>
  <c r="R2" i="12"/>
  <c r="R68" i="8"/>
  <c r="R64" i="8"/>
  <c r="R41" i="8"/>
  <c r="R42" i="8"/>
  <c r="R44" i="8"/>
  <c r="R45" i="8"/>
  <c r="R46" i="8"/>
  <c r="R47" i="8"/>
  <c r="R48" i="8"/>
  <c r="R49" i="8"/>
  <c r="R50" i="8"/>
  <c r="R51" i="8"/>
  <c r="R52" i="8"/>
  <c r="R53" i="8"/>
  <c r="R54" i="8"/>
  <c r="R55" i="8"/>
  <c r="R56" i="8"/>
  <c r="R57" i="8"/>
  <c r="R58" i="8"/>
  <c r="R59" i="8"/>
  <c r="R60" i="8"/>
  <c r="R61" i="8"/>
  <c r="R62" i="8"/>
  <c r="R67" i="8"/>
  <c r="R69" i="8"/>
  <c r="R65" i="8"/>
  <c r="R63" i="8"/>
  <c r="R3" i="8"/>
  <c r="R4" i="8"/>
  <c r="R5" i="8"/>
  <c r="R6" i="8"/>
  <c r="R7" i="8"/>
  <c r="R9" i="8"/>
  <c r="R10" i="8"/>
  <c r="R11" i="8"/>
  <c r="R12" i="8"/>
  <c r="R13" i="8"/>
  <c r="R14" i="8"/>
  <c r="R16" i="8"/>
  <c r="R17" i="8"/>
  <c r="R18" i="8"/>
  <c r="R19" i="8"/>
  <c r="R20" i="8"/>
  <c r="R21" i="8"/>
  <c r="R22" i="8"/>
  <c r="R23" i="8"/>
  <c r="R24" i="8"/>
  <c r="R25" i="8"/>
  <c r="R26" i="8"/>
  <c r="R27" i="8"/>
  <c r="R28" i="8"/>
  <c r="R31" i="8"/>
  <c r="R32" i="8"/>
  <c r="R33" i="8"/>
  <c r="R34" i="8"/>
  <c r="R39" i="8"/>
  <c r="R40" i="8"/>
  <c r="R43" i="8"/>
  <c r="R66" i="8"/>
  <c r="R70" i="8"/>
  <c r="R71" i="8"/>
  <c r="R2" i="8"/>
  <c r="I26" i="11"/>
  <c r="I27" i="11"/>
  <c r="I28" i="11"/>
  <c r="I20" i="11"/>
  <c r="K15" i="11"/>
  <c r="I15" i="11"/>
  <c r="H10" i="11"/>
  <c r="H11" i="11"/>
  <c r="H9" i="11"/>
  <c r="H8" i="11"/>
  <c r="I2" i="11"/>
  <c r="I3" i="11"/>
  <c r="I4" i="11"/>
  <c r="I5" i="11"/>
  <c r="I48" i="11"/>
  <c r="B23" i="8"/>
  <c r="B22" i="8"/>
  <c r="K14" i="11"/>
  <c r="I14" i="11"/>
  <c r="K12" i="11"/>
  <c r="I12" i="11"/>
  <c r="I47" i="11" l="1"/>
  <c r="I43" i="11"/>
  <c r="I40" i="11"/>
  <c r="I39" i="11"/>
  <c r="I38" i="11"/>
  <c r="I37" i="11"/>
  <c r="I36" i="11"/>
  <c r="I35" i="11"/>
  <c r="I34" i="11"/>
  <c r="I33" i="11"/>
  <c r="I25" i="11"/>
  <c r="I24" i="11"/>
  <c r="H23" i="11"/>
  <c r="H22" i="11"/>
  <c r="I21" i="11"/>
  <c r="H19" i="11"/>
  <c r="I19" i="11" s="1"/>
  <c r="H18" i="11"/>
  <c r="I18" i="11" s="1"/>
  <c r="I17" i="11"/>
  <c r="I16" i="11"/>
  <c r="K13" i="11"/>
  <c r="I13" i="11"/>
  <c r="K7" i="11"/>
  <c r="I7" i="11"/>
  <c r="K6" i="11"/>
  <c r="I6" i="11"/>
</calcChain>
</file>

<file path=xl/sharedStrings.xml><?xml version="1.0" encoding="utf-8"?>
<sst xmlns="http://schemas.openxmlformats.org/spreadsheetml/2006/main" count="3243" uniqueCount="452">
  <si>
    <t>Plailly, J.; Villalba, M.; Vallat, R.; Nicolas, A.; Ruby, P.</t>
  </si>
  <si>
    <t>Incorporation of fragmented visuo-olfactory episodic memory into dreams and its association with memory performance</t>
  </si>
  <si>
    <t>de Vries, R.; Morquecho-Campos, P.; de Vet, E.; de Rijk, M.; Postma, E.; de Graaf, K.; Engel, B.; Boesveldt, S.</t>
  </si>
  <si>
    <t>Human spatial memory implicitly prioritizes high-calorie foods</t>
  </si>
  <si>
    <t>de Vries, R.; de Vet, E.; de Graaf, K.; Boesveldt, S.</t>
  </si>
  <si>
    <t>Foraging minds in modern environments: High-calorie and savory-taste biases in human food spatial memory</t>
  </si>
  <si>
    <t>Hamburger, K.; Knauff, M.</t>
  </si>
  <si>
    <t>Odors Can Serve as Landmarks in Human Wayfinding</t>
  </si>
  <si>
    <t>Invitto, S.; Accogli, G.; Leucci, M.; Salonna, M.; Serio, T.; Fancello, F.; Ciccarese, V.; Lankford, D.</t>
  </si>
  <si>
    <t>Spatial Olfactory Memory and Spatial Olfactory Navigation, Assessed with a Variant of Corsi Test, Is Modulated by Gender and Sporty Activity</t>
  </si>
  <si>
    <t>Olofsson, J.K.; Ekström, I.; Lindström, J.; Syrjänen, E.; Stigsdotter-Neely, A.; Nyberg, L.; Jonsson, S.; Larsson, M.</t>
  </si>
  <si>
    <t>Smell-based memory training: Evidence of Olfactory learning and transfer to the visual domain</t>
  </si>
  <si>
    <t>Brünner, Y.F.; Rodriguez-Raecke, R.; Mutic, S.; Benedict, C.; Freiherr, J.</t>
  </si>
  <si>
    <t>Neural correlates of olfactory and visual memory performance in 3D-simulated mazes after intranasal insulin application</t>
  </si>
  <si>
    <t>Brünner, Y.F.; Kofoet, A.; Benedict, C.; Freiherr, J.</t>
  </si>
  <si>
    <t>Central insulin administration improves odor cued reactivation of spatial memory in young men</t>
  </si>
  <si>
    <t>Jacobs, L.F.; Arter, J.; Cook, A.; Sulloway, F.J.</t>
  </si>
  <si>
    <t>Olfactory orientation and navigation in humans</t>
  </si>
  <si>
    <t>Schifferstein, H.N.J.; Smeets, M.A.; Postma, A.</t>
  </si>
  <si>
    <t>Comparing location memory for 4 sensory modalities</t>
  </si>
  <si>
    <t>Saive, A.-L.; Ravel, N.; Thévenet, M.; Royet, J.-P.; Plailly, J.</t>
  </si>
  <si>
    <t>A novel experimental approach to episodic memory in humans based on the privileged access of odors to memories</t>
  </si>
  <si>
    <t>Goodrich-Hunsaker, N.J.; Gilbert, P.E.; Hopkins, R.O.</t>
  </si>
  <si>
    <t>The role of the human hippocampus in odor-place associative memory</t>
  </si>
  <si>
    <t>Gilbert, P.E.; Pirogovsky, E.; Ferdon, S.; Brushfield, A.M.; Murphy, C.</t>
  </si>
  <si>
    <t>Differential effects of normal aging on memory for odor-place and object-place associations</t>
  </si>
  <si>
    <t>unclear</t>
  </si>
  <si>
    <t>Beyond Smell-O-Vision: Possibilities for Smell-Based Digital Media</t>
  </si>
  <si>
    <t>Jonas K. Olofsson1, Simon Niedenthal2, Marie Ehrndal1, Marta Zakrzewska1, Andreas Wartel1, and Maria Larsson1</t>
  </si>
  <si>
    <t>Recruitment of grid-like responses in human entorhinal and piriform cortices by odor landmark-based navigation</t>
  </si>
  <si>
    <t>Clara U. Raithel, Alexander J. Miller, Russell A. Epstein, Thorsten Kahnt, Jay A. Gottfried</t>
  </si>
  <si>
    <t>olfactometer</t>
  </si>
  <si>
    <t>other</t>
  </si>
  <si>
    <t>sniffin' sticks</t>
  </si>
  <si>
    <t>details</t>
  </si>
  <si>
    <t>only control sample</t>
  </si>
  <si>
    <t>baby powder, Brut cologne, chocolate, cinnamon, coconut, coffee, dill, garlic, peppermint, pine, soap, and Vicks VapoRub</t>
  </si>
  <si>
    <t>Aftershave, alcohol, anise, cinnamon, curry, fresh clothes, garlic, lemon, mandarin, strawberry, thyme, vanilla</t>
  </si>
  <si>
    <t>wayfinding with odor cues (olfactory maze)</t>
  </si>
  <si>
    <t>only non-athletic</t>
  </si>
  <si>
    <t>Acetophonene (solvent), carvone (mint), cinnamaldehyde (cinnamon), eucalyptol (eucalyptus), eugenol (cloves) geraniol (geranium), hexanal (grass), isoamyl acetate (banana), phenethyl alcohol (rose)</t>
  </si>
  <si>
    <t>Santa Barbara Sense of Direction Scale</t>
  </si>
  <si>
    <t>finding location based on odor gradient in the room</t>
  </si>
  <si>
    <t>smells distributed in containers on the edges of the room</t>
  </si>
  <si>
    <t>Task Validation condition (visual cues only) and Control condition (no visual, olfactory or auditory cues)</t>
  </si>
  <si>
    <t>olfactory memory game, match two pairs of odors</t>
  </si>
  <si>
    <t>digital olfactory memory game, match two pairs of odors</t>
  </si>
  <si>
    <t>digital visual memory game</t>
  </si>
  <si>
    <t>odor quality discrimination and odor indentification (Sniffin' Sticks), odor naming task, odor recognition memory, visual working memory tasks (2-back task, and modified Corsi block-tapping task)</t>
  </si>
  <si>
    <t>2-Heptanone, 9-decen-1-ol, basil, butanol, birch oil, carrot, cis-3-hexenyl salicylate, citronellol, dihydromyrcenol, ethyl acetyl acetate, linalyl acetate, methyl octane carbonate, musk, rosemarel, rose oxide, stemone, tobacco and tomato</t>
  </si>
  <si>
    <t>Do you recognize the smell? Select a context. Select a circle.</t>
  </si>
  <si>
    <t>odor intensity, pleasantness, and familiarity; questionnaire about the study</t>
  </si>
  <si>
    <t>18: 9 targets, 9 distractors</t>
  </si>
  <si>
    <t>18: 9 per participant</t>
  </si>
  <si>
    <t>Sandalore, rose oxide, stemone, styrallyl acetate, carrot, butanol, dihydromyrcenol, cis-3-hexenyl salicytate, methyl octine carbonate ; citronellol, isobutyl quinoline 54, linalyl acetate, nonanal, turpentine, ethyl acetoacetate, basilic (comoros, EO), allyl amyl glycolate, rosemarel</t>
  </si>
  <si>
    <t>odor recognition task</t>
  </si>
  <si>
    <t>Do you recognize the smell? Place it on a correct spot and indicate the correct visual landscape</t>
  </si>
  <si>
    <t>visual, auditory and tactile conditions</t>
  </si>
  <si>
    <t>20: 10 targets, 10 distractors</t>
  </si>
  <si>
    <t xml:space="preserve">Methyl nonyl ketone, petiole 10%, jasmopyrane forte, elinthaal 1%, styrallyl acetate, cyclamal 10%, cytronellyl acetate, ionone alpha, gyrane, florocyclene ; alcohol C8, ethyl hexanoate, methyl anthranilate 10%, phenyl ethyl methyl ether 10%, phenyl acetaldehyde dimethyl acetal 10%, para cresyl methyl ether, nopylacetate, alicate, anther, pelargene </t>
  </si>
  <si>
    <t>SensaCube with Sorbarods</t>
  </si>
  <si>
    <t>Walk around the room and memorize location of odors, then take a cube with an odor and place it on its correct location</t>
  </si>
  <si>
    <t>tissue paper</t>
  </si>
  <si>
    <t>Olfactory Corsi Block Tapping Test</t>
  </si>
  <si>
    <t>coffee, cucumber, vanilla, peach, sesame, soy sauce, banana, orange, leather, grass, flower, lavender, pine, wax, violet, lilac</t>
  </si>
  <si>
    <t>odor recognition task, place recognition task, odor plesantness, subjective hunger</t>
  </si>
  <si>
    <t>14: 7 flowery, 7 fruity</t>
  </si>
  <si>
    <t>rose, lavender, flower, lilac, violet, geranium, jasmine, orange, peach, lime, pineapple, melon, strawberry, plum</t>
  </si>
  <si>
    <t>only control (placebo) session</t>
  </si>
  <si>
    <t>2 olfactory, 2 visual mazes</t>
  </si>
  <si>
    <t>olfactory maze, remember the correct target cues at the respective spatial locations, choose 1 odor of 3 that was at the certain location</t>
  </si>
  <si>
    <t>confidence ratings, odor identification test, intensity, pleasantness and familiarity ratings</t>
  </si>
  <si>
    <t>odor recognition memory task, liking and wanting ratings, Neighborhood SES, Subjective SES, Healthy Eating Goals, and Perceived Performance, hunger states</t>
  </si>
  <si>
    <t>present a location on the campus map simultaneously with a smell, point on the screen to the recalled location of the smell</t>
  </si>
  <si>
    <t>16: 8 high calorie, 8 low calorie</t>
  </si>
  <si>
    <t>chocolate, caramel, vanilla, applebake, butter popcorn, roast beef, roasted peanuts, bacon, melon, pineapple, pear, blaccurrant, asparagus, cucumber, tomato, mushroom</t>
  </si>
  <si>
    <t>brown bottles</t>
  </si>
  <si>
    <t>navigate in a room with different smells on pilars, then a surprise spatial memory task in a separate area (indicate which pilar the smell was on, using a digital map)</t>
  </si>
  <si>
    <t>multisensory environment</t>
  </si>
  <si>
    <t>liking, wanting, familiarity</t>
  </si>
  <si>
    <t>only olfactory task</t>
  </si>
  <si>
    <t>12: 6 targets</t>
  </si>
  <si>
    <t>coffee, peppermint, mustart, perfume, banana, cinnamon, garlic, chocolate, soap, vanilla, baby powder, vick vapor rub</t>
  </si>
  <si>
    <t>visual spatial memory task</t>
  </si>
  <si>
    <t>Mini-Mental Status Examination (MMSE) and Dementia Rating Scale (DRS), odor recognition memory, spatial recognition memory</t>
  </si>
  <si>
    <t>odor threshold, discrimination, identification, naming, self-rated motivation and enjoyment, perceived difficulty</t>
  </si>
  <si>
    <t>tin cans</t>
  </si>
  <si>
    <t>24: 12 per subject</t>
  </si>
  <si>
    <t>almond black tea, wild strawberry black tea, liquorice black tea, cardamom black tea, vanilla black tea, milk and green tea (oolong), rose bergamot black tea, peppermint, eucalyptus ginger green tea, lemon black tea, lavender bergamott black tea, mango passion fruit black tea; coconut black tea, rhubarb cream black tea, smoke black tea, cinnamon black tea, coffee, chocolate black tea, ginger black tea, mulberry black tea, lime green tea, camomile, orange black tea, jasmine green tea</t>
  </si>
  <si>
    <t>visual memory game</t>
  </si>
  <si>
    <t>smell the odor then the experimenter puts it on the circle, remember location of the odor, remove the odor, do the same for all smells, then recal - place odor in correct location</t>
  </si>
  <si>
    <t>odor recognition memory task, location recognition memory task</t>
  </si>
  <si>
    <t>Recognition of Odors and Identification of Sources</t>
  </si>
  <si>
    <t>Takahashi M.</t>
  </si>
  <si>
    <t>remember in which room was the odor</t>
  </si>
  <si>
    <t>20: two sets of targets and distractors</t>
  </si>
  <si>
    <t>targets: super sandalore, woody flor, geraniol, eugenol, L-citronellal, cis-jasmon, lilial, terpineol sp, aldehyde C14, benzaldehyde; distractors: alpha-irone, nootkattone, DL-roe oxide, alcohol C-9, cinnamic aldehyde, beta-damascone, leaf acetal, linalool, lactone of cis-jasmon, L-carvone</t>
  </si>
  <si>
    <t>blotting paper used in the perfume industry</t>
  </si>
  <si>
    <t>odor recognition memory task</t>
  </si>
  <si>
    <t>eucalyptus, orange, vanilla, rose, baby powder, banana, peanut butter, almond</t>
  </si>
  <si>
    <t>odor intensity, pleasantness, familiarity, odor naming, identification, discrimination</t>
  </si>
  <si>
    <t>using smells as landmarks to navigate to another smell (e.g., find vanilla smell, using other smell clouds to navigate)</t>
  </si>
  <si>
    <t>brown glass containers</t>
  </si>
  <si>
    <t>opaque glass containers</t>
  </si>
  <si>
    <t>year</t>
  </si>
  <si>
    <t>author</t>
  </si>
  <si>
    <t>title</t>
  </si>
  <si>
    <t>sample_n</t>
  </si>
  <si>
    <t>sample_gender_nF</t>
  </si>
  <si>
    <t>sample_age_M</t>
  </si>
  <si>
    <t>sample_age_SD</t>
  </si>
  <si>
    <t>sample_age_SEM</t>
  </si>
  <si>
    <t>only olfactory task, young adults</t>
  </si>
  <si>
    <t>olfactory group, we can take both groups, since visual group also did olfactory memory test</t>
  </si>
  <si>
    <t>visual group, we can take both groups, since visual group also did olfactory memory test</t>
  </si>
  <si>
    <t>task_main</t>
  </si>
  <si>
    <t>task_details</t>
  </si>
  <si>
    <t>smell_delivery</t>
  </si>
  <si>
    <t>environment_details</t>
  </si>
  <si>
    <t>olf_stimuli_n</t>
  </si>
  <si>
    <t>additional_measures</t>
  </si>
  <si>
    <t>control_conditions</t>
  </si>
  <si>
    <t>M = 21,8 (17-35) male, 
M = 20,4 (18-25) female</t>
  </si>
  <si>
    <t>sample_gender_procentF</t>
  </si>
  <si>
    <t>label</t>
  </si>
  <si>
    <t>spatio_contextual_environment</t>
  </si>
  <si>
    <t>diffused in air</t>
  </si>
  <si>
    <t>20 per modality, together 7-9 females in each group</t>
  </si>
  <si>
    <t>Gilbert, et al., (2008) young adults</t>
  </si>
  <si>
    <t>Gilbert, et al., (2008) older adults</t>
  </si>
  <si>
    <t>Olofsson, et al., (2020) olfactory training</t>
  </si>
  <si>
    <t>Olofsson, et al., (2020) visual training</t>
  </si>
  <si>
    <t>control_modality</t>
  </si>
  <si>
    <t>vision</t>
  </si>
  <si>
    <t>multimodal</t>
  </si>
  <si>
    <t>vision and none</t>
  </si>
  <si>
    <t>vision, hearing, haptic</t>
  </si>
  <si>
    <t>which_better</t>
  </si>
  <si>
    <t>no difference</t>
  </si>
  <si>
    <t>olfaction worse</t>
  </si>
  <si>
    <t>olfaction better</t>
  </si>
  <si>
    <t>subject_design</t>
  </si>
  <si>
    <t>between</t>
  </si>
  <si>
    <t>within</t>
  </si>
  <si>
    <t>no statistical test</t>
  </si>
  <si>
    <t>visual CBTT and semantic-olfactory CBTT</t>
  </si>
  <si>
    <t>Invitto, et al., (2022) non-athletes</t>
  </si>
  <si>
    <t>Invitto, et al., (2022) athletes</t>
  </si>
  <si>
    <t>athletes</t>
  </si>
  <si>
    <t>sample_age_range_min</t>
  </si>
  <si>
    <t>sample_age_range_max</t>
  </si>
  <si>
    <t>estimated in R</t>
  </si>
  <si>
    <t>Number of correct odor-location associations (max 6, larger = better)</t>
  </si>
  <si>
    <t>outcome_measure</t>
  </si>
  <si>
    <t>Sensory deprivation</t>
  </si>
  <si>
    <t>Proportion of correct relocations (larger = better)</t>
  </si>
  <si>
    <t>Number of errors (smaller = better)</t>
  </si>
  <si>
    <t>Span in Corsi Test (larger = better)</t>
  </si>
  <si>
    <t>Distance error from correct location (in pixels, smaller = better)</t>
  </si>
  <si>
    <t>Distance error from correct location (in cm, smaller = better)</t>
  </si>
  <si>
    <t>N trials needed to complete the game (smaller = better)</t>
  </si>
  <si>
    <t>Proportion of hits in the memory game (larger = better)</t>
  </si>
  <si>
    <t>Sniffin' Sticks</t>
  </si>
  <si>
    <t>Olfactometer</t>
  </si>
  <si>
    <t>Containers</t>
  </si>
  <si>
    <t>Paper</t>
  </si>
  <si>
    <t>Diffused in air</t>
  </si>
  <si>
    <t>On screen</t>
  </si>
  <si>
    <t>Combined room and screen</t>
  </si>
  <si>
    <t>Walking inside of the room</t>
  </si>
  <si>
    <t>Walking between the rooms</t>
  </si>
  <si>
    <t>Odor-cued navigation</t>
  </si>
  <si>
    <t>Touch</t>
  </si>
  <si>
    <t>Vision</t>
  </si>
  <si>
    <t>Hearing</t>
  </si>
  <si>
    <t>Proportion correct (larger = better)</t>
  </si>
  <si>
    <t>Multisensory perception</t>
  </si>
  <si>
    <t xml:space="preserve">Odor-place association </t>
  </si>
  <si>
    <t>Odor-place association</t>
  </si>
  <si>
    <t>Combined table and screen</t>
  </si>
  <si>
    <t>At the table/board</t>
  </si>
  <si>
    <t>de Vries, de Vet, et al., 2020</t>
  </si>
  <si>
    <t>Brünner, et al., 2015</t>
  </si>
  <si>
    <t xml:space="preserve">Saive, A.-L., Royet, J.-P., Ravel, N., Thévenet, M., Garcia, S., &amp; Plailly, J. </t>
  </si>
  <si>
    <t>A unique memory process modulated by emotion underpins successful odor recognition and episodic retrieval in humans.</t>
  </si>
  <si>
    <t>Set 1 was composed of butanol, calone, carrot, cis-3-hexenyl salicylate, dihydromyrcenol, methyl octine carbonate, musk, rosemarel and stemone. Set 2 was composed of allyl amyl glycolate, basil, birch oil, citronellol, ethyl acetyl acetate, linalyl acetate, rose oxide, styrallyl acetate and tobacco.</t>
  </si>
  <si>
    <t>18: two sets of 9</t>
  </si>
  <si>
    <t>At the table</t>
  </si>
  <si>
    <t>odor recognition task, odor intensity, preasantness, familiarity</t>
  </si>
  <si>
    <t xml:space="preserve">Saive, A.-L., Royet, J.-P., Garcia, S., Thévenet, M., &amp; Plailly, J. </t>
  </si>
  <si>
    <t xml:space="preserve"> “What-Where-Which” Episodic Retrieval Requires Conscious Recollection and Is Promoted by Semantic Knowledge.</t>
  </si>
  <si>
    <t>Set 1 consisted of butanol, carrot, cis-3-hexenyl salicylate, dihydromyrcenol, heptanon, methyl octine carbonate, musk, rosemarel and stemone. Set 2 consisted of 9-decen-1-ol, basil, birch oil, citronellol, ethyl acetyl acetate, linalyl acetate, rose oxide, tobacco and tomato.</t>
  </si>
  <si>
    <t>memorization instructions</t>
  </si>
  <si>
    <t>N</t>
  </si>
  <si>
    <t>Y</t>
  </si>
  <si>
    <t>Y/N</t>
  </si>
  <si>
    <t>odor recognition task, intensity, familiarity, pleasantness</t>
  </si>
  <si>
    <t xml:space="preserve">Rey, L., Désoche, C., Saive, A.-L., Thévenet, M., Garcia, S., Tillmann, B., &amp; Plailly, J. </t>
  </si>
  <si>
    <t>Episodic memory and recognition are influenced by cues’ sensory modality: Comparing odours, music and faces using virtual reality</t>
  </si>
  <si>
    <t>Virtual Reality</t>
  </si>
  <si>
    <t>Do you recognize the smell? Do you remember the context? Enter a room. Select a box</t>
  </si>
  <si>
    <t>18 per sensory modality: two sets of 9</t>
  </si>
  <si>
    <t>Set 1 was composed of Carrot (GivaudanRoure, Vernier, Suisse), Cis-3-hexenyl salicylate (Créations aromatiques, Neuilly-Sur-Seine, France), Daffodil (Givaudan-Roure), Lovely Ion (EmoSens, Lyon, France), Methyl octine carbonate (Créations aromatiques), Musk (Givaudan-Roure), Secret de Hammam (EmoSens), Stemone (Créations aromatiques) and Teck Lounge (EmoSens). Set 2 was composed of 9-decen-1-ol (Sigma-Aldrich®, Saint-Louis, MS, USA), Basil (Créations aromatiques), Bien-Être (EmoSens), Birch oil (Sigma-Aldrich), Citronellol (SigmaAldrich), Linalyl acetate (Sigma-Aldrich), Osmose (EmoSens), Tobacco (Givaudan-Roure) and Tomato (Givaudan-Roure).</t>
  </si>
  <si>
    <t>visual and auditory</t>
  </si>
  <si>
    <t>vision and hearing</t>
  </si>
  <si>
    <t>Probability to reach each episodic step</t>
  </si>
  <si>
    <t xml:space="preserve">Schwarz, M., &amp; Hamburger, K. </t>
  </si>
  <si>
    <t>Memory effects of visual and olfactory landmark information in human wayfinding</t>
  </si>
  <si>
    <t>divided into two groups</t>
  </si>
  <si>
    <t>wayfinding with odor cues (olfactory maze) or visual cues (visual maze)</t>
  </si>
  <si>
    <t>experimenter held in hand</t>
  </si>
  <si>
    <t>visual</t>
  </si>
  <si>
    <t>Olfacto- semantics</t>
  </si>
  <si>
    <t>Brünner, et al., 2016</t>
  </si>
  <si>
    <t>Goodrich-Hunsaker, et al., 2009</t>
  </si>
  <si>
    <t>Jacobs, et al., 2015</t>
  </si>
  <si>
    <t>Plailly, et al., 2019</t>
  </si>
  <si>
    <t>Saive, et al., 2013</t>
  </si>
  <si>
    <t>Schifferstein, et al., 2009</t>
  </si>
  <si>
    <t>Olofsson, et al., 2017</t>
  </si>
  <si>
    <t>Raithel, et al., 2023</t>
  </si>
  <si>
    <t>Saive, et al., 2014</t>
  </si>
  <si>
    <t>Saive, et al., 2015</t>
  </si>
  <si>
    <t>Rey, et al., 2023</t>
  </si>
  <si>
    <t>de Vries, Morquecho-Campos, et al., 2020</t>
  </si>
  <si>
    <t>Saive, et al., 2013; Study 1</t>
  </si>
  <si>
    <t>Saive, et al., 2013; Study 2</t>
  </si>
  <si>
    <t>Implicit versus explicit processing of visual, olfactory, and multimodal landmark information in human wayfinding</t>
  </si>
  <si>
    <t>divided pseudo-randomly across three conditions olfactory unimodal: n = 16, visual unimodal: n = 18, visual × olfactory multimodal:n = 18</t>
  </si>
  <si>
    <t>Landmarks: Fish, Salami pizza, Nail polish, Alcohol, Pineapple, Gras, Aniseed, Fresh Laundry, Eucalyptus Pepper, Curry, Citron, Vanilla, Aftershave, Tangerine, Strawberry, Basil, Cocoa; Distractors: Garlic, Vinegar, Leather, Spruce needle, Peanut, Frankincense, Coke, Lavender, Melon, Clove, Peppermint, Coconut, Banana, Apple, Rose, Cinnamon, Licorice, Black Tea</t>
  </si>
  <si>
    <t>vision, vision x olfaction</t>
  </si>
  <si>
    <t>visual and olfacto-visual</t>
  </si>
  <si>
    <t>Olfacto- visual</t>
  </si>
  <si>
    <t>Arena &amp; Hamburger, 2023</t>
  </si>
  <si>
    <t xml:space="preserve">Arena, E., &amp; Hamburger, K. </t>
  </si>
  <si>
    <t xml:space="preserve">Olfactory and visual vs. multimodal landmark processing in human wayfinding: A virtual reality experiment. </t>
  </si>
  <si>
    <t>Due to drop-out, 52 participants could be included in the analyses regarding the second time of testing (t2). 18 participants for the visual condition and 17 participants for the olfactory condition at the first session (t1) and 16 at t2. For the multimodal landmark information, 19 and 18 participants were respectively included at t1 and t2</t>
  </si>
  <si>
    <t>wayfinding with odor cues (olfactory maze), visual cues (visual maze), or olfacto-visual</t>
  </si>
  <si>
    <t>NA</t>
  </si>
  <si>
    <t>Gilbert, et al., (2008) total</t>
  </si>
  <si>
    <t>Invitto, et al., (2022) total</t>
  </si>
  <si>
    <t>Gilbert, et al., (2008) young adults olfactory task</t>
  </si>
  <si>
    <t>Gilbert, et al., (2008) young adults visual task</t>
  </si>
  <si>
    <t>Gilbert, et al., (2008) older adults olfactory task</t>
  </si>
  <si>
    <t>Gilbert, et al., (2008) older adults visual task</t>
  </si>
  <si>
    <t>only visual task, young adults</t>
  </si>
  <si>
    <t>only visual task</t>
  </si>
  <si>
    <t xml:space="preserve">Olofsson, et al., (2020) total </t>
  </si>
  <si>
    <t>Takahashi, 2003</t>
  </si>
  <si>
    <t>Hamburger &amp; Knauff, 2019</t>
  </si>
  <si>
    <t>Takahashi, 2003; Study 1</t>
  </si>
  <si>
    <t>Takahashi, 2003; Study 2</t>
  </si>
  <si>
    <t>Schwarz &amp; Hamburger, 2023a</t>
  </si>
  <si>
    <t>Schwarz &amp; Hamburger, 2023b</t>
  </si>
  <si>
    <t>Proportion of correct route decisions (larger = better)</t>
  </si>
  <si>
    <t>18 landmarks + 18 distractors</t>
  </si>
  <si>
    <t>encoding and recall of smell locations, immediate recal with feedback and delayed recall without</t>
  </si>
  <si>
    <t>2D: 5 x 6 matrix, one square lights up simultaneously with the smell presentation</t>
  </si>
  <si>
    <t>3D: maze with olfactory cues</t>
  </si>
  <si>
    <t>2D: present a location on the campus map simultaneously with a smell</t>
  </si>
  <si>
    <t>3D: squareland, a visual maze</t>
  </si>
  <si>
    <t>3D: VR build with minecraft presented through head mounted display</t>
  </si>
  <si>
    <t xml:space="preserve">2D: Three landscape pictures (a coastal cliff, a lavender field, a mountain). For each, 9 spatial locations, out of which 3 marked with yellow circles to indicate that they contain odors. Total of 9 non-overlapping spatial locations. </t>
  </si>
  <si>
    <t xml:space="preserve">2D: Three landscape pictures (a coastal cliff, a countryside, a mountain). For each, 3 spatial locations marked with yellow circles to indicate that they contain odors. Total of 9 non-overlapping spatial locations. </t>
  </si>
  <si>
    <t xml:space="preserve">3D: three rooms, pariticipants were taken to two of them and aske dto remember the smells in the room </t>
  </si>
  <si>
    <t>2D: 32 white squares in a grid pattern, when clicked on - smell is released</t>
  </si>
  <si>
    <t xml:space="preserve">2D: 10 different locations with cubes, within the cubes were the sorbarods with odorants. </t>
  </si>
  <si>
    <t xml:space="preserve">2D: Before the screen - 36 (6x6) spots, used only 18 front sponts (3x6). 9 spots were targets, 9 were distractors. On screen - three target landscape pictures (a cliff, a lavender field, a desert) and three matched distractor landscapes. </t>
  </si>
  <si>
    <t>2D: Three landscape pictures (a desert landscape, a coastal cliff, and a lavender field). For each, three spatial locations marked with yellow circles. Total of 9 non-overlapping spatial locations. Whenever the participants clicked on a circle, the odor stimulus was delivered at the beginning of the subsequent expiration.</t>
  </si>
  <si>
    <t>2D: 24 tin squares arranged in 4x6 grid</t>
  </si>
  <si>
    <t>2D: black board with 12 circles, 6 of which were targets</t>
  </si>
  <si>
    <t>2-  3D mixed?: encoding while walking inside of the room, recall on screen</t>
  </si>
  <si>
    <t>2D: wooden blocks set up on the table with odorant tissues laying on them</t>
  </si>
  <si>
    <t>3D: people had to navigate to the location they remembered based on smell intensity</t>
  </si>
  <si>
    <t>3D: navigating inside of a virtual arena to the memorized locations while using odors as cues</t>
  </si>
  <si>
    <t>sweet birch oil (Betula lenta), anise oil (Pimpinella anisum), and clovebud oil(Eugenia caryophyllata)</t>
  </si>
  <si>
    <t>Ponce, et al., 2024</t>
  </si>
  <si>
    <t>Ponce, D., Torres, C., Mendez-Lopez, M., Molla, R., &amp; Juan, M.-C.</t>
  </si>
  <si>
    <t>ugmented Reality to Assess Short-Term Spatial Memory: A Comparative Study of Olfactory, Visual, and Tactile Stimuli.</t>
  </si>
  <si>
    <t>only olfactory task, but in the paper they also compare the results with those from another study that tested visual and tactile stimuli</t>
  </si>
  <si>
    <t>boxes with cotton</t>
  </si>
  <si>
    <t>chocolate, vinegar, strawberry, mint, cinnamon, lavender, vanilla, tangerine</t>
  </si>
  <si>
    <t>compares to another study with identical design that tested vision and hearing</t>
  </si>
  <si>
    <t>compares to another study with identical design that tested vision and touch</t>
  </si>
  <si>
    <t>both 2D and 3D: Two recalls, one in real room, another one on screen (top-down look at the map of the room</t>
  </si>
  <si>
    <t>questionnaires</t>
  </si>
  <si>
    <t>4 phases: learning while walking in the room, recall while walking in the room, recall on scree, questionnaire</t>
  </si>
  <si>
    <t>Both room and screen</t>
  </si>
  <si>
    <t>Number of correct object-place associations (max 8, larger = better)</t>
  </si>
  <si>
    <t>Number of attempts to place objects (max 3 per stimulus, together max 24, larger = better)</t>
  </si>
  <si>
    <t>Replace time (smaller = better)</t>
  </si>
  <si>
    <t>Ponce, et al., 2024 in room</t>
  </si>
  <si>
    <t>Schifferstein, et al., (2009) olfactory</t>
  </si>
  <si>
    <t>Schifferstein, et al., (2009) visual</t>
  </si>
  <si>
    <t>Schifferstein, et al., (2009) auditory</t>
  </si>
  <si>
    <t>Schifferstein, et al., (2009) tactile</t>
  </si>
  <si>
    <t>between 7 and 9</t>
  </si>
  <si>
    <t>Arena &amp; Hamburger, (2023) visual</t>
  </si>
  <si>
    <t>Arena &amp; Hamburger, (2023) olfactory</t>
  </si>
  <si>
    <t>Schwarz &amp; Hamburger, (2023a) visual</t>
  </si>
  <si>
    <t>Schwarz &amp; Hamburger, (2023a) olfactory</t>
  </si>
  <si>
    <t>Schwarz &amp; Hamburger, (2023a) olfacto-visual</t>
  </si>
  <si>
    <t>Arena &amp; Hamburger, (2023) olfacto-visual</t>
  </si>
  <si>
    <t>sample_gender_nnotindicated</t>
  </si>
  <si>
    <t>Schwarz &amp; Hamburger, (2023b) olfactory</t>
  </si>
  <si>
    <t>Schwarz &amp; Hamburger, (2023b) visual</t>
  </si>
  <si>
    <t>de Vries, de Vet, et al., (2020) olfactory</t>
  </si>
  <si>
    <t>de Vries, de Vet, et al., (2020) visual</t>
  </si>
  <si>
    <t>de Vries, Morquecho-Campos, et al., (2020) olfactory</t>
  </si>
  <si>
    <t>de Vries, Morquecho-Campos, et al., (2020) multisensory</t>
  </si>
  <si>
    <t>Ponce, et al., 2024 on screen</t>
  </si>
  <si>
    <t>Saive, et al., (2013; Study 2) odor set 2</t>
  </si>
  <si>
    <t>Saive, et al., (2013; Study 2) odor set 1</t>
  </si>
  <si>
    <t>18: 9 targets, 9 distractors targets and distractos set swapped for different groups</t>
  </si>
  <si>
    <t>Sandalore, rose oxide, stemone, styrallyl acetate, carrot, butanol, dihydromyrcenol, cis-3-hexenyl salicytate, methyl octine carbonate ; citronellol, Prune aroma, linalyl acetate, nonanal, turpentine, ethyl acetoacetate, basilic (comoros, EO), allyl amyl glycolate, rosemarel</t>
  </si>
  <si>
    <t>present_original_search</t>
  </si>
  <si>
    <t>N_olf</t>
  </si>
  <si>
    <t>M_olf</t>
  </si>
  <si>
    <t>SD_olf</t>
  </si>
  <si>
    <t>N_other</t>
  </si>
  <si>
    <t>M_other</t>
  </si>
  <si>
    <t>SD_other</t>
  </si>
  <si>
    <t xml:space="preserve">Arena &amp; Hamburger, (2023) immediate recall </t>
  </si>
  <si>
    <t>Arena &amp; Hamburger, (2023) immediate recall</t>
  </si>
  <si>
    <t>Arena &amp; Hamburger, (2023) delayed recall</t>
  </si>
  <si>
    <t>Arena &amp; Hamburger, (2023) combined</t>
  </si>
  <si>
    <t>M_diff</t>
  </si>
  <si>
    <t>Schwarz &amp; Hamburger, (2023a) 1-month delayed implicit</t>
  </si>
  <si>
    <t>Schwarz &amp; Hamburger, (2023a) 1-month delayed explicit</t>
  </si>
  <si>
    <t>Schwarz &amp; Hamburger, (2023a) 1-month delayed total</t>
  </si>
  <si>
    <t>Schwarz &amp; Hamburger, (2023a) immediate explicit</t>
  </si>
  <si>
    <t>Schwarz &amp; Hamburger, (2023a) immediate implicit</t>
  </si>
  <si>
    <t>Schwarz &amp; Hamburger, (2023a) immediate total</t>
  </si>
  <si>
    <t>Schwarz &amp; Hamburger, (2023a) combined explicit</t>
  </si>
  <si>
    <t>Schwarz &amp; Hamburger, (2023a) combined implicit</t>
  </si>
  <si>
    <t>Schwarz &amp; Hamburger, (2023a) combined total</t>
  </si>
  <si>
    <t>Schwarz &amp; Hamburger, (2023b) immediate</t>
  </si>
  <si>
    <t>Schwarz &amp; Hamburger, (2023b) delayed</t>
  </si>
  <si>
    <t>Schwarz &amp; Hamburger, (2023b) combined</t>
  </si>
  <si>
    <t>medians</t>
  </si>
  <si>
    <t>Learning time (smaller = better)</t>
  </si>
  <si>
    <t>IQR</t>
  </si>
  <si>
    <t>visual and tactile (tactile in another study)</t>
  </si>
  <si>
    <t>visual and auditory (in another study)</t>
  </si>
  <si>
    <t>visual iand auditory (in another study)</t>
  </si>
  <si>
    <t>means</t>
  </si>
  <si>
    <t>SD</t>
  </si>
  <si>
    <t>3D: Three rooms, three boxes in each room presented on computer screen</t>
  </si>
  <si>
    <t>Szychowska, et al., 2025</t>
  </si>
  <si>
    <t>Szychowska, et al., (2025) immediate first olfactory</t>
  </si>
  <si>
    <t>Szychowska, et al., (2025) immediate first auditory</t>
  </si>
  <si>
    <t>Szychowska, et al., (2025) immediate combined</t>
  </si>
  <si>
    <t>Szychowska, et al., (2025) 15-min delayed first olfactory</t>
  </si>
  <si>
    <t>Szychowska, et al., (2025) 15-min delayed first auditory</t>
  </si>
  <si>
    <t>Szychowska, et al., (2025) 15-min delayed combined</t>
  </si>
  <si>
    <t>Szychowska, et al., (2025) 1-week delayed first olfactory</t>
  </si>
  <si>
    <t>Szychowska, et al., (2025) 1-week delayed first auditory</t>
  </si>
  <si>
    <t>Szychowska, et al., (2025) 1-week delayed combined</t>
  </si>
  <si>
    <t>auditory</t>
  </si>
  <si>
    <t>Distance error (distance from the original location, smaller = better)</t>
  </si>
  <si>
    <t>Szychowska, M., Ersson, K., Olofsson, J.K.</t>
  </si>
  <si>
    <t>memorize and recall location of smells and sounds</t>
  </si>
  <si>
    <t>VR-compatible olfactometer</t>
  </si>
  <si>
    <t>3D: walk around in a virtual garden, 4 location in the garden for smells, 4 for sounds, visual landmarks</t>
  </si>
  <si>
    <t>coffee (Coffee oil prepared by soaking ground coffee in mineral oil (16 g of coffee and 40 g mineral oil)), grass (Cis-3-hexen-1-ol diluted in 1,2-propanediol (3% v/v)), buttery popcorn (2,3-butanedione diluted in 1,2-propanediol (2.8% v/v)), smoke (Liquid smoke diluted in 1,2-propanediol (“Try Me Hickory Liquid Smoke,” 9% v/v))</t>
  </si>
  <si>
    <t>Y; odors labeled before the task</t>
  </si>
  <si>
    <t>hearing</t>
  </si>
  <si>
    <t>note that olf is better bc of retroactive interference</t>
  </si>
  <si>
    <t>note that olf is worse bc of retroactive interference</t>
  </si>
  <si>
    <t>Tortuosity (smaller = better)</t>
  </si>
  <si>
    <t>BF01 &gt; 1</t>
  </si>
  <si>
    <t>BF10 = 3.29</t>
  </si>
  <si>
    <t>BF10 = 2.16</t>
  </si>
  <si>
    <t>Szychowska, et al., (2025) olfactory first</t>
  </si>
  <si>
    <t>Szychowska, et al., (2025) auditory first</t>
  </si>
  <si>
    <t>participants that first encoded location of sounds</t>
  </si>
  <si>
    <t>participants that first encoded location of odors</t>
  </si>
  <si>
    <t>odors reported as identifyiable?</t>
  </si>
  <si>
    <t>fish;nail polish;pineapple;salami pizza;aftershave;alcohol;anise;cinnamon;curry;fresh laundry;pepper;lemon;tangerine;strawberry;eucalyptus;vanilla;basil;cocoa</t>
  </si>
  <si>
    <t>distractor_odors</t>
  </si>
  <si>
    <t>target_odors</t>
  </si>
  <si>
    <t>garlic;vinegar;leather;spruce needle;peanut;frankincense;cola;lavender;melon;clove;peppermint;coconut;banana;apple;rose;liquorice;black tea;grass</t>
  </si>
  <si>
    <t>36: 18 landmarks, 18 distractors (in the recognition phase)</t>
  </si>
  <si>
    <t>aftershave;alcohol;anise;cinnamon;curry;fresh clothes;garlic;lemon;mandarin;strawberry;thyme;vanilla</t>
  </si>
  <si>
    <t>unclear; odors selected based on previous study but not all had the highest identification rate for these smells (Hamburger &amp; Knauff, 2019)</t>
  </si>
  <si>
    <t>8 session1 and 8 in session2: 4 food, 4 non-food per participant</t>
  </si>
  <si>
    <t>coffee;cucumber;vanilla;peach;leather;grass;flower;lavender;sesame;soy sauce;banana;orange;pine;wax;violet;lilac</t>
  </si>
  <si>
    <t>unclear; not reported</t>
  </si>
  <si>
    <t xml:space="preserve">stimuli from other modality matched to odors? </t>
  </si>
  <si>
    <t>Y; photos of these objects</t>
  </si>
  <si>
    <t>not relevant</t>
  </si>
  <si>
    <t>rose;lavender;flower;lilac;violet;geranium;jasmine;orange;peach;lime;pineapple;melon;strawberry;plum</t>
  </si>
  <si>
    <t>all_odorants-odors</t>
  </si>
  <si>
    <t>chocolate;caramel;vanilla;apple bake;butter popcorn;roast beef;roasted peanuts;bacon;melon;pineapple;pear;blackcurrant;asparagus;cucumber;tomato;mushroom</t>
  </si>
  <si>
    <t xml:space="preserve">N </t>
  </si>
  <si>
    <t>unclear; only recognition tested but results not reported</t>
  </si>
  <si>
    <t>Y; real objects</t>
  </si>
  <si>
    <t>8: 4 high calorie, 4 low ; 4 sweet, 4 savory</t>
  </si>
  <si>
    <t>caramel, chocolate, roasted peanuts, potato chip, melon cantaloupe, apple, tomato, cucumber</t>
  </si>
  <si>
    <t>caramel;chocolate;roasted peanuts;potato chips;melon cantaloupe;apple;tomato;cucumber</t>
  </si>
  <si>
    <t>none</t>
  </si>
  <si>
    <t>N; but identifiable: hair brush, plastic frog, stuffed teddy bear, paintbrush, toy helicopter, deck of cards, baseball, calculator, screwdriver, toy squirt gun, 9-volt battery, pad lock</t>
  </si>
  <si>
    <t>each odor could be a target or distractor, randomized across participants</t>
  </si>
  <si>
    <t>unclear; odors selected based on previous study</t>
  </si>
  <si>
    <t>baby powder;Brut cologne;chocolate;cinnamon;coconut;coffee;dill;garlic;peppermint;pine;soap;Vicks VapoRub</t>
  </si>
  <si>
    <t>SOMEWHAT; fruity and flowery icons</t>
  </si>
  <si>
    <t>SOMEWHAT; both food objects</t>
  </si>
  <si>
    <t>Y; odors selected based on a pilot that showed highest identification rate for these smells, still divided into more and less identifiable by median split and results show no diffeerence in wayfinding (Hamburger &amp; Knauff, 2019)</t>
  </si>
  <si>
    <t>N; different study</t>
  </si>
  <si>
    <t>solvent;mint;cinnamon;eucalyptus;cloves;geranium;grass;banana;rose</t>
  </si>
  <si>
    <t>N; no object-place, corsi test</t>
  </si>
  <si>
    <t>unclear; participants asked to label odors in SOCBTT after getting a list of labels</t>
  </si>
  <si>
    <t>vision, olfaction x semantics</t>
  </si>
  <si>
    <t>sweet birch oil;anise oil;clove bud oil</t>
  </si>
  <si>
    <t>N;</t>
  </si>
  <si>
    <t>Y; odors selected based on previous study, authors claimed that they were selected because of high identifiablitiy</t>
  </si>
  <si>
    <t>N; not easy to label - language symbols</t>
  </si>
  <si>
    <t>N; odors chosen for their reported low identifiability</t>
  </si>
  <si>
    <t>cintronellol;isobutyl quinoline 54;linalyl acetate;nonanal;turpentine;ethylacetoacetate;basilic;allyl amyl glycolate;rosemarel</t>
  </si>
  <si>
    <t>N; odors chosen for their reported low familiarity and identifiablity</t>
  </si>
  <si>
    <t>cintronellol;prune aroma;linalyl acetate;nonanal;turpentine;ethylacetoacetate;basilic;allyl amyl glycolate;rosemarel</t>
  </si>
  <si>
    <t>N; odors chosen for their low identifiablity</t>
  </si>
  <si>
    <t>SOMEWHAT; all dificult to label/identify</t>
  </si>
  <si>
    <t>visual stimuli easily identifiable?</t>
  </si>
  <si>
    <t>unclear (symbols)</t>
  </si>
  <si>
    <t>N; symbols I guess cant match any odors?</t>
  </si>
  <si>
    <t>methyl nonyl ketone;petiole 10%;jasmopyrane forte;elinthaal 1%;styrallyl acetate;cyclamal 10%;cytronellyl acetate;ionone alpha;gyrane;florocyclene ether;nopylacetate;alicate;anther;pelargene</t>
  </si>
  <si>
    <t>alcohol C8;ethyl hexanoate;methyl anthranilate 10%;phenyl ethyl methyl ether 10%;phenyl acetaldehyde dimethyl acetal 10%;para cresyl methyl</t>
  </si>
  <si>
    <t>eucalyptus;orange;vanilla;rose;baby powder;banana;peanut butter;almond</t>
  </si>
  <si>
    <t>unclear; odors chosen for familiarity</t>
  </si>
  <si>
    <t>super sandalore;woody flor;geraniol;eugeniol;l-citronellal;cis-jasmon;lilial;terpineol sp;aldehyde C-14;benzaldehyde</t>
  </si>
  <si>
    <t>alpha-irone;nootkattone;dl-rose oxide;alcohol C-9;cinnamic aldehyde;beta-damascone;leaf acetal;linalool;lactone of cis-jasmon;l-carvone</t>
  </si>
  <si>
    <t>N; odors labeled as "unfamiliar" shouldnt be identifiable?</t>
  </si>
  <si>
    <t>each odor could be a target or distractor, counterbalanced across two participants' groups</t>
  </si>
  <si>
    <t>butanol;carrot;cis-3-hexenyl salicytate;dihydromyrcenol;heptanon;methyl octine carbonate;musk;rosemarel;stemone;9-decen-1-ol;basil;birch oil;citronellol;ethyl acetyl acetate;linalyl acetate;rose oxide;tobacco;tomato</t>
  </si>
  <si>
    <t>carrot;cis-3-hexenyl salicytate;daffodil;lovely lon;methyl octine carbonate;musk;secret de hammam;stemone;teck lounge;9-decen-1-ol;basil;bien-etre;birch oil;citronellol;linalyl acetate;osmose;tobacco;tomato</t>
  </si>
  <si>
    <t>N; odors nearly unidentifiable and moderatly familiar</t>
  </si>
  <si>
    <t>SOMEWHAT (faces)</t>
  </si>
  <si>
    <t>unclear; but odor identification after the memory task similar to icon identification</t>
  </si>
  <si>
    <t>coffee;peppermint;mustard;perfume;banana;cinnamon;garlic;chocolate;soap;vanilla;baby powder;Vicks VapoRub</t>
  </si>
  <si>
    <t>sandalore;rose oxide;stemone;styrallyl acetate;carrot;butanol;dihydromyrcenol;cis-3-hexenyl salicytate;methyl octine carbonate</t>
  </si>
  <si>
    <t>sandalore;rose oxide;stemone;styrallyl acetate;carrot;butanol;dihydromyrcenol;cis-3-hexenyl salicytate;methyl octine carbonate;cintronellol;prune aroma;linalyl acetate;nonanal;turpentine;ethylacetoacetate;basilic;allyl amyl glycolate;rosemarel</t>
  </si>
  <si>
    <t>coffee;grass;butter popcorn;smoke</t>
  </si>
  <si>
    <t>chocolate;vinegar;strawberry;mint;cinnamon;lavender;vanilla;tangerine</t>
  </si>
  <si>
    <t>unclear;</t>
  </si>
  <si>
    <t>fish;salami pizza;nail polish;alcohol;pineapple;grass;aniseed;fresh laundry;eucalyptus;pepper;curry;citron;vanilla;aftershave;tangerine;strawberry;basil;cocoa</t>
  </si>
  <si>
    <t>garlic;vinegar;leather;spruce needle;peanut;frankincense;coke;lavender;melon;clove;peppermint;coconut;banana;apple;rose;cinnamon;licorice;black tea</t>
  </si>
  <si>
    <t>butanol;calone;carrot;cis-3-hexenyl salicytate;dihydromyrcenol;methyl octine;carbonate;musk;rosemarel;stemone;allyl amyl glycolate;basil;birch oil;citronellol;ethyl acetyl acetate;linalyl acetate;rose oxide;styrallyl acetate;tobacco</t>
  </si>
  <si>
    <t>almond;wild strawberry;liquorice;cardamon;vanilla;milk and green tea;rose;peppermint;eucalyptus;lemon;lavender;mango and passion fruit;coconut;rhubarb;smoke;cinnamon;coffee;chocolate;ginger;mulberry;lime;camomile;orange;jasmine</t>
  </si>
  <si>
    <t>Landmarks: Fish, Salami pizza, Nail polish, Alcohol, Pineapple, Gras, Aniseed, Fresh Laundry, EucalyptusPepper, Curry, Citron, Vanilla, Aftershave, Tangerine, Strawberry, Basil, Cocoa; Distractors: Garlic, Vinegar, Leather, Spruce needle, Peanut, Frankincense, Coke, Lavender, Melon, Clove,Peppermint, Coconut, Banana, Apple, Rose, Cinnamon, Licorice, Black Tea</t>
  </si>
  <si>
    <t>2-heptatone;9-decen-1-ol;basil;butanol;birch oil;carrot;cis-3-hexenyl salicytate;citronellol;dihydromyrcenol;ethyl acetyl acetate;linalyl acetate;methyl octane carbonate;musk;rosemarel;rose oxide;stemone;tobacco;tomato</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</si>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</sst>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4" tint="0.3999755851924192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0" fillId="0" borderId="0" xfId="0" applyNumberFormat="1" applyAlignment="1">
      <alignment horizontal="left" vertical="top" wrapText="1"/>
    </xf>
    <xf numFmtId="0" fontId="0" fillId="0" borderId="0" xfId="0" applyNumberFormat="1"/>
    <xf numFmtId="0" fontId="0" fillId="0" borderId="0" xfId="0" applyNumberFormat="1" applyAlignment="1">
      <alignment horizontal="left" vertical="top"/>
    </xf>
    <xf numFmtId="0" fontId="8" fillId="4" borderId="0" xfId="8" applyAlignment="1">
      <alignment horizontal="left" vertical="top"/>
    </xf>
    <xf numFmtId="0" fontId="0" fillId="0" borderId="0" xfId="0" applyFont="1" applyAlignment="1">
      <alignment horizontal="left" vertical="top"/>
    </xf>
    <xf numFmtId="0" fontId="0" fillId="0" borderId="0" xfId="0" applyFont="1" applyAlignment="1">
      <alignment horizontal="left" vertical="top" wrapText="1"/>
    </xf>
    <xf numFmtId="2" fontId="0" fillId="0" borderId="0" xfId="0" applyNumberFormat="1" applyFont="1" applyAlignment="1">
      <alignment horizontal="left" vertical="top" wrapText="1"/>
    </xf>
    <xf numFmtId="1" fontId="8" fillId="4" borderId="0" xfId="8" applyNumberFormat="1" applyAlignment="1">
      <alignment horizontal="left" vertical="top"/>
    </xf>
    <xf numFmtId="0" fontId="0" fillId="0" borderId="0" xfId="0" applyAlignment="1"/>
    <xf numFmtId="0" fontId="0" fillId="0" borderId="0" xfId="0" applyNumberFormat="1" applyFont="1" applyAlignment="1">
      <alignment horizontal="left" vertical="top"/>
    </xf>
    <xf numFmtId="2" fontId="0" fillId="0" borderId="0" xfId="0" applyNumberFormat="1" applyAlignment="1">
      <alignment horizontal="left" vertical="top"/>
    </xf>
    <xf numFmtId="2" fontId="0" fillId="0" borderId="0" xfId="0" applyNumberFormat="1"/>
    <xf numFmtId="0" fontId="18" fillId="0" borderId="0" xfId="0" applyFont="1" applyAlignment="1">
      <alignment horizontal="left" vertical="top"/>
    </xf>
    <xf numFmtId="1" fontId="0" fillId="0" borderId="0" xfId="0" applyNumberFormat="1" applyAlignment="1">
      <alignment horizontal="right" vertical="top" wrapText="1"/>
    </xf>
    <xf numFmtId="1" fontId="0" fillId="0" borderId="0" xfId="0" applyNumberFormat="1" applyAlignment="1">
      <alignment horizontal="right" vertical="top"/>
    </xf>
    <xf numFmtId="1" fontId="0" fillId="0" borderId="0" xfId="0" applyNumberFormat="1" applyAlignment="1">
      <alignment horizontal="right"/>
    </xf>
    <xf numFmtId="2" fontId="0" fillId="0" borderId="0" xfId="0" applyNumberFormat="1" applyAlignment="1">
      <alignment horizontal="right" vertical="top"/>
    </xf>
    <xf numFmtId="2" fontId="0" fillId="0" borderId="0" xfId="0" applyNumberFormat="1" applyAlignment="1">
      <alignment horizontal="right"/>
    </xf>
    <xf numFmtId="0" fontId="0" fillId="0" borderId="0" xfId="0" applyAlignment="1">
      <alignment horizontal="right" vertical="top"/>
    </xf>
    <xf numFmtId="0" fontId="16" fillId="0" borderId="0" xfId="0" applyFont="1" applyAlignment="1">
      <alignment horizontal="left" vertical="top" wrapText="1"/>
    </xf>
    <xf numFmtId="0" fontId="16" fillId="0" borderId="0" xfId="0" applyFont="1"/>
    <xf numFmtId="0" fontId="16" fillId="0" borderId="0" xfId="0" applyFont="1" applyAlignment="1">
      <alignment horizontal="left" vertical="top"/>
    </xf>
    <xf numFmtId="0" fontId="0" fillId="0" borderId="0" xfId="0" applyFont="1"/>
    <xf numFmtId="0" fontId="16" fillId="0" borderId="0" xfId="0" applyNumberFormat="1" applyFont="1" applyAlignment="1">
      <alignment horizontal="left" vertical="top" wrapText="1"/>
    </xf>
    <xf numFmtId="0" fontId="0" fillId="0" borderId="0" xfId="0" quotePrefix="1" applyAlignment="1">
      <alignment horizontal="left" vertical="top"/>
    </xf>
  </cellXfs>
  <cellStyles count="42">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60">
    <dxf>
      <font>
        <b/>
        <i val="0"/>
        <color theme="4" tint="0.39991454817346722"/>
      </font>
    </dxf>
    <dxf>
      <font>
        <b/>
        <i val="0"/>
        <color theme="4" tint="0.39991454817346722"/>
      </font>
    </dxf>
    <dxf>
      <font>
        <b/>
        <i val="0"/>
        <color rgb="FF006C70"/>
      </font>
    </dxf>
    <dxf>
      <font>
        <b/>
        <i val="0"/>
        <color rgb="FF9FC131"/>
      </font>
    </dxf>
    <dxf>
      <font>
        <b/>
        <i val="0"/>
        <color theme="4" tint="0.39991454817346722"/>
      </font>
    </dxf>
    <dxf>
      <font>
        <b/>
        <i val="0"/>
        <color rgb="FF006C70"/>
      </font>
    </dxf>
    <dxf>
      <font>
        <b/>
        <i val="0"/>
        <color rgb="FF9FC131"/>
      </font>
    </dxf>
    <dxf>
      <font>
        <b/>
        <i val="0"/>
        <color rgb="FF006C70"/>
      </font>
    </dxf>
    <dxf>
      <font>
        <b/>
        <i val="0"/>
        <color rgb="FF9FC131"/>
      </font>
    </dxf>
    <dxf>
      <font>
        <b/>
        <i val="0"/>
        <color rgb="FF006C70"/>
      </font>
    </dxf>
    <dxf>
      <font>
        <b/>
        <i val="0"/>
        <color rgb="FF9FC131"/>
      </font>
    </dxf>
    <dxf>
      <font>
        <b/>
        <i val="0"/>
        <color theme="4" tint="0.39991454817346722"/>
      </font>
    </dxf>
    <dxf>
      <font>
        <b/>
        <i val="0"/>
        <color rgb="FF006C70"/>
      </font>
    </dxf>
    <dxf>
      <font>
        <b/>
        <i val="0"/>
        <color rgb="FF9FC131"/>
      </font>
    </dxf>
    <dxf>
      <font>
        <b/>
        <i val="0"/>
        <color theme="4" tint="0.39991454817346722"/>
      </font>
    </dxf>
    <dxf>
      <font>
        <b/>
        <i val="0"/>
        <color rgb="FF006C70"/>
      </font>
    </dxf>
    <dxf>
      <font>
        <b/>
        <i val="0"/>
        <color rgb="FF9FC131"/>
      </font>
    </dxf>
    <dxf>
      <font>
        <b/>
        <i val="0"/>
        <color theme="4" tint="0.39991454817346722"/>
      </font>
    </dxf>
    <dxf>
      <font>
        <b/>
        <i val="0"/>
        <color rgb="FF006C70"/>
      </font>
    </dxf>
    <dxf>
      <font>
        <b/>
        <i val="0"/>
        <color rgb="FF9FC131"/>
      </font>
    </dxf>
    <dxf>
      <font>
        <b/>
        <i val="0"/>
        <color rgb="FF006C70"/>
      </font>
    </dxf>
    <dxf>
      <font>
        <b/>
        <i val="0"/>
        <color rgb="FF9FC131"/>
      </font>
    </dxf>
    <dxf>
      <font>
        <b/>
        <i val="0"/>
        <color rgb="FF006C70"/>
      </font>
    </dxf>
    <dxf>
      <font>
        <b/>
        <i val="0"/>
        <color rgb="FF9FC131"/>
      </font>
    </dxf>
    <dxf>
      <font>
        <b/>
        <i val="0"/>
        <color theme="4" tint="0.39991454817346722"/>
      </font>
    </dxf>
    <dxf>
      <font>
        <b/>
        <i val="0"/>
        <color rgb="FF006C70"/>
      </font>
    </dxf>
    <dxf>
      <font>
        <b/>
        <i val="0"/>
        <color rgb="FF9FC131"/>
      </font>
    </dxf>
    <dxf>
      <font>
        <b/>
        <i val="0"/>
        <color theme="4" tint="0.39991454817346722"/>
      </font>
    </dxf>
    <dxf>
      <font>
        <b/>
        <i val="0"/>
        <color rgb="FF006C70"/>
      </font>
    </dxf>
    <dxf>
      <font>
        <b/>
        <i val="0"/>
        <color rgb="FF9FC131"/>
      </font>
    </dxf>
    <dxf>
      <font>
        <b/>
        <i val="0"/>
        <color theme="4" tint="0.39991454817346722"/>
      </font>
    </dxf>
    <dxf>
      <font>
        <b/>
        <i val="0"/>
        <color rgb="FF006C70"/>
      </font>
    </dxf>
    <dxf>
      <font>
        <b/>
        <i val="0"/>
        <color rgb="FF9FC131"/>
      </font>
    </dxf>
    <dxf>
      <font>
        <b/>
        <i val="0"/>
        <color theme="4" tint="0.39991454817346722"/>
      </font>
    </dxf>
    <dxf>
      <font>
        <b/>
        <i val="0"/>
        <color theme="4" tint="0.39991454817346722"/>
      </font>
    </dxf>
    <dxf>
      <font>
        <b/>
        <i val="0"/>
        <color theme="4" tint="0.39991454817346722"/>
      </font>
    </dxf>
    <dxf>
      <font>
        <b/>
        <i val="0"/>
        <color rgb="FF006C70"/>
      </font>
    </dxf>
    <dxf>
      <font>
        <b/>
        <i val="0"/>
        <color rgb="FF9FC131"/>
      </font>
    </dxf>
    <dxf>
      <font>
        <b/>
        <i val="0"/>
        <color theme="4" tint="0.39991454817346722"/>
      </font>
    </dxf>
    <dxf>
      <font>
        <b/>
        <i val="0"/>
        <color rgb="FF006C70"/>
      </font>
    </dxf>
    <dxf>
      <font>
        <b/>
        <i val="0"/>
        <color rgb="FF9FC131"/>
      </font>
    </dxf>
    <dxf>
      <font>
        <b/>
        <i val="0"/>
        <color rgb="FF006C70"/>
      </font>
    </dxf>
    <dxf>
      <font>
        <b/>
        <i val="0"/>
        <color rgb="FF9FC131"/>
      </font>
    </dxf>
    <dxf>
      <font>
        <b/>
        <i val="0"/>
        <color rgb="FF006C70"/>
      </font>
    </dxf>
    <dxf>
      <font>
        <b/>
        <i val="0"/>
        <color rgb="FF9FC131"/>
      </font>
    </dxf>
    <dxf>
      <font>
        <b/>
        <i val="0"/>
        <color theme="4" tint="0.39991454817346722"/>
      </font>
    </dxf>
    <dxf>
      <font>
        <b/>
        <i val="0"/>
        <color rgb="FF006C70"/>
      </font>
    </dxf>
    <dxf>
      <font>
        <b/>
        <i val="0"/>
        <color rgb="FF9FC131"/>
      </font>
    </dxf>
    <dxf>
      <font>
        <b/>
        <i val="0"/>
        <color theme="4" tint="0.39991454817346722"/>
      </font>
    </dxf>
    <dxf>
      <font>
        <b/>
        <i val="0"/>
        <color rgb="FF006C70"/>
      </font>
    </dxf>
    <dxf>
      <font>
        <b/>
        <i val="0"/>
        <color rgb="FF9FC131"/>
      </font>
    </dxf>
    <dxf>
      <font>
        <b/>
        <i val="0"/>
        <color theme="4" tint="0.39991454817346722"/>
      </font>
    </dxf>
    <dxf>
      <font>
        <b/>
        <i val="0"/>
        <color rgb="FF006C70"/>
      </font>
    </dxf>
    <dxf>
      <font>
        <b/>
        <i val="0"/>
        <color rgb="FF9FC131"/>
      </font>
    </dxf>
    <dxf>
      <font>
        <b/>
        <i val="0"/>
        <color theme="4" tint="0.39991454817346722"/>
      </font>
    </dxf>
    <dxf>
      <font>
        <b/>
        <i val="0"/>
        <color theme="4" tint="0.39991454817346722"/>
      </font>
    </dxf>
    <dxf>
      <font>
        <b/>
        <i val="0"/>
        <color theme="4" tint="0.39991454817346722"/>
      </font>
    </dxf>
    <dxf>
      <font>
        <b/>
        <i val="0"/>
        <color rgb="FF006C70"/>
      </font>
    </dxf>
    <dxf>
      <font>
        <b/>
        <i val="0"/>
        <color rgb="FF9FC131"/>
      </font>
    </dxf>
    <dxf>
      <font>
        <b/>
        <i val="0"/>
        <color theme="4" tint="0.39991454817346722"/>
      </font>
    </dxf>
  </dxfs>
  <tableStyles count="0" defaultTableStyle="TableStyleMedium2" defaultPivotStyle="PivotStyleLight16"/>
  <colors>
    <mruColors>
      <color rgb="FF9FC131"/>
      <color rgb="FF006C70"/>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3F8F7-E39F-4343-B39A-578FD70F9882}">
  <dimension ref="A1:AH51"/>
  <sheetViews>
    <sheetView zoomScale="90" zoomScaleNormal="85" workbookViewId="0">
      <pane xSplit="1" topLeftCell="V1" activePane="topRight" state="frozen"/>
      <selection pane="topRight" activeCell="W23" sqref="W23"/>
    </sheetView>
  </sheetViews>
  <sheetFormatPr defaultRowHeight="15" x14ac:dyDescent="0.25"/>
  <cols>
    <col min="1" max="1" width="48.5703125" customWidth="1"/>
    <col min="2" max="2" width="12.7109375" customWidth="1"/>
    <col min="3" max="3" width="14.28515625" customWidth="1"/>
    <col min="4" max="4" width="15.140625" customWidth="1"/>
    <col min="5" max="5" width="20.7109375" customWidth="1"/>
    <col min="6" max="8" width="17" customWidth="1"/>
    <col min="9" max="9" width="16.28515625" customWidth="1"/>
    <col min="10" max="12" width="22.42578125" bestFit="1" customWidth="1"/>
    <col min="13" max="13" width="7.7109375" customWidth="1"/>
    <col min="14" max="14" width="8.140625" customWidth="1"/>
    <col min="15" max="15" width="12.140625" customWidth="1"/>
    <col min="16" max="16" width="25.28515625" bestFit="1" customWidth="1"/>
    <col min="17" max="17" width="161.7109375" bestFit="1" customWidth="1"/>
    <col min="18" max="18" width="48" customWidth="1"/>
    <col min="19" max="19" width="53" bestFit="1" customWidth="1"/>
    <col min="20" max="20" width="55" bestFit="1" customWidth="1"/>
    <col min="21" max="21" width="255.7109375" bestFit="1" customWidth="1"/>
    <col min="22" max="22" width="16.28515625" customWidth="1"/>
    <col min="23" max="23" width="45.28515625" customWidth="1"/>
    <col min="24" max="24" width="46.85546875" customWidth="1"/>
    <col min="25" max="26" width="33.85546875" style="26" customWidth="1"/>
    <col min="27" max="27" width="27.85546875" customWidth="1"/>
    <col min="28" max="28" width="21.7109375" customWidth="1"/>
    <col min="29" max="29" width="27.85546875" customWidth="1"/>
    <col min="30" max="30" width="34.28515625" style="12" customWidth="1"/>
    <col min="31" max="31" width="28.85546875" style="12" customWidth="1"/>
    <col min="32" max="32" width="20.7109375" bestFit="1" customWidth="1"/>
  </cols>
  <sheetData>
    <row r="1" spans="1:32" s="25" customFormat="1" ht="80.25" customHeight="1" x14ac:dyDescent="0.25">
      <c r="A1" s="25" t="s">
        <v>124</v>
      </c>
      <c r="B1" s="25" t="s">
        <v>104</v>
      </c>
      <c r="C1" s="25" t="s">
        <v>105</v>
      </c>
      <c r="D1" s="25" t="s">
        <v>106</v>
      </c>
      <c r="E1" s="25" t="s">
        <v>315</v>
      </c>
      <c r="F1" s="23" t="s">
        <v>107</v>
      </c>
      <c r="G1" s="23" t="s">
        <v>303</v>
      </c>
      <c r="H1" s="23" t="s">
        <v>108</v>
      </c>
      <c r="I1" s="23" t="s">
        <v>123</v>
      </c>
      <c r="J1" s="23" t="s">
        <v>109</v>
      </c>
      <c r="K1" s="23" t="s">
        <v>110</v>
      </c>
      <c r="L1" s="23" t="s">
        <v>111</v>
      </c>
      <c r="M1" s="23" t="s">
        <v>149</v>
      </c>
      <c r="N1" s="23" t="s">
        <v>150</v>
      </c>
      <c r="O1" s="23" t="s">
        <v>32</v>
      </c>
      <c r="P1" s="23" t="s">
        <v>115</v>
      </c>
      <c r="Q1" s="23" t="s">
        <v>116</v>
      </c>
      <c r="R1" s="23" t="s">
        <v>117</v>
      </c>
      <c r="S1" s="23" t="s">
        <v>34</v>
      </c>
      <c r="T1" s="23" t="s">
        <v>125</v>
      </c>
      <c r="U1" s="24" t="s">
        <v>118</v>
      </c>
      <c r="V1" s="23" t="s">
        <v>192</v>
      </c>
      <c r="W1" s="23" t="s">
        <v>119</v>
      </c>
      <c r="X1" s="23" t="s">
        <v>392</v>
      </c>
      <c r="Y1" s="23" t="s">
        <v>380</v>
      </c>
      <c r="Z1" s="23" t="s">
        <v>379</v>
      </c>
      <c r="AA1" s="23" t="s">
        <v>377</v>
      </c>
      <c r="AB1" s="23" t="s">
        <v>423</v>
      </c>
      <c r="AC1" s="23" t="s">
        <v>388</v>
      </c>
      <c r="AD1" s="25" t="s">
        <v>120</v>
      </c>
      <c r="AE1" s="27" t="s">
        <v>121</v>
      </c>
      <c r="AF1" s="27" t="s">
        <v>132</v>
      </c>
    </row>
    <row r="2" spans="1:32" s="3" customFormat="1" x14ac:dyDescent="0.25">
      <c r="A2" s="3" t="s">
        <v>297</v>
      </c>
      <c r="B2" s="12">
        <v>2023</v>
      </c>
      <c r="C2" s="3" t="s">
        <v>234</v>
      </c>
      <c r="D2" s="3" t="s">
        <v>235</v>
      </c>
      <c r="E2" s="3" t="s">
        <v>193</v>
      </c>
      <c r="F2" s="3">
        <v>18</v>
      </c>
      <c r="G2" s="3">
        <v>0</v>
      </c>
      <c r="H2" s="3" t="s">
        <v>238</v>
      </c>
      <c r="I2" s="7" t="e">
        <f t="shared" ref="I2:I7" si="0">(H2*100)/F2</f>
        <v>#VALUE!</v>
      </c>
      <c r="J2" s="3" t="s">
        <v>238</v>
      </c>
      <c r="K2" s="3" t="s">
        <v>238</v>
      </c>
      <c r="M2" s="3" t="s">
        <v>238</v>
      </c>
      <c r="N2" s="3" t="s">
        <v>238</v>
      </c>
      <c r="O2" s="3" t="s">
        <v>236</v>
      </c>
      <c r="P2" s="3" t="s">
        <v>171</v>
      </c>
      <c r="Q2" s="3" t="s">
        <v>237</v>
      </c>
      <c r="R2" s="3" t="s">
        <v>164</v>
      </c>
      <c r="S2" s="3" t="s">
        <v>210</v>
      </c>
      <c r="T2" s="3" t="s">
        <v>199</v>
      </c>
      <c r="U2" s="3" t="s">
        <v>261</v>
      </c>
      <c r="V2" s="3" t="s">
        <v>194</v>
      </c>
      <c r="W2" s="3" t="s">
        <v>382</v>
      </c>
      <c r="X2" t="s">
        <v>229</v>
      </c>
      <c r="Y2" s="8" t="s">
        <v>378</v>
      </c>
      <c r="Z2" s="8" t="s">
        <v>381</v>
      </c>
      <c r="AA2" s="8" t="s">
        <v>384</v>
      </c>
      <c r="AB2" s="8" t="s">
        <v>194</v>
      </c>
      <c r="AC2" s="8" t="s">
        <v>389</v>
      </c>
      <c r="AD2" s="3" t="s">
        <v>55</v>
      </c>
      <c r="AE2" s="6" t="s">
        <v>231</v>
      </c>
      <c r="AF2" s="6" t="s">
        <v>230</v>
      </c>
    </row>
    <row r="3" spans="1:32" s="3" customFormat="1" x14ac:dyDescent="0.25">
      <c r="A3" s="3" t="s">
        <v>298</v>
      </c>
      <c r="B3" s="12">
        <v>2023</v>
      </c>
      <c r="C3" s="3" t="s">
        <v>234</v>
      </c>
      <c r="D3" s="3" t="s">
        <v>235</v>
      </c>
      <c r="E3" s="3" t="s">
        <v>193</v>
      </c>
      <c r="F3" s="3">
        <v>17</v>
      </c>
      <c r="G3" s="3">
        <v>0</v>
      </c>
      <c r="H3" s="3" t="s">
        <v>238</v>
      </c>
      <c r="I3" s="7" t="e">
        <f t="shared" si="0"/>
        <v>#VALUE!</v>
      </c>
      <c r="J3" s="3" t="s">
        <v>238</v>
      </c>
      <c r="K3" s="3" t="s">
        <v>238</v>
      </c>
      <c r="M3" s="3" t="s">
        <v>238</v>
      </c>
      <c r="N3" s="3" t="s">
        <v>238</v>
      </c>
      <c r="O3" s="3" t="s">
        <v>236</v>
      </c>
      <c r="P3" s="3" t="s">
        <v>171</v>
      </c>
      <c r="Q3" s="3" t="s">
        <v>237</v>
      </c>
      <c r="R3" s="3" t="s">
        <v>164</v>
      </c>
      <c r="S3" s="3" t="s">
        <v>210</v>
      </c>
      <c r="T3" s="3" t="s">
        <v>199</v>
      </c>
      <c r="U3" s="3" t="s">
        <v>261</v>
      </c>
      <c r="V3" s="3" t="s">
        <v>194</v>
      </c>
      <c r="W3" s="3" t="s">
        <v>382</v>
      </c>
      <c r="X3" t="s">
        <v>229</v>
      </c>
      <c r="Y3" s="8" t="s">
        <v>378</v>
      </c>
      <c r="Z3" s="8" t="s">
        <v>381</v>
      </c>
      <c r="AA3" s="8" t="s">
        <v>384</v>
      </c>
      <c r="AB3" s="8" t="s">
        <v>194</v>
      </c>
      <c r="AC3" s="8" t="s">
        <v>389</v>
      </c>
      <c r="AD3" s="3" t="s">
        <v>55</v>
      </c>
      <c r="AE3" s="6" t="s">
        <v>231</v>
      </c>
      <c r="AF3" s="6" t="s">
        <v>230</v>
      </c>
    </row>
    <row r="4" spans="1:32" s="3" customFormat="1" x14ac:dyDescent="0.25">
      <c r="A4" s="3" t="s">
        <v>302</v>
      </c>
      <c r="B4" s="12">
        <v>2023</v>
      </c>
      <c r="C4" s="3" t="s">
        <v>234</v>
      </c>
      <c r="D4" s="3" t="s">
        <v>235</v>
      </c>
      <c r="E4" s="3" t="s">
        <v>193</v>
      </c>
      <c r="F4" s="3">
        <v>19</v>
      </c>
      <c r="G4" s="3">
        <v>0</v>
      </c>
      <c r="H4" s="3" t="s">
        <v>238</v>
      </c>
      <c r="I4" s="7" t="e">
        <f t="shared" si="0"/>
        <v>#VALUE!</v>
      </c>
      <c r="J4" s="3" t="s">
        <v>238</v>
      </c>
      <c r="K4" s="3" t="s">
        <v>238</v>
      </c>
      <c r="M4" s="3" t="s">
        <v>238</v>
      </c>
      <c r="N4" s="3" t="s">
        <v>238</v>
      </c>
      <c r="O4" s="3" t="s">
        <v>236</v>
      </c>
      <c r="P4" s="3" t="s">
        <v>171</v>
      </c>
      <c r="Q4" s="3" t="s">
        <v>237</v>
      </c>
      <c r="R4" s="3" t="s">
        <v>164</v>
      </c>
      <c r="S4" s="3" t="s">
        <v>210</v>
      </c>
      <c r="T4" s="3" t="s">
        <v>199</v>
      </c>
      <c r="U4" s="3" t="s">
        <v>261</v>
      </c>
      <c r="V4" s="3" t="s">
        <v>194</v>
      </c>
      <c r="W4" s="3" t="s">
        <v>382</v>
      </c>
      <c r="X4" t="s">
        <v>229</v>
      </c>
      <c r="Y4" s="8" t="s">
        <v>378</v>
      </c>
      <c r="Z4" s="8" t="s">
        <v>381</v>
      </c>
      <c r="AA4" s="8" t="s">
        <v>384</v>
      </c>
      <c r="AB4" s="8" t="s">
        <v>194</v>
      </c>
      <c r="AC4" s="8" t="s">
        <v>389</v>
      </c>
      <c r="AD4" s="3" t="s">
        <v>55</v>
      </c>
      <c r="AE4" s="6" t="s">
        <v>231</v>
      </c>
      <c r="AF4" s="6" t="s">
        <v>230</v>
      </c>
    </row>
    <row r="5" spans="1:32" s="3" customFormat="1" x14ac:dyDescent="0.25">
      <c r="A5" s="3" t="s">
        <v>233</v>
      </c>
      <c r="B5" s="12">
        <v>2023</v>
      </c>
      <c r="C5" s="3" t="s">
        <v>234</v>
      </c>
      <c r="D5" s="3" t="s">
        <v>235</v>
      </c>
      <c r="E5" s="3" t="s">
        <v>193</v>
      </c>
      <c r="F5" s="3">
        <v>54</v>
      </c>
      <c r="G5" s="3">
        <v>0</v>
      </c>
      <c r="H5" s="3" t="s">
        <v>238</v>
      </c>
      <c r="I5" s="7" t="e">
        <f t="shared" si="0"/>
        <v>#VALUE!</v>
      </c>
      <c r="J5" s="3">
        <v>27</v>
      </c>
      <c r="K5" s="3">
        <v>11</v>
      </c>
      <c r="M5" s="3">
        <v>18</v>
      </c>
      <c r="N5" s="3">
        <v>62</v>
      </c>
      <c r="O5" s="3" t="s">
        <v>236</v>
      </c>
      <c r="P5" s="3" t="s">
        <v>171</v>
      </c>
      <c r="Q5" s="3" t="s">
        <v>237</v>
      </c>
      <c r="R5" s="3" t="s">
        <v>164</v>
      </c>
      <c r="S5" s="3" t="s">
        <v>210</v>
      </c>
      <c r="T5" s="3" t="s">
        <v>199</v>
      </c>
      <c r="U5" s="3" t="s">
        <v>261</v>
      </c>
      <c r="V5" s="3" t="s">
        <v>194</v>
      </c>
      <c r="W5" s="3" t="s">
        <v>382</v>
      </c>
      <c r="X5" t="s">
        <v>229</v>
      </c>
      <c r="Y5" s="8" t="s">
        <v>378</v>
      </c>
      <c r="Z5" s="8" t="s">
        <v>381</v>
      </c>
      <c r="AA5" s="8" t="s">
        <v>384</v>
      </c>
      <c r="AB5" s="8" t="s">
        <v>194</v>
      </c>
      <c r="AC5" s="8" t="s">
        <v>389</v>
      </c>
      <c r="AD5" s="3" t="s">
        <v>55</v>
      </c>
      <c r="AE5" s="6" t="s">
        <v>231</v>
      </c>
      <c r="AF5" s="6" t="s">
        <v>230</v>
      </c>
    </row>
    <row r="6" spans="1:32" x14ac:dyDescent="0.25">
      <c r="A6" t="s">
        <v>182</v>
      </c>
      <c r="B6">
        <v>2015</v>
      </c>
      <c r="C6" t="s">
        <v>14</v>
      </c>
      <c r="D6" t="s">
        <v>15</v>
      </c>
      <c r="E6" s="3" t="s">
        <v>194</v>
      </c>
      <c r="F6" s="6">
        <v>18</v>
      </c>
      <c r="G6" s="6">
        <v>0</v>
      </c>
      <c r="H6" s="3">
        <v>0</v>
      </c>
      <c r="I6" s="7">
        <f t="shared" si="0"/>
        <v>0</v>
      </c>
      <c r="J6" s="8">
        <v>24.28</v>
      </c>
      <c r="K6" s="7">
        <f>L6*SQRT(F6)</f>
        <v>3.3941125496954281</v>
      </c>
      <c r="L6" s="8">
        <v>0.8</v>
      </c>
      <c r="M6" s="3" t="s">
        <v>238</v>
      </c>
      <c r="N6" s="3" t="s">
        <v>238</v>
      </c>
      <c r="O6" s="3" t="s">
        <v>68</v>
      </c>
      <c r="P6" s="3" t="s">
        <v>177</v>
      </c>
      <c r="Q6" s="3" t="s">
        <v>256</v>
      </c>
      <c r="R6" s="3" t="s">
        <v>162</v>
      </c>
      <c r="S6" s="3" t="s">
        <v>33</v>
      </c>
      <c r="T6" s="3" t="s">
        <v>167</v>
      </c>
      <c r="U6" s="3" t="s">
        <v>257</v>
      </c>
      <c r="V6" s="3" t="s">
        <v>194</v>
      </c>
      <c r="W6" s="3" t="s">
        <v>385</v>
      </c>
      <c r="X6" s="3" t="s">
        <v>64</v>
      </c>
      <c r="Y6" s="8" t="s">
        <v>386</v>
      </c>
      <c r="Z6" s="8" t="s">
        <v>238</v>
      </c>
      <c r="AA6" s="3" t="s">
        <v>387</v>
      </c>
      <c r="AB6" s="28"/>
      <c r="AC6" s="3" t="s">
        <v>390</v>
      </c>
      <c r="AD6" s="3" t="s">
        <v>65</v>
      </c>
      <c r="AE6" s="6"/>
      <c r="AF6" s="6"/>
    </row>
    <row r="7" spans="1:32" x14ac:dyDescent="0.25">
      <c r="A7" t="s">
        <v>213</v>
      </c>
      <c r="B7">
        <v>2016</v>
      </c>
      <c r="C7" t="s">
        <v>12</v>
      </c>
      <c r="D7" t="s">
        <v>13</v>
      </c>
      <c r="E7" s="3" t="s">
        <v>194</v>
      </c>
      <c r="F7" s="6">
        <v>16</v>
      </c>
      <c r="G7" s="6">
        <v>0</v>
      </c>
      <c r="H7" s="3">
        <v>0</v>
      </c>
      <c r="I7" s="7">
        <f t="shared" si="0"/>
        <v>0</v>
      </c>
      <c r="J7" s="8">
        <v>24.69</v>
      </c>
      <c r="K7" s="7">
        <f>L7*SQRT(F7)</f>
        <v>4.16</v>
      </c>
      <c r="L7" s="8">
        <v>1.04</v>
      </c>
      <c r="M7" s="3" t="s">
        <v>238</v>
      </c>
      <c r="N7" s="3" t="s">
        <v>238</v>
      </c>
      <c r="O7" s="3" t="s">
        <v>68</v>
      </c>
      <c r="P7" s="3" t="s">
        <v>177</v>
      </c>
      <c r="Q7" s="3" t="s">
        <v>70</v>
      </c>
      <c r="R7" s="3" t="s">
        <v>163</v>
      </c>
      <c r="S7" s="3" t="s">
        <v>31</v>
      </c>
      <c r="T7" s="3" t="s">
        <v>167</v>
      </c>
      <c r="U7" s="3" t="s">
        <v>258</v>
      </c>
      <c r="V7" s="3" t="s">
        <v>194</v>
      </c>
      <c r="W7" s="3" t="s">
        <v>66</v>
      </c>
      <c r="X7" s="3" t="s">
        <v>67</v>
      </c>
      <c r="Y7" s="8" t="s">
        <v>391</v>
      </c>
      <c r="Z7" s="8" t="s">
        <v>238</v>
      </c>
      <c r="AA7" s="3" t="s">
        <v>438</v>
      </c>
      <c r="AB7" s="3" t="s">
        <v>194</v>
      </c>
      <c r="AC7" s="8" t="s">
        <v>405</v>
      </c>
      <c r="AD7" s="3" t="s">
        <v>71</v>
      </c>
      <c r="AE7" s="6" t="s">
        <v>69</v>
      </c>
      <c r="AF7" s="6" t="s">
        <v>133</v>
      </c>
    </row>
    <row r="8" spans="1:32" x14ac:dyDescent="0.25">
      <c r="A8" t="s">
        <v>307</v>
      </c>
      <c r="B8">
        <v>2020</v>
      </c>
      <c r="C8" t="s">
        <v>4</v>
      </c>
      <c r="D8" t="s">
        <v>5</v>
      </c>
      <c r="E8" s="3" t="s">
        <v>194</v>
      </c>
      <c r="F8" s="6">
        <v>88</v>
      </c>
      <c r="G8" s="6">
        <v>0</v>
      </c>
      <c r="H8" s="11">
        <f>(F8*I8)/100</f>
        <v>59.84</v>
      </c>
      <c r="I8" s="6">
        <v>68</v>
      </c>
      <c r="J8" s="8">
        <v>24.7</v>
      </c>
      <c r="K8" s="8">
        <v>2.7</v>
      </c>
      <c r="L8" s="8"/>
      <c r="M8" s="3">
        <v>18</v>
      </c>
      <c r="N8" s="3">
        <v>35</v>
      </c>
      <c r="O8" s="3"/>
      <c r="P8" s="3" t="s">
        <v>177</v>
      </c>
      <c r="Q8" s="3" t="s">
        <v>73</v>
      </c>
      <c r="R8" s="3" t="s">
        <v>164</v>
      </c>
      <c r="S8" s="3" t="s">
        <v>76</v>
      </c>
      <c r="T8" s="3" t="s">
        <v>167</v>
      </c>
      <c r="U8" s="3" t="s">
        <v>259</v>
      </c>
      <c r="V8" s="3" t="s">
        <v>193</v>
      </c>
      <c r="W8" s="3" t="s">
        <v>74</v>
      </c>
      <c r="X8" s="3" t="s">
        <v>75</v>
      </c>
      <c r="Y8" s="8" t="s">
        <v>393</v>
      </c>
      <c r="Z8" s="8" t="s">
        <v>238</v>
      </c>
      <c r="AA8" s="8" t="s">
        <v>395</v>
      </c>
      <c r="AB8" s="8" t="s">
        <v>194</v>
      </c>
      <c r="AC8" s="3" t="s">
        <v>406</v>
      </c>
      <c r="AD8" s="3" t="s">
        <v>72</v>
      </c>
      <c r="AE8" s="6"/>
      <c r="AF8" s="6"/>
    </row>
    <row r="9" spans="1:32" x14ac:dyDescent="0.25">
      <c r="A9" t="s">
        <v>306</v>
      </c>
      <c r="B9">
        <v>2020</v>
      </c>
      <c r="C9" t="s">
        <v>4</v>
      </c>
      <c r="D9" t="s">
        <v>5</v>
      </c>
      <c r="E9" s="3" t="s">
        <v>194</v>
      </c>
      <c r="F9" s="6">
        <v>88</v>
      </c>
      <c r="G9" s="6">
        <v>0</v>
      </c>
      <c r="H9" s="11">
        <f>(F9*I9)/100</f>
        <v>68.64</v>
      </c>
      <c r="I9" s="6">
        <v>78</v>
      </c>
      <c r="J9" s="8">
        <v>21.9</v>
      </c>
      <c r="K9" s="8">
        <v>2</v>
      </c>
      <c r="L9" s="8"/>
      <c r="M9" s="3">
        <v>18</v>
      </c>
      <c r="N9" s="3">
        <v>35</v>
      </c>
      <c r="O9" s="3"/>
      <c r="P9" s="3" t="s">
        <v>177</v>
      </c>
      <c r="Q9" s="3" t="s">
        <v>73</v>
      </c>
      <c r="R9" s="3" t="s">
        <v>164</v>
      </c>
      <c r="S9" s="3" t="s">
        <v>76</v>
      </c>
      <c r="T9" s="3" t="s">
        <v>167</v>
      </c>
      <c r="U9" s="3" t="s">
        <v>259</v>
      </c>
      <c r="V9" s="3" t="s">
        <v>193</v>
      </c>
      <c r="W9" s="3" t="s">
        <v>74</v>
      </c>
      <c r="X9" s="3" t="s">
        <v>75</v>
      </c>
      <c r="Y9" s="8" t="s">
        <v>393</v>
      </c>
      <c r="Z9" s="8" t="s">
        <v>238</v>
      </c>
      <c r="AA9" s="8" t="s">
        <v>395</v>
      </c>
      <c r="AB9" s="8" t="s">
        <v>194</v>
      </c>
      <c r="AC9" s="3" t="s">
        <v>406</v>
      </c>
      <c r="AD9" s="3" t="s">
        <v>72</v>
      </c>
      <c r="AE9" s="6"/>
      <c r="AF9" s="6"/>
    </row>
    <row r="10" spans="1:32" x14ac:dyDescent="0.25">
      <c r="A10" t="s">
        <v>309</v>
      </c>
      <c r="B10">
        <v>2020</v>
      </c>
      <c r="C10" t="s">
        <v>2</v>
      </c>
      <c r="D10" t="s">
        <v>3</v>
      </c>
      <c r="E10" s="3" t="s">
        <v>194</v>
      </c>
      <c r="F10" s="6">
        <v>258</v>
      </c>
      <c r="G10" s="6">
        <v>0</v>
      </c>
      <c r="H10" s="11">
        <f>(F10*I10)/100</f>
        <v>121.26</v>
      </c>
      <c r="I10" s="6">
        <v>47</v>
      </c>
      <c r="J10" s="8">
        <v>28.2</v>
      </c>
      <c r="K10" s="8">
        <v>9.1</v>
      </c>
      <c r="L10" s="8"/>
      <c r="M10" s="3" t="s">
        <v>238</v>
      </c>
      <c r="N10" s="3" t="s">
        <v>238</v>
      </c>
      <c r="O10" s="3"/>
      <c r="P10" s="3" t="s">
        <v>177</v>
      </c>
      <c r="Q10" s="3" t="s">
        <v>77</v>
      </c>
      <c r="R10" s="3" t="s">
        <v>164</v>
      </c>
      <c r="S10" s="3" t="s">
        <v>76</v>
      </c>
      <c r="T10" s="3" t="s">
        <v>168</v>
      </c>
      <c r="U10" s="3" t="s">
        <v>271</v>
      </c>
      <c r="V10" s="3" t="s">
        <v>193</v>
      </c>
      <c r="W10" s="3" t="s">
        <v>397</v>
      </c>
      <c r="X10" s="3" t="s">
        <v>398</v>
      </c>
      <c r="Y10" s="8" t="s">
        <v>399</v>
      </c>
      <c r="Z10" s="8" t="s">
        <v>400</v>
      </c>
      <c r="AA10" s="3" t="s">
        <v>387</v>
      </c>
      <c r="AB10" s="3" t="s">
        <v>194</v>
      </c>
      <c r="AC10" s="3" t="s">
        <v>396</v>
      </c>
      <c r="AD10" s="3" t="s">
        <v>79</v>
      </c>
      <c r="AE10" s="6" t="s">
        <v>78</v>
      </c>
      <c r="AF10" s="6" t="s">
        <v>134</v>
      </c>
    </row>
    <row r="11" spans="1:32" x14ac:dyDescent="0.25">
      <c r="A11" t="s">
        <v>308</v>
      </c>
      <c r="B11">
        <v>2020</v>
      </c>
      <c r="C11" t="s">
        <v>2</v>
      </c>
      <c r="D11" t="s">
        <v>3</v>
      </c>
      <c r="E11" s="3" t="s">
        <v>194</v>
      </c>
      <c r="F11" s="6">
        <v>254</v>
      </c>
      <c r="G11" s="6">
        <v>0</v>
      </c>
      <c r="H11" s="11">
        <f>(F11*I11)/100</f>
        <v>127</v>
      </c>
      <c r="I11" s="6">
        <v>50</v>
      </c>
      <c r="J11" s="8">
        <v>28.5</v>
      </c>
      <c r="K11" s="8">
        <v>9</v>
      </c>
      <c r="L11" s="8"/>
      <c r="M11" s="3" t="s">
        <v>238</v>
      </c>
      <c r="N11" s="3" t="s">
        <v>238</v>
      </c>
      <c r="O11" s="3"/>
      <c r="P11" s="3" t="s">
        <v>177</v>
      </c>
      <c r="Q11" s="3" t="s">
        <v>77</v>
      </c>
      <c r="R11" s="3" t="s">
        <v>164</v>
      </c>
      <c r="S11" s="3" t="s">
        <v>76</v>
      </c>
      <c r="T11" s="3" t="s">
        <v>168</v>
      </c>
      <c r="U11" s="3" t="s">
        <v>271</v>
      </c>
      <c r="V11" s="3" t="s">
        <v>193</v>
      </c>
      <c r="W11" s="3" t="s">
        <v>397</v>
      </c>
      <c r="X11" s="3" t="s">
        <v>398</v>
      </c>
      <c r="Y11" s="8" t="s">
        <v>399</v>
      </c>
      <c r="Z11" s="8" t="s">
        <v>400</v>
      </c>
      <c r="AA11" s="3" t="s">
        <v>387</v>
      </c>
      <c r="AB11" s="3" t="s">
        <v>194</v>
      </c>
      <c r="AC11" s="3" t="s">
        <v>396</v>
      </c>
      <c r="AD11" s="3" t="s">
        <v>79</v>
      </c>
      <c r="AE11" s="6" t="s">
        <v>78</v>
      </c>
      <c r="AF11" s="6" t="s">
        <v>134</v>
      </c>
    </row>
    <row r="12" spans="1:32" x14ac:dyDescent="0.25">
      <c r="A12" t="s">
        <v>241</v>
      </c>
      <c r="B12">
        <v>2008</v>
      </c>
      <c r="C12" t="s">
        <v>24</v>
      </c>
      <c r="D12" t="s">
        <v>25</v>
      </c>
      <c r="E12" s="3" t="s">
        <v>194</v>
      </c>
      <c r="F12" s="4">
        <v>13</v>
      </c>
      <c r="G12" s="4">
        <v>0</v>
      </c>
      <c r="H12" s="3">
        <v>9</v>
      </c>
      <c r="I12" s="7">
        <f>(H12*100)/F12</f>
        <v>69.230769230769226</v>
      </c>
      <c r="J12" s="9">
        <v>18.850000000000001</v>
      </c>
      <c r="K12" s="7">
        <f>L12*SQRT(F12)</f>
        <v>0.97349884437527712</v>
      </c>
      <c r="L12" s="10">
        <v>0.27</v>
      </c>
      <c r="M12" s="3" t="s">
        <v>238</v>
      </c>
      <c r="N12" s="3" t="s">
        <v>238</v>
      </c>
      <c r="O12" s="3" t="s">
        <v>112</v>
      </c>
      <c r="P12" s="3" t="s">
        <v>177</v>
      </c>
      <c r="Q12" s="3" t="s">
        <v>90</v>
      </c>
      <c r="R12" s="3" t="s">
        <v>164</v>
      </c>
      <c r="S12" s="3" t="s">
        <v>103</v>
      </c>
      <c r="T12" s="3" t="s">
        <v>180</v>
      </c>
      <c r="U12" s="3" t="s">
        <v>270</v>
      </c>
      <c r="V12" s="3" t="s">
        <v>194</v>
      </c>
      <c r="W12" s="3" t="s">
        <v>81</v>
      </c>
      <c r="X12" s="3" t="s">
        <v>82</v>
      </c>
      <c r="Y12" s="8" t="s">
        <v>439</v>
      </c>
      <c r="Z12" s="8" t="s">
        <v>402</v>
      </c>
      <c r="AA12" s="3" t="s">
        <v>403</v>
      </c>
      <c r="AB12" s="3" t="s">
        <v>194</v>
      </c>
      <c r="AC12" s="3" t="s">
        <v>401</v>
      </c>
      <c r="AD12" s="3" t="s">
        <v>84</v>
      </c>
      <c r="AE12" s="6" t="s">
        <v>83</v>
      </c>
      <c r="AF12" s="6" t="s">
        <v>133</v>
      </c>
    </row>
    <row r="13" spans="1:32" x14ac:dyDescent="0.25">
      <c r="A13" t="s">
        <v>242</v>
      </c>
      <c r="B13">
        <v>2008</v>
      </c>
      <c r="C13" t="s">
        <v>24</v>
      </c>
      <c r="D13" t="s">
        <v>25</v>
      </c>
      <c r="E13" s="3" t="s">
        <v>194</v>
      </c>
      <c r="F13" s="4">
        <v>13</v>
      </c>
      <c r="G13" s="4">
        <v>0</v>
      </c>
      <c r="H13" s="3">
        <v>9</v>
      </c>
      <c r="I13" s="7">
        <f t="shared" ref="I13:I21" si="1">(H13*100)/F13</f>
        <v>69.230769230769226</v>
      </c>
      <c r="J13" s="9">
        <v>18.62</v>
      </c>
      <c r="K13" s="7">
        <f>L13*SQRT(F13)</f>
        <v>1.1177208953938367</v>
      </c>
      <c r="L13" s="10">
        <v>0.31</v>
      </c>
      <c r="M13" s="3" t="s">
        <v>238</v>
      </c>
      <c r="N13" s="3" t="s">
        <v>238</v>
      </c>
      <c r="O13" s="3" t="s">
        <v>245</v>
      </c>
      <c r="P13" s="3" t="s">
        <v>177</v>
      </c>
      <c r="Q13" s="3" t="s">
        <v>90</v>
      </c>
      <c r="R13" s="3" t="s">
        <v>164</v>
      </c>
      <c r="S13" s="3" t="s">
        <v>103</v>
      </c>
      <c r="T13" s="3" t="s">
        <v>180</v>
      </c>
      <c r="U13" s="3" t="s">
        <v>270</v>
      </c>
      <c r="V13" s="3" t="s">
        <v>194</v>
      </c>
      <c r="W13" s="3" t="s">
        <v>81</v>
      </c>
      <c r="X13" s="3" t="s">
        <v>82</v>
      </c>
      <c r="Y13" s="8" t="s">
        <v>439</v>
      </c>
      <c r="Z13" s="8" t="s">
        <v>402</v>
      </c>
      <c r="AA13" s="3" t="s">
        <v>403</v>
      </c>
      <c r="AB13" s="3" t="s">
        <v>194</v>
      </c>
      <c r="AC13" s="3" t="s">
        <v>401</v>
      </c>
      <c r="AD13" s="3" t="s">
        <v>84</v>
      </c>
      <c r="AE13" s="6" t="s">
        <v>83</v>
      </c>
      <c r="AF13" s="6" t="s">
        <v>133</v>
      </c>
    </row>
    <row r="14" spans="1:32" x14ac:dyDescent="0.25">
      <c r="A14" t="s">
        <v>243</v>
      </c>
      <c r="B14">
        <v>2008</v>
      </c>
      <c r="C14" t="s">
        <v>24</v>
      </c>
      <c r="D14" t="s">
        <v>25</v>
      </c>
      <c r="E14" s="3" t="s">
        <v>194</v>
      </c>
      <c r="F14" s="4">
        <v>13</v>
      </c>
      <c r="G14" s="4">
        <v>0</v>
      </c>
      <c r="H14" s="3">
        <v>9</v>
      </c>
      <c r="I14" s="7">
        <f>(H14*100)/F14</f>
        <v>69.230769230769226</v>
      </c>
      <c r="J14" s="9">
        <v>73.459999999999994</v>
      </c>
      <c r="K14" s="7">
        <f>L14*SQRT(F14)</f>
        <v>4.4348280688207069</v>
      </c>
      <c r="L14" s="9">
        <v>1.23</v>
      </c>
      <c r="M14" s="3" t="s">
        <v>238</v>
      </c>
      <c r="N14" s="3" t="s">
        <v>238</v>
      </c>
      <c r="O14" s="3" t="s">
        <v>80</v>
      </c>
      <c r="P14" s="3" t="s">
        <v>177</v>
      </c>
      <c r="Q14" s="3" t="s">
        <v>90</v>
      </c>
      <c r="R14" s="3" t="s">
        <v>164</v>
      </c>
      <c r="S14" s="3" t="s">
        <v>103</v>
      </c>
      <c r="T14" s="3" t="s">
        <v>180</v>
      </c>
      <c r="U14" s="3" t="s">
        <v>270</v>
      </c>
      <c r="V14" s="3" t="s">
        <v>194</v>
      </c>
      <c r="W14" s="3" t="s">
        <v>81</v>
      </c>
      <c r="X14" s="3" t="s">
        <v>82</v>
      </c>
      <c r="Y14" s="8" t="s">
        <v>439</v>
      </c>
      <c r="Z14" s="8" t="s">
        <v>402</v>
      </c>
      <c r="AA14" s="3" t="s">
        <v>403</v>
      </c>
      <c r="AB14" s="3" t="s">
        <v>194</v>
      </c>
      <c r="AC14" s="3" t="s">
        <v>401</v>
      </c>
      <c r="AD14" s="3" t="s">
        <v>84</v>
      </c>
      <c r="AE14" s="6" t="s">
        <v>83</v>
      </c>
      <c r="AF14" s="6" t="s">
        <v>133</v>
      </c>
    </row>
    <row r="15" spans="1:32" x14ac:dyDescent="0.25">
      <c r="A15" t="s">
        <v>244</v>
      </c>
      <c r="B15">
        <v>2008</v>
      </c>
      <c r="C15" t="s">
        <v>24</v>
      </c>
      <c r="D15" t="s">
        <v>25</v>
      </c>
      <c r="E15" s="3" t="s">
        <v>194</v>
      </c>
      <c r="F15" s="4">
        <v>13</v>
      </c>
      <c r="G15" s="4">
        <v>0</v>
      </c>
      <c r="H15" s="3">
        <v>9</v>
      </c>
      <c r="I15" s="7">
        <f>(H15*100)/F15</f>
        <v>69.230769230769226</v>
      </c>
      <c r="J15" s="9">
        <v>76.69</v>
      </c>
      <c r="K15" s="7">
        <f>L15*SQRT(F15)</f>
        <v>8.7614895993774944</v>
      </c>
      <c r="L15" s="9">
        <v>2.4300000000000002</v>
      </c>
      <c r="M15" s="3" t="s">
        <v>238</v>
      </c>
      <c r="N15" s="3" t="s">
        <v>238</v>
      </c>
      <c r="O15" s="3" t="s">
        <v>246</v>
      </c>
      <c r="P15" s="3" t="s">
        <v>177</v>
      </c>
      <c r="Q15" s="3" t="s">
        <v>90</v>
      </c>
      <c r="R15" s="3" t="s">
        <v>164</v>
      </c>
      <c r="S15" s="3" t="s">
        <v>103</v>
      </c>
      <c r="T15" s="3" t="s">
        <v>180</v>
      </c>
      <c r="U15" s="3" t="s">
        <v>270</v>
      </c>
      <c r="V15" s="3" t="s">
        <v>194</v>
      </c>
      <c r="W15" s="3" t="s">
        <v>81</v>
      </c>
      <c r="X15" s="3" t="s">
        <v>82</v>
      </c>
      <c r="Y15" s="8" t="s">
        <v>439</v>
      </c>
      <c r="Z15" s="8" t="s">
        <v>402</v>
      </c>
      <c r="AA15" s="3" t="s">
        <v>403</v>
      </c>
      <c r="AB15" s="3" t="s">
        <v>194</v>
      </c>
      <c r="AC15" s="3" t="s">
        <v>401</v>
      </c>
      <c r="AD15" s="3" t="s">
        <v>84</v>
      </c>
      <c r="AE15" s="6" t="s">
        <v>83</v>
      </c>
      <c r="AF15" s="6" t="s">
        <v>133</v>
      </c>
    </row>
    <row r="16" spans="1:32" x14ac:dyDescent="0.25">
      <c r="A16" t="s">
        <v>214</v>
      </c>
      <c r="B16">
        <v>2009</v>
      </c>
      <c r="C16" t="s">
        <v>22</v>
      </c>
      <c r="D16" t="s">
        <v>23</v>
      </c>
      <c r="E16" s="3" t="s">
        <v>194</v>
      </c>
      <c r="F16" s="6">
        <v>4</v>
      </c>
      <c r="G16" s="6">
        <v>0</v>
      </c>
      <c r="H16" s="3">
        <v>1</v>
      </c>
      <c r="I16" s="7">
        <f t="shared" si="1"/>
        <v>25</v>
      </c>
      <c r="J16" s="8">
        <v>38.5</v>
      </c>
      <c r="K16" s="8">
        <v>6.34</v>
      </c>
      <c r="L16" s="8"/>
      <c r="M16" s="3">
        <v>24</v>
      </c>
      <c r="N16" s="3">
        <v>60</v>
      </c>
      <c r="O16" s="3" t="s">
        <v>35</v>
      </c>
      <c r="P16" s="3" t="s">
        <v>177</v>
      </c>
      <c r="Q16" s="3" t="s">
        <v>90</v>
      </c>
      <c r="R16" s="3" t="s">
        <v>164</v>
      </c>
      <c r="S16" s="3" t="s">
        <v>103</v>
      </c>
      <c r="T16" s="3" t="s">
        <v>180</v>
      </c>
      <c r="U16" s="3" t="s">
        <v>270</v>
      </c>
      <c r="V16" s="3" t="s">
        <v>194</v>
      </c>
      <c r="W16" s="3" t="s">
        <v>81</v>
      </c>
      <c r="X16" s="3" t="s">
        <v>36</v>
      </c>
      <c r="Y16" s="8" t="s">
        <v>404</v>
      </c>
      <c r="Z16" s="8" t="s">
        <v>402</v>
      </c>
      <c r="AA16" s="3" t="s">
        <v>415</v>
      </c>
      <c r="AB16" s="3" t="s">
        <v>390</v>
      </c>
      <c r="AC16" s="3" t="s">
        <v>390</v>
      </c>
      <c r="AD16" s="3" t="s">
        <v>91</v>
      </c>
      <c r="AE16" s="6"/>
      <c r="AF16" s="6"/>
    </row>
    <row r="17" spans="1:34" x14ac:dyDescent="0.25">
      <c r="A17" t="s">
        <v>249</v>
      </c>
      <c r="B17">
        <v>2019</v>
      </c>
      <c r="C17" t="s">
        <v>6</v>
      </c>
      <c r="D17" t="s">
        <v>7</v>
      </c>
      <c r="E17" s="3" t="s">
        <v>194</v>
      </c>
      <c r="F17" s="6">
        <v>24</v>
      </c>
      <c r="G17" s="6">
        <v>0</v>
      </c>
      <c r="H17" s="3">
        <v>18</v>
      </c>
      <c r="I17" s="7">
        <f t="shared" si="1"/>
        <v>75</v>
      </c>
      <c r="J17" s="8">
        <v>24.3</v>
      </c>
      <c r="K17" s="8">
        <v>4.2</v>
      </c>
      <c r="L17" s="8"/>
      <c r="M17" s="3" t="s">
        <v>238</v>
      </c>
      <c r="N17" s="3" t="s">
        <v>238</v>
      </c>
      <c r="O17" s="3"/>
      <c r="P17" s="3" t="s">
        <v>171</v>
      </c>
      <c r="Q17" s="3" t="s">
        <v>38</v>
      </c>
      <c r="R17" s="3" t="s">
        <v>164</v>
      </c>
      <c r="S17" s="3" t="s">
        <v>102</v>
      </c>
      <c r="T17" s="3" t="s">
        <v>167</v>
      </c>
      <c r="U17" s="3" t="s">
        <v>260</v>
      </c>
      <c r="V17" s="3" t="s">
        <v>194</v>
      </c>
      <c r="W17" s="3">
        <v>12</v>
      </c>
      <c r="X17" s="3" t="s">
        <v>37</v>
      </c>
      <c r="Y17" s="8" t="s">
        <v>383</v>
      </c>
      <c r="Z17" s="8" t="s">
        <v>238</v>
      </c>
      <c r="AA17" s="8" t="s">
        <v>407</v>
      </c>
      <c r="AB17" s="8" t="s">
        <v>194</v>
      </c>
      <c r="AC17" s="8" t="s">
        <v>408</v>
      </c>
      <c r="AD17" s="3"/>
      <c r="AE17" s="6" t="s">
        <v>344</v>
      </c>
      <c r="AF17" s="6" t="s">
        <v>282</v>
      </c>
      <c r="AH17" s="1"/>
    </row>
    <row r="18" spans="1:34" x14ac:dyDescent="0.25">
      <c r="A18" t="s">
        <v>146</v>
      </c>
      <c r="B18">
        <v>2022</v>
      </c>
      <c r="C18" t="s">
        <v>8</v>
      </c>
      <c r="D18" t="s">
        <v>9</v>
      </c>
      <c r="E18" s="3" t="s">
        <v>194</v>
      </c>
      <c r="F18" s="6">
        <v>153</v>
      </c>
      <c r="G18" s="6">
        <v>0</v>
      </c>
      <c r="H18" s="3">
        <f>153-61</f>
        <v>92</v>
      </c>
      <c r="I18" s="7">
        <f t="shared" si="1"/>
        <v>60.130718954248366</v>
      </c>
      <c r="J18" s="8">
        <v>22.6</v>
      </c>
      <c r="K18" s="8">
        <v>4.3</v>
      </c>
      <c r="L18" s="8"/>
      <c r="M18" s="3" t="s">
        <v>238</v>
      </c>
      <c r="N18" s="3" t="s">
        <v>238</v>
      </c>
      <c r="O18" s="3" t="s">
        <v>39</v>
      </c>
      <c r="P18" s="3" t="s">
        <v>177</v>
      </c>
      <c r="Q18" s="3" t="s">
        <v>63</v>
      </c>
      <c r="R18" s="3" t="s">
        <v>165</v>
      </c>
      <c r="S18" s="3" t="s">
        <v>62</v>
      </c>
      <c r="T18" s="3" t="s">
        <v>180</v>
      </c>
      <c r="U18" s="3" t="s">
        <v>272</v>
      </c>
      <c r="V18" s="3" t="s">
        <v>194</v>
      </c>
      <c r="W18" s="3">
        <v>9</v>
      </c>
      <c r="X18" s="3" t="s">
        <v>40</v>
      </c>
      <c r="Y18" s="8" t="s">
        <v>409</v>
      </c>
      <c r="Z18" s="8" t="s">
        <v>400</v>
      </c>
      <c r="AA18" s="8" t="s">
        <v>411</v>
      </c>
      <c r="AB18" s="8" t="s">
        <v>238</v>
      </c>
      <c r="AC18" s="3" t="s">
        <v>410</v>
      </c>
      <c r="AD18" s="3"/>
      <c r="AE18" s="6" t="s">
        <v>145</v>
      </c>
      <c r="AF18" s="6" t="s">
        <v>412</v>
      </c>
    </row>
    <row r="19" spans="1:34" x14ac:dyDescent="0.25">
      <c r="A19" t="s">
        <v>147</v>
      </c>
      <c r="B19">
        <v>2022</v>
      </c>
      <c r="C19" t="s">
        <v>8</v>
      </c>
      <c r="D19" t="s">
        <v>9</v>
      </c>
      <c r="E19" s="3" t="s">
        <v>194</v>
      </c>
      <c r="F19" s="6">
        <v>83</v>
      </c>
      <c r="G19" s="6">
        <v>0</v>
      </c>
      <c r="H19" s="3">
        <f>83-54</f>
        <v>29</v>
      </c>
      <c r="I19" s="7">
        <f t="shared" si="1"/>
        <v>34.939759036144579</v>
      </c>
      <c r="J19" s="8">
        <v>22.4</v>
      </c>
      <c r="K19" s="8">
        <v>5.5</v>
      </c>
      <c r="L19" s="8"/>
      <c r="M19" s="3" t="s">
        <v>238</v>
      </c>
      <c r="N19" s="3" t="s">
        <v>238</v>
      </c>
      <c r="O19" s="3" t="s">
        <v>148</v>
      </c>
      <c r="P19" s="3" t="s">
        <v>177</v>
      </c>
      <c r="Q19" s="3" t="s">
        <v>63</v>
      </c>
      <c r="R19" s="3" t="s">
        <v>165</v>
      </c>
      <c r="S19" s="3" t="s">
        <v>62</v>
      </c>
      <c r="T19" s="3" t="s">
        <v>180</v>
      </c>
      <c r="U19" s="3" t="s">
        <v>272</v>
      </c>
      <c r="V19" s="3" t="s">
        <v>194</v>
      </c>
      <c r="W19" s="3">
        <v>9</v>
      </c>
      <c r="X19" s="3" t="s">
        <v>40</v>
      </c>
      <c r="Y19" s="8" t="s">
        <v>409</v>
      </c>
      <c r="Z19" s="8" t="s">
        <v>400</v>
      </c>
      <c r="AA19" s="8" t="s">
        <v>411</v>
      </c>
      <c r="AB19" s="8" t="s">
        <v>238</v>
      </c>
      <c r="AC19" s="3" t="s">
        <v>410</v>
      </c>
      <c r="AD19" s="3"/>
      <c r="AE19" s="6" t="s">
        <v>145</v>
      </c>
      <c r="AF19" s="6" t="s">
        <v>412</v>
      </c>
    </row>
    <row r="20" spans="1:34" x14ac:dyDescent="0.25">
      <c r="A20" t="s">
        <v>240</v>
      </c>
      <c r="B20">
        <v>2022</v>
      </c>
      <c r="C20" t="s">
        <v>8</v>
      </c>
      <c r="D20" t="s">
        <v>9</v>
      </c>
      <c r="E20" s="3" t="s">
        <v>194</v>
      </c>
      <c r="F20" s="6">
        <v>236</v>
      </c>
      <c r="G20" s="6">
        <v>0</v>
      </c>
      <c r="H20" s="3" t="s">
        <v>238</v>
      </c>
      <c r="I20" s="7" t="e">
        <f>(H20*100)/F20</f>
        <v>#VALUE!</v>
      </c>
      <c r="J20" s="8">
        <v>22.4</v>
      </c>
      <c r="K20" s="8">
        <v>5.5</v>
      </c>
      <c r="L20" s="8"/>
      <c r="M20" s="3">
        <v>18</v>
      </c>
      <c r="N20" s="3">
        <v>40</v>
      </c>
      <c r="O20" s="3" t="s">
        <v>148</v>
      </c>
      <c r="P20" s="3" t="s">
        <v>177</v>
      </c>
      <c r="Q20" s="3" t="s">
        <v>63</v>
      </c>
      <c r="R20" s="3" t="s">
        <v>165</v>
      </c>
      <c r="S20" s="3" t="s">
        <v>62</v>
      </c>
      <c r="T20" s="3" t="s">
        <v>180</v>
      </c>
      <c r="U20" s="3" t="s">
        <v>272</v>
      </c>
      <c r="V20" s="3" t="s">
        <v>194</v>
      </c>
      <c r="W20" s="3">
        <v>9</v>
      </c>
      <c r="X20" s="3" t="s">
        <v>40</v>
      </c>
      <c r="Y20" s="8" t="s">
        <v>409</v>
      </c>
      <c r="Z20" s="8" t="s">
        <v>400</v>
      </c>
      <c r="AA20" s="8" t="s">
        <v>411</v>
      </c>
      <c r="AB20" s="8" t="s">
        <v>238</v>
      </c>
      <c r="AC20" s="3" t="s">
        <v>410</v>
      </c>
      <c r="AD20" s="3"/>
      <c r="AE20" s="6" t="s">
        <v>145</v>
      </c>
      <c r="AF20" s="6" t="s">
        <v>412</v>
      </c>
    </row>
    <row r="21" spans="1:34" x14ac:dyDescent="0.25">
      <c r="A21" t="s">
        <v>215</v>
      </c>
      <c r="B21">
        <v>2015</v>
      </c>
      <c r="C21" t="s">
        <v>16</v>
      </c>
      <c r="D21" t="s">
        <v>17</v>
      </c>
      <c r="E21" s="3" t="s">
        <v>194</v>
      </c>
      <c r="F21" s="6">
        <v>45</v>
      </c>
      <c r="G21" s="6">
        <v>0</v>
      </c>
      <c r="H21" s="3">
        <v>26</v>
      </c>
      <c r="I21" s="7">
        <f t="shared" si="1"/>
        <v>57.777777777777779</v>
      </c>
      <c r="J21" s="8">
        <v>21.8</v>
      </c>
      <c r="K21" s="8">
        <v>3.3</v>
      </c>
      <c r="L21" s="8"/>
      <c r="M21" s="3" t="s">
        <v>238</v>
      </c>
      <c r="N21" s="3" t="s">
        <v>238</v>
      </c>
      <c r="O21" s="3"/>
      <c r="P21" s="3" t="s">
        <v>171</v>
      </c>
      <c r="Q21" s="3" t="s">
        <v>42</v>
      </c>
      <c r="R21" s="3" t="s">
        <v>166</v>
      </c>
      <c r="S21" s="3" t="s">
        <v>43</v>
      </c>
      <c r="T21" s="3" t="s">
        <v>169</v>
      </c>
      <c r="U21" s="3" t="s">
        <v>273</v>
      </c>
      <c r="V21" s="3" t="s">
        <v>194</v>
      </c>
      <c r="W21" s="3">
        <v>3</v>
      </c>
      <c r="X21" s="3" t="s">
        <v>275</v>
      </c>
      <c r="Y21" s="8" t="s">
        <v>413</v>
      </c>
      <c r="Z21" s="8" t="s">
        <v>400</v>
      </c>
      <c r="AA21" s="3" t="s">
        <v>387</v>
      </c>
      <c r="AB21" s="3" t="s">
        <v>238</v>
      </c>
      <c r="AC21" s="3" t="s">
        <v>414</v>
      </c>
      <c r="AD21" s="3" t="s">
        <v>41</v>
      </c>
      <c r="AE21" s="6" t="s">
        <v>44</v>
      </c>
      <c r="AF21" s="6" t="s">
        <v>135</v>
      </c>
    </row>
    <row r="22" spans="1:34" x14ac:dyDescent="0.25">
      <c r="A22" t="s">
        <v>130</v>
      </c>
      <c r="B22">
        <v>2020</v>
      </c>
      <c r="C22" t="s">
        <v>10</v>
      </c>
      <c r="D22" t="s">
        <v>11</v>
      </c>
      <c r="E22" s="3" t="s">
        <v>194</v>
      </c>
      <c r="F22" s="4">
        <v>41</v>
      </c>
      <c r="G22" s="4">
        <v>0</v>
      </c>
      <c r="H22" s="11">
        <f>(F22*I22)/100</f>
        <v>27.06</v>
      </c>
      <c r="I22" s="4">
        <v>66</v>
      </c>
      <c r="J22" s="9">
        <v>25.6</v>
      </c>
      <c r="K22" s="9">
        <v>5</v>
      </c>
      <c r="L22" s="9"/>
      <c r="M22" s="2" t="s">
        <v>238</v>
      </c>
      <c r="N22" s="2" t="s">
        <v>238</v>
      </c>
      <c r="O22" s="3" t="s">
        <v>113</v>
      </c>
      <c r="P22" s="3" t="s">
        <v>177</v>
      </c>
      <c r="Q22" s="3" t="s">
        <v>45</v>
      </c>
      <c r="R22" s="3" t="s">
        <v>164</v>
      </c>
      <c r="S22" s="3" t="s">
        <v>86</v>
      </c>
      <c r="T22" s="3" t="s">
        <v>180</v>
      </c>
      <c r="U22" s="3" t="s">
        <v>269</v>
      </c>
      <c r="V22" s="3" t="s">
        <v>194</v>
      </c>
      <c r="W22" s="3" t="s">
        <v>87</v>
      </c>
      <c r="X22" s="3" t="s">
        <v>88</v>
      </c>
      <c r="Y22" s="8" t="s">
        <v>448</v>
      </c>
      <c r="Z22" s="8" t="s">
        <v>400</v>
      </c>
      <c r="AA22" s="3" t="s">
        <v>387</v>
      </c>
      <c r="AB22" s="3" t="s">
        <v>394</v>
      </c>
      <c r="AC22" s="3" t="s">
        <v>416</v>
      </c>
      <c r="AD22" s="3" t="s">
        <v>85</v>
      </c>
      <c r="AE22" s="6" t="s">
        <v>89</v>
      </c>
      <c r="AF22" s="6" t="s">
        <v>133</v>
      </c>
    </row>
    <row r="23" spans="1:34" x14ac:dyDescent="0.25">
      <c r="A23" t="s">
        <v>131</v>
      </c>
      <c r="B23">
        <v>2020</v>
      </c>
      <c r="C23" t="s">
        <v>10</v>
      </c>
      <c r="D23" t="s">
        <v>11</v>
      </c>
      <c r="E23" s="3" t="s">
        <v>194</v>
      </c>
      <c r="F23" s="4">
        <v>31</v>
      </c>
      <c r="G23" s="4">
        <v>0</v>
      </c>
      <c r="H23" s="11">
        <f>(F23*I23)/100</f>
        <v>22.01</v>
      </c>
      <c r="I23" s="4">
        <v>71</v>
      </c>
      <c r="J23" s="9">
        <v>27</v>
      </c>
      <c r="K23" s="9">
        <v>7.5</v>
      </c>
      <c r="L23" s="9"/>
      <c r="M23" s="2" t="s">
        <v>238</v>
      </c>
      <c r="N23" s="2" t="s">
        <v>238</v>
      </c>
      <c r="O23" s="3" t="s">
        <v>114</v>
      </c>
      <c r="P23" s="3" t="s">
        <v>177</v>
      </c>
      <c r="Q23" s="3" t="s">
        <v>45</v>
      </c>
      <c r="R23" s="3" t="s">
        <v>164</v>
      </c>
      <c r="S23" s="3" t="s">
        <v>86</v>
      </c>
      <c r="T23" s="3" t="s">
        <v>180</v>
      </c>
      <c r="U23" s="3" t="s">
        <v>269</v>
      </c>
      <c r="V23" s="3" t="s">
        <v>194</v>
      </c>
      <c r="W23" s="3" t="s">
        <v>87</v>
      </c>
      <c r="X23" s="3" t="s">
        <v>88</v>
      </c>
      <c r="Y23" s="8" t="s">
        <v>448</v>
      </c>
      <c r="Z23" s="8" t="s">
        <v>400</v>
      </c>
      <c r="AA23" s="3" t="s">
        <v>387</v>
      </c>
      <c r="AB23" s="3" t="s">
        <v>394</v>
      </c>
      <c r="AC23" s="3" t="s">
        <v>416</v>
      </c>
      <c r="AD23" s="3" t="s">
        <v>85</v>
      </c>
      <c r="AE23" s="6" t="s">
        <v>89</v>
      </c>
      <c r="AF23" s="6" t="s">
        <v>133</v>
      </c>
    </row>
    <row r="24" spans="1:34" x14ac:dyDescent="0.25">
      <c r="A24" t="s">
        <v>216</v>
      </c>
      <c r="B24">
        <v>2019</v>
      </c>
      <c r="C24" t="s">
        <v>0</v>
      </c>
      <c r="D24" t="s">
        <v>1</v>
      </c>
      <c r="E24" s="3" t="s">
        <v>194</v>
      </c>
      <c r="F24" s="6">
        <v>32</v>
      </c>
      <c r="G24" s="6">
        <v>0</v>
      </c>
      <c r="H24" s="3">
        <v>24</v>
      </c>
      <c r="I24" s="7">
        <f t="shared" ref="I24:I47" si="2">(H24*100)/F24</f>
        <v>75</v>
      </c>
      <c r="J24" s="8">
        <v>21.94</v>
      </c>
      <c r="K24" s="8">
        <v>2.1800000000000002</v>
      </c>
      <c r="L24" s="8"/>
      <c r="M24" s="3" t="s">
        <v>238</v>
      </c>
      <c r="N24" s="3" t="s">
        <v>238</v>
      </c>
      <c r="O24" s="3"/>
      <c r="P24" s="3" t="s">
        <v>178</v>
      </c>
      <c r="Q24" s="3" t="s">
        <v>50</v>
      </c>
      <c r="R24" s="3" t="s">
        <v>163</v>
      </c>
      <c r="S24" s="3" t="s">
        <v>31</v>
      </c>
      <c r="T24" s="3" t="s">
        <v>167</v>
      </c>
      <c r="U24" s="3" t="s">
        <v>268</v>
      </c>
      <c r="V24" s="3" t="s">
        <v>193</v>
      </c>
      <c r="W24" s="3" t="s">
        <v>53</v>
      </c>
      <c r="X24" s="3" t="s">
        <v>49</v>
      </c>
      <c r="Y24" s="8" t="s">
        <v>450</v>
      </c>
      <c r="Z24" s="8" t="s">
        <v>402</v>
      </c>
      <c r="AA24" s="3" t="s">
        <v>417</v>
      </c>
      <c r="AB24" s="3" t="s">
        <v>390</v>
      </c>
      <c r="AC24" s="3" t="s">
        <v>390</v>
      </c>
      <c r="AD24" s="3" t="s">
        <v>51</v>
      </c>
      <c r="AE24" s="6"/>
      <c r="AF24" s="6"/>
    </row>
    <row r="25" spans="1:34" x14ac:dyDescent="0.25">
      <c r="A25" t="s">
        <v>225</v>
      </c>
      <c r="B25">
        <v>2013</v>
      </c>
      <c r="C25" t="s">
        <v>20</v>
      </c>
      <c r="D25" t="s">
        <v>21</v>
      </c>
      <c r="E25" s="3" t="s">
        <v>194</v>
      </c>
      <c r="F25" s="6">
        <v>22</v>
      </c>
      <c r="G25" s="6">
        <v>0</v>
      </c>
      <c r="H25" s="3">
        <v>14</v>
      </c>
      <c r="I25" s="7">
        <f t="shared" si="2"/>
        <v>63.636363636363633</v>
      </c>
      <c r="J25" s="8">
        <v>22.6</v>
      </c>
      <c r="K25" s="8">
        <v>7.9</v>
      </c>
      <c r="L25" s="8"/>
      <c r="M25" s="3" t="s">
        <v>238</v>
      </c>
      <c r="N25" s="3" t="s">
        <v>238</v>
      </c>
      <c r="O25" s="3"/>
      <c r="P25" s="3" t="s">
        <v>178</v>
      </c>
      <c r="Q25" s="3" t="s">
        <v>56</v>
      </c>
      <c r="R25" s="3" t="s">
        <v>164</v>
      </c>
      <c r="S25" s="3" t="s">
        <v>102</v>
      </c>
      <c r="T25" s="3" t="s">
        <v>179</v>
      </c>
      <c r="U25" s="3" t="s">
        <v>267</v>
      </c>
      <c r="V25" s="3" t="s">
        <v>193</v>
      </c>
      <c r="W25" s="3" t="s">
        <v>52</v>
      </c>
      <c r="X25" s="3" t="s">
        <v>54</v>
      </c>
      <c r="Y25" s="8" t="s">
        <v>440</v>
      </c>
      <c r="Z25" s="8" t="s">
        <v>418</v>
      </c>
      <c r="AA25" s="3" t="s">
        <v>419</v>
      </c>
      <c r="AB25" s="3" t="s">
        <v>390</v>
      </c>
      <c r="AC25" s="3" t="s">
        <v>390</v>
      </c>
      <c r="AD25" s="3" t="s">
        <v>55</v>
      </c>
      <c r="AE25" s="6"/>
      <c r="AF25" s="6"/>
    </row>
    <row r="26" spans="1:34" x14ac:dyDescent="0.25">
      <c r="A26" t="s">
        <v>312</v>
      </c>
      <c r="B26">
        <v>2013</v>
      </c>
      <c r="C26" t="s">
        <v>20</v>
      </c>
      <c r="D26" t="s">
        <v>21</v>
      </c>
      <c r="E26" s="3" t="s">
        <v>194</v>
      </c>
      <c r="F26" s="6">
        <v>10</v>
      </c>
      <c r="G26" s="6">
        <v>0</v>
      </c>
      <c r="H26" s="3">
        <v>8</v>
      </c>
      <c r="I26" s="7">
        <f t="shared" si="2"/>
        <v>80</v>
      </c>
      <c r="J26" s="8">
        <v>20.6</v>
      </c>
      <c r="K26" s="8">
        <v>2.0699999999999998</v>
      </c>
      <c r="L26" s="8"/>
      <c r="M26" s="3" t="s">
        <v>238</v>
      </c>
      <c r="N26" s="3" t="s">
        <v>238</v>
      </c>
      <c r="O26" s="3" t="s">
        <v>151</v>
      </c>
      <c r="P26" s="3" t="s">
        <v>178</v>
      </c>
      <c r="Q26" s="3" t="s">
        <v>56</v>
      </c>
      <c r="R26" s="3" t="s">
        <v>164</v>
      </c>
      <c r="S26" s="3" t="s">
        <v>102</v>
      </c>
      <c r="T26" s="3" t="s">
        <v>179</v>
      </c>
      <c r="U26" s="3" t="s">
        <v>267</v>
      </c>
      <c r="V26" s="3" t="s">
        <v>193</v>
      </c>
      <c r="W26" s="3" t="s">
        <v>313</v>
      </c>
      <c r="X26" s="3" t="s">
        <v>314</v>
      </c>
      <c r="Y26" s="8" t="s">
        <v>440</v>
      </c>
      <c r="Z26" s="8" t="s">
        <v>420</v>
      </c>
      <c r="AA26" s="3" t="s">
        <v>419</v>
      </c>
      <c r="AB26" s="3" t="s">
        <v>390</v>
      </c>
      <c r="AC26" s="3" t="s">
        <v>390</v>
      </c>
      <c r="AD26" s="3" t="s">
        <v>55</v>
      </c>
      <c r="AE26" s="6"/>
      <c r="AF26" s="6"/>
    </row>
    <row r="27" spans="1:34" x14ac:dyDescent="0.25">
      <c r="A27" t="s">
        <v>311</v>
      </c>
      <c r="B27">
        <v>2013</v>
      </c>
      <c r="C27" t="s">
        <v>20</v>
      </c>
      <c r="D27" t="s">
        <v>21</v>
      </c>
      <c r="E27" s="3" t="s">
        <v>194</v>
      </c>
      <c r="F27" s="6">
        <v>10</v>
      </c>
      <c r="G27" s="6">
        <v>0</v>
      </c>
      <c r="H27" s="3">
        <v>5</v>
      </c>
      <c r="I27" s="7">
        <f>(H27*100)/F27</f>
        <v>50</v>
      </c>
      <c r="J27" s="8">
        <v>20.399999999999999</v>
      </c>
      <c r="K27" s="8">
        <v>1.71</v>
      </c>
      <c r="L27" s="8"/>
      <c r="M27" s="3" t="s">
        <v>238</v>
      </c>
      <c r="N27" s="3" t="s">
        <v>238</v>
      </c>
      <c r="O27" s="3" t="s">
        <v>151</v>
      </c>
      <c r="P27" s="3" t="s">
        <v>178</v>
      </c>
      <c r="Q27" s="3" t="s">
        <v>56</v>
      </c>
      <c r="R27" s="3" t="s">
        <v>164</v>
      </c>
      <c r="S27" s="3" t="s">
        <v>102</v>
      </c>
      <c r="T27" s="3" t="s">
        <v>179</v>
      </c>
      <c r="U27" s="3" t="s">
        <v>267</v>
      </c>
      <c r="V27" s="3" t="s">
        <v>193</v>
      </c>
      <c r="W27" s="3" t="s">
        <v>313</v>
      </c>
      <c r="X27" s="3" t="s">
        <v>314</v>
      </c>
      <c r="Y27" s="8" t="s">
        <v>420</v>
      </c>
      <c r="Z27" s="8" t="s">
        <v>440</v>
      </c>
      <c r="AA27" s="3" t="s">
        <v>419</v>
      </c>
      <c r="AB27" s="3" t="s">
        <v>390</v>
      </c>
      <c r="AC27" s="3" t="s">
        <v>390</v>
      </c>
      <c r="AD27" s="3" t="s">
        <v>55</v>
      </c>
      <c r="AE27" s="6"/>
      <c r="AF27" s="6"/>
    </row>
    <row r="28" spans="1:34" x14ac:dyDescent="0.25">
      <c r="A28" t="s">
        <v>226</v>
      </c>
      <c r="B28">
        <v>2013</v>
      </c>
      <c r="C28" t="s">
        <v>20</v>
      </c>
      <c r="D28" t="s">
        <v>21</v>
      </c>
      <c r="E28" s="3" t="s">
        <v>194</v>
      </c>
      <c r="F28" s="6">
        <v>20</v>
      </c>
      <c r="G28" s="6">
        <v>0</v>
      </c>
      <c r="H28" s="3">
        <v>13</v>
      </c>
      <c r="I28" s="7">
        <f t="shared" si="2"/>
        <v>65</v>
      </c>
      <c r="J28" s="8" t="s">
        <v>238</v>
      </c>
      <c r="K28" s="8" t="s">
        <v>238</v>
      </c>
      <c r="L28" s="8"/>
      <c r="M28" s="3" t="s">
        <v>238</v>
      </c>
      <c r="N28" s="3" t="s">
        <v>238</v>
      </c>
      <c r="O28" s="3" t="s">
        <v>151</v>
      </c>
      <c r="P28" s="3" t="s">
        <v>178</v>
      </c>
      <c r="Q28" s="3" t="s">
        <v>56</v>
      </c>
      <c r="R28" s="3" t="s">
        <v>164</v>
      </c>
      <c r="S28" s="3" t="s">
        <v>102</v>
      </c>
      <c r="T28" s="3" t="s">
        <v>179</v>
      </c>
      <c r="U28" s="3" t="s">
        <v>267</v>
      </c>
      <c r="V28" s="3" t="s">
        <v>193</v>
      </c>
      <c r="W28" s="3" t="s">
        <v>313</v>
      </c>
      <c r="X28" s="3" t="s">
        <v>314</v>
      </c>
      <c r="Y28" s="8" t="s">
        <v>441</v>
      </c>
      <c r="Z28" s="8" t="s">
        <v>441</v>
      </c>
      <c r="AA28" s="3" t="s">
        <v>419</v>
      </c>
      <c r="AB28" s="3" t="s">
        <v>193</v>
      </c>
      <c r="AC28" s="3" t="s">
        <v>422</v>
      </c>
      <c r="AD28" s="3" t="s">
        <v>55</v>
      </c>
      <c r="AE28" s="6"/>
      <c r="AF28" s="6"/>
    </row>
    <row r="29" spans="1:34" x14ac:dyDescent="0.25">
      <c r="A29" t="s">
        <v>292</v>
      </c>
      <c r="B29">
        <v>2009</v>
      </c>
      <c r="C29" t="s">
        <v>18</v>
      </c>
      <c r="D29" t="s">
        <v>19</v>
      </c>
      <c r="E29" s="3" t="s">
        <v>194</v>
      </c>
      <c r="F29" s="2">
        <v>20</v>
      </c>
      <c r="G29" s="2">
        <v>0</v>
      </c>
      <c r="H29" s="2" t="s">
        <v>296</v>
      </c>
      <c r="I29" t="s">
        <v>238</v>
      </c>
      <c r="J29" s="8" t="s">
        <v>238</v>
      </c>
      <c r="K29" s="8" t="s">
        <v>238</v>
      </c>
      <c r="L29" s="9"/>
      <c r="M29" s="2" t="s">
        <v>238</v>
      </c>
      <c r="N29" s="2" t="s">
        <v>238</v>
      </c>
      <c r="O29" s="3" t="s">
        <v>127</v>
      </c>
      <c r="P29" s="3" t="s">
        <v>178</v>
      </c>
      <c r="Q29" s="3" t="s">
        <v>61</v>
      </c>
      <c r="R29" s="3" t="s">
        <v>164</v>
      </c>
      <c r="S29" s="3" t="s">
        <v>60</v>
      </c>
      <c r="T29" s="3" t="s">
        <v>169</v>
      </c>
      <c r="U29" s="3" t="s">
        <v>266</v>
      </c>
      <c r="V29" s="3" t="s">
        <v>193</v>
      </c>
      <c r="W29" s="3" t="s">
        <v>58</v>
      </c>
      <c r="X29" s="3" t="s">
        <v>59</v>
      </c>
      <c r="Y29" s="8" t="s">
        <v>426</v>
      </c>
      <c r="Z29" s="8" t="s">
        <v>427</v>
      </c>
      <c r="AA29" s="3" t="s">
        <v>421</v>
      </c>
      <c r="AB29" s="3" t="s">
        <v>193</v>
      </c>
      <c r="AC29" s="3" t="s">
        <v>422</v>
      </c>
      <c r="AD29" s="3" t="s">
        <v>55</v>
      </c>
      <c r="AE29" s="6" t="s">
        <v>57</v>
      </c>
      <c r="AF29" s="6" t="s">
        <v>136</v>
      </c>
    </row>
    <row r="30" spans="1:34" x14ac:dyDescent="0.25">
      <c r="A30" t="s">
        <v>293</v>
      </c>
      <c r="B30">
        <v>2009</v>
      </c>
      <c r="C30" t="s">
        <v>18</v>
      </c>
      <c r="D30" t="s">
        <v>19</v>
      </c>
      <c r="E30" s="3" t="s">
        <v>194</v>
      </c>
      <c r="F30" s="2">
        <v>20</v>
      </c>
      <c r="G30" s="2">
        <v>0</v>
      </c>
      <c r="H30" s="2" t="s">
        <v>296</v>
      </c>
      <c r="I30" t="s">
        <v>238</v>
      </c>
      <c r="J30" s="8" t="s">
        <v>238</v>
      </c>
      <c r="K30" s="8" t="s">
        <v>238</v>
      </c>
      <c r="L30" s="9"/>
      <c r="M30" s="3" t="s">
        <v>238</v>
      </c>
      <c r="N30" s="3" t="s">
        <v>238</v>
      </c>
      <c r="O30" s="3" t="s">
        <v>127</v>
      </c>
      <c r="P30" s="3" t="s">
        <v>178</v>
      </c>
      <c r="Q30" s="3" t="s">
        <v>61</v>
      </c>
      <c r="R30" s="3" t="s">
        <v>164</v>
      </c>
      <c r="S30" s="3" t="s">
        <v>60</v>
      </c>
      <c r="T30" s="3" t="s">
        <v>169</v>
      </c>
      <c r="U30" s="3" t="s">
        <v>266</v>
      </c>
      <c r="V30" s="3" t="s">
        <v>193</v>
      </c>
      <c r="W30" s="3" t="s">
        <v>58</v>
      </c>
      <c r="X30" s="3" t="s">
        <v>59</v>
      </c>
      <c r="Y30" s="8" t="s">
        <v>426</v>
      </c>
      <c r="Z30" s="8" t="s">
        <v>427</v>
      </c>
      <c r="AA30" s="3" t="s">
        <v>421</v>
      </c>
      <c r="AB30" s="3" t="s">
        <v>193</v>
      </c>
      <c r="AC30" s="3" t="s">
        <v>422</v>
      </c>
      <c r="AD30" s="3" t="s">
        <v>55</v>
      </c>
      <c r="AE30" s="6" t="s">
        <v>57</v>
      </c>
      <c r="AF30" s="6" t="s">
        <v>136</v>
      </c>
    </row>
    <row r="31" spans="1:34" x14ac:dyDescent="0.25">
      <c r="A31" t="s">
        <v>294</v>
      </c>
      <c r="B31">
        <v>2009</v>
      </c>
      <c r="C31" t="s">
        <v>18</v>
      </c>
      <c r="D31" t="s">
        <v>19</v>
      </c>
      <c r="E31" s="3" t="s">
        <v>194</v>
      </c>
      <c r="F31" s="2">
        <v>20</v>
      </c>
      <c r="G31" s="2">
        <v>0</v>
      </c>
      <c r="H31" s="2" t="s">
        <v>296</v>
      </c>
      <c r="I31" t="s">
        <v>238</v>
      </c>
      <c r="J31" s="8" t="s">
        <v>238</v>
      </c>
      <c r="K31" s="8" t="s">
        <v>238</v>
      </c>
      <c r="L31" s="9"/>
      <c r="M31" s="3" t="s">
        <v>238</v>
      </c>
      <c r="N31" s="3" t="s">
        <v>238</v>
      </c>
      <c r="O31" s="3" t="s">
        <v>127</v>
      </c>
      <c r="P31" s="3" t="s">
        <v>178</v>
      </c>
      <c r="Q31" s="3" t="s">
        <v>61</v>
      </c>
      <c r="R31" s="3" t="s">
        <v>164</v>
      </c>
      <c r="S31" s="3" t="s">
        <v>60</v>
      </c>
      <c r="T31" s="3" t="s">
        <v>169</v>
      </c>
      <c r="U31" s="3" t="s">
        <v>266</v>
      </c>
      <c r="V31" s="3" t="s">
        <v>193</v>
      </c>
      <c r="W31" s="3" t="s">
        <v>58</v>
      </c>
      <c r="X31" s="3" t="s">
        <v>59</v>
      </c>
      <c r="Y31" s="8" t="s">
        <v>426</v>
      </c>
      <c r="Z31" s="8" t="s">
        <v>427</v>
      </c>
      <c r="AA31" s="3" t="s">
        <v>421</v>
      </c>
      <c r="AB31" s="3" t="s">
        <v>193</v>
      </c>
      <c r="AC31" s="3" t="s">
        <v>422</v>
      </c>
      <c r="AD31" s="3" t="s">
        <v>55</v>
      </c>
      <c r="AE31" s="6" t="s">
        <v>57</v>
      </c>
      <c r="AF31" s="6" t="s">
        <v>136</v>
      </c>
    </row>
    <row r="32" spans="1:34" x14ac:dyDescent="0.25">
      <c r="A32" t="s">
        <v>295</v>
      </c>
      <c r="B32">
        <v>2009</v>
      </c>
      <c r="C32" t="s">
        <v>18</v>
      </c>
      <c r="D32" t="s">
        <v>19</v>
      </c>
      <c r="E32" s="3" t="s">
        <v>194</v>
      </c>
      <c r="F32" s="2">
        <v>20</v>
      </c>
      <c r="G32" s="2">
        <v>0</v>
      </c>
      <c r="H32" s="2" t="s">
        <v>296</v>
      </c>
      <c r="I32" t="s">
        <v>238</v>
      </c>
      <c r="J32" s="8" t="s">
        <v>238</v>
      </c>
      <c r="K32" s="8" t="s">
        <v>238</v>
      </c>
      <c r="L32" s="9"/>
      <c r="M32" s="3" t="s">
        <v>238</v>
      </c>
      <c r="N32" s="3" t="s">
        <v>238</v>
      </c>
      <c r="O32" s="3" t="s">
        <v>127</v>
      </c>
      <c r="P32" s="3" t="s">
        <v>178</v>
      </c>
      <c r="Q32" s="3" t="s">
        <v>61</v>
      </c>
      <c r="R32" s="3" t="s">
        <v>164</v>
      </c>
      <c r="S32" s="3" t="s">
        <v>60</v>
      </c>
      <c r="T32" s="3" t="s">
        <v>169</v>
      </c>
      <c r="U32" s="3" t="s">
        <v>266</v>
      </c>
      <c r="V32" s="3" t="s">
        <v>193</v>
      </c>
      <c r="W32" s="3" t="s">
        <v>58</v>
      </c>
      <c r="X32" s="3" t="s">
        <v>59</v>
      </c>
      <c r="Y32" s="8" t="s">
        <v>426</v>
      </c>
      <c r="Z32" s="8" t="s">
        <v>427</v>
      </c>
      <c r="AA32" s="3" t="s">
        <v>421</v>
      </c>
      <c r="AB32" s="3" t="s">
        <v>193</v>
      </c>
      <c r="AC32" s="3" t="s">
        <v>422</v>
      </c>
      <c r="AD32" s="3" t="s">
        <v>55</v>
      </c>
      <c r="AE32" s="6" t="s">
        <v>57</v>
      </c>
      <c r="AF32" s="6" t="s">
        <v>136</v>
      </c>
    </row>
    <row r="33" spans="1:32" ht="30" x14ac:dyDescent="0.25">
      <c r="A33" t="s">
        <v>218</v>
      </c>
      <c r="B33">
        <v>2009</v>
      </c>
      <c r="C33" t="s">
        <v>18</v>
      </c>
      <c r="D33" t="s">
        <v>19</v>
      </c>
      <c r="E33" s="3" t="s">
        <v>194</v>
      </c>
      <c r="F33" s="2">
        <v>80</v>
      </c>
      <c r="G33" s="2">
        <v>0</v>
      </c>
      <c r="H33" s="2">
        <v>32</v>
      </c>
      <c r="I33" s="7">
        <f t="shared" si="2"/>
        <v>40</v>
      </c>
      <c r="J33" s="9" t="s">
        <v>122</v>
      </c>
      <c r="K33" s="9" t="s">
        <v>122</v>
      </c>
      <c r="L33" s="9" t="s">
        <v>122</v>
      </c>
      <c r="M33" s="2">
        <v>17</v>
      </c>
      <c r="N33" s="2">
        <v>35</v>
      </c>
      <c r="O33" s="3" t="s">
        <v>127</v>
      </c>
      <c r="P33" s="3" t="s">
        <v>178</v>
      </c>
      <c r="Q33" s="3" t="s">
        <v>61</v>
      </c>
      <c r="R33" s="3" t="s">
        <v>164</v>
      </c>
      <c r="S33" s="3" t="s">
        <v>60</v>
      </c>
      <c r="T33" s="3" t="s">
        <v>169</v>
      </c>
      <c r="U33" s="3" t="s">
        <v>266</v>
      </c>
      <c r="V33" s="3" t="s">
        <v>193</v>
      </c>
      <c r="W33" s="3" t="s">
        <v>58</v>
      </c>
      <c r="X33" s="3" t="s">
        <v>59</v>
      </c>
      <c r="Y33" s="8" t="s">
        <v>426</v>
      </c>
      <c r="Z33" s="8" t="s">
        <v>427</v>
      </c>
      <c r="AA33" s="3" t="s">
        <v>421</v>
      </c>
      <c r="AB33" s="3" t="s">
        <v>193</v>
      </c>
      <c r="AC33" s="3" t="s">
        <v>422</v>
      </c>
      <c r="AD33" s="3" t="s">
        <v>55</v>
      </c>
      <c r="AE33" s="6" t="s">
        <v>57</v>
      </c>
      <c r="AF33" s="6" t="s">
        <v>136</v>
      </c>
    </row>
    <row r="34" spans="1:32" x14ac:dyDescent="0.25">
      <c r="A34" t="s">
        <v>219</v>
      </c>
      <c r="B34">
        <v>2017</v>
      </c>
      <c r="C34" t="s">
        <v>28</v>
      </c>
      <c r="D34" t="s">
        <v>27</v>
      </c>
      <c r="E34" s="3" t="s">
        <v>193</v>
      </c>
      <c r="F34" s="3">
        <v>15</v>
      </c>
      <c r="G34" s="3">
        <v>0</v>
      </c>
      <c r="H34" s="3">
        <v>9</v>
      </c>
      <c r="I34" s="7">
        <f t="shared" si="2"/>
        <v>60</v>
      </c>
      <c r="J34" s="8">
        <v>27.7</v>
      </c>
      <c r="K34" s="8">
        <v>9.3000000000000007</v>
      </c>
      <c r="L34" s="8"/>
      <c r="M34" s="3" t="s">
        <v>238</v>
      </c>
      <c r="N34" s="3" t="s">
        <v>238</v>
      </c>
      <c r="O34" s="3"/>
      <c r="P34" s="3" t="s">
        <v>178</v>
      </c>
      <c r="Q34" s="3" t="s">
        <v>46</v>
      </c>
      <c r="R34" s="3" t="s">
        <v>163</v>
      </c>
      <c r="S34" s="3" t="s">
        <v>31</v>
      </c>
      <c r="T34" s="3" t="s">
        <v>167</v>
      </c>
      <c r="U34" s="3" t="s">
        <v>265</v>
      </c>
      <c r="V34" s="3" t="s">
        <v>194</v>
      </c>
      <c r="W34" s="3"/>
      <c r="X34" s="3" t="s">
        <v>238</v>
      </c>
      <c r="Y34" s="8" t="s">
        <v>238</v>
      </c>
      <c r="Z34" s="8" t="s">
        <v>238</v>
      </c>
      <c r="AA34" s="3" t="s">
        <v>444</v>
      </c>
      <c r="AB34" s="3" t="s">
        <v>424</v>
      </c>
      <c r="AC34" s="3" t="s">
        <v>425</v>
      </c>
      <c r="AD34" s="3" t="s">
        <v>48</v>
      </c>
      <c r="AE34" s="6" t="s">
        <v>47</v>
      </c>
      <c r="AF34" s="6" t="s">
        <v>133</v>
      </c>
    </row>
    <row r="35" spans="1:32" x14ac:dyDescent="0.25">
      <c r="A35" t="s">
        <v>220</v>
      </c>
      <c r="B35">
        <v>2023</v>
      </c>
      <c r="C35" t="s">
        <v>30</v>
      </c>
      <c r="D35" t="s">
        <v>29</v>
      </c>
      <c r="E35" s="3" t="s">
        <v>194</v>
      </c>
      <c r="F35" s="2">
        <v>28</v>
      </c>
      <c r="G35" s="2">
        <v>0</v>
      </c>
      <c r="H35" s="2">
        <v>13</v>
      </c>
      <c r="I35" s="7">
        <f t="shared" si="2"/>
        <v>46.428571428571431</v>
      </c>
      <c r="J35" s="9">
        <v>25.69</v>
      </c>
      <c r="K35" s="9">
        <v>4.88</v>
      </c>
      <c r="L35" s="9"/>
      <c r="M35" s="2">
        <v>18</v>
      </c>
      <c r="N35" s="2">
        <v>38</v>
      </c>
      <c r="O35" s="2"/>
      <c r="P35" s="2" t="s">
        <v>171</v>
      </c>
      <c r="Q35" s="2" t="s">
        <v>101</v>
      </c>
      <c r="R35" s="2" t="s">
        <v>163</v>
      </c>
      <c r="S35" s="2" t="s">
        <v>31</v>
      </c>
      <c r="T35" s="2" t="s">
        <v>167</v>
      </c>
      <c r="U35" s="3" t="s">
        <v>274</v>
      </c>
      <c r="V35" s="3" t="s">
        <v>194</v>
      </c>
      <c r="W35" s="3">
        <v>8</v>
      </c>
      <c r="X35" s="3" t="s">
        <v>99</v>
      </c>
      <c r="Y35" s="8" t="s">
        <v>428</v>
      </c>
      <c r="Z35" s="8" t="s">
        <v>400</v>
      </c>
      <c r="AA35" s="3" t="s">
        <v>429</v>
      </c>
      <c r="AB35" s="3" t="s">
        <v>390</v>
      </c>
      <c r="AC35" s="3" t="s">
        <v>390</v>
      </c>
      <c r="AD35" s="3" t="s">
        <v>100</v>
      </c>
      <c r="AE35" s="6"/>
      <c r="AF35" s="6"/>
    </row>
    <row r="36" spans="1:32" x14ac:dyDescent="0.25">
      <c r="A36" t="s">
        <v>250</v>
      </c>
      <c r="B36">
        <v>2003</v>
      </c>
      <c r="C36" t="s">
        <v>93</v>
      </c>
      <c r="D36" t="s">
        <v>92</v>
      </c>
      <c r="E36" s="3" t="s">
        <v>193</v>
      </c>
      <c r="F36" s="3">
        <v>40</v>
      </c>
      <c r="G36" s="3">
        <v>0</v>
      </c>
      <c r="H36" s="3">
        <v>40</v>
      </c>
      <c r="I36" s="7">
        <f t="shared" si="2"/>
        <v>100</v>
      </c>
      <c r="J36" s="8" t="s">
        <v>238</v>
      </c>
      <c r="K36" s="8" t="s">
        <v>238</v>
      </c>
      <c r="L36" s="3"/>
      <c r="M36" s="3">
        <v>19</v>
      </c>
      <c r="N36" s="3">
        <v>25</v>
      </c>
      <c r="O36" t="s">
        <v>151</v>
      </c>
      <c r="P36" s="3" t="s">
        <v>178</v>
      </c>
      <c r="Q36" s="3" t="s">
        <v>94</v>
      </c>
      <c r="R36" s="3" t="s">
        <v>165</v>
      </c>
      <c r="S36" s="3" t="s">
        <v>97</v>
      </c>
      <c r="T36" s="3" t="s">
        <v>170</v>
      </c>
      <c r="U36" s="3" t="s">
        <v>264</v>
      </c>
      <c r="V36" s="3" t="s">
        <v>195</v>
      </c>
      <c r="W36" s="3" t="s">
        <v>95</v>
      </c>
      <c r="X36" s="3" t="s">
        <v>96</v>
      </c>
      <c r="Y36" s="8" t="s">
        <v>430</v>
      </c>
      <c r="Z36" s="8" t="s">
        <v>431</v>
      </c>
      <c r="AA36" s="3" t="s">
        <v>432</v>
      </c>
      <c r="AB36" s="3" t="s">
        <v>390</v>
      </c>
      <c r="AC36" s="3" t="s">
        <v>390</v>
      </c>
      <c r="AD36" s="3" t="s">
        <v>98</v>
      </c>
      <c r="AE36" s="5"/>
      <c r="AF36" s="5"/>
    </row>
    <row r="37" spans="1:32" x14ac:dyDescent="0.25">
      <c r="A37" t="s">
        <v>251</v>
      </c>
      <c r="B37">
        <v>2003</v>
      </c>
      <c r="C37" t="s">
        <v>93</v>
      </c>
      <c r="D37" t="s">
        <v>92</v>
      </c>
      <c r="E37" s="3" t="s">
        <v>193</v>
      </c>
      <c r="F37" s="3">
        <v>40</v>
      </c>
      <c r="G37" s="3">
        <v>0</v>
      </c>
      <c r="H37" s="3">
        <v>40</v>
      </c>
      <c r="I37" s="7">
        <f t="shared" si="2"/>
        <v>100</v>
      </c>
      <c r="J37" s="8" t="s">
        <v>238</v>
      </c>
      <c r="K37" s="8" t="s">
        <v>238</v>
      </c>
      <c r="L37" s="3"/>
      <c r="M37" s="3">
        <v>19</v>
      </c>
      <c r="N37" s="3">
        <v>20</v>
      </c>
      <c r="O37" t="s">
        <v>151</v>
      </c>
      <c r="P37" s="3" t="s">
        <v>178</v>
      </c>
      <c r="Q37" s="3" t="s">
        <v>94</v>
      </c>
      <c r="R37" s="3" t="s">
        <v>165</v>
      </c>
      <c r="S37" s="3" t="s">
        <v>97</v>
      </c>
      <c r="T37" s="3" t="s">
        <v>170</v>
      </c>
      <c r="U37" s="3" t="s">
        <v>264</v>
      </c>
      <c r="V37" s="3" t="s">
        <v>195</v>
      </c>
      <c r="W37" s="3" t="s">
        <v>95</v>
      </c>
      <c r="X37" s="3" t="s">
        <v>96</v>
      </c>
      <c r="Y37" s="8" t="s">
        <v>430</v>
      </c>
      <c r="Z37" s="8" t="s">
        <v>431</v>
      </c>
      <c r="AA37" s="3" t="s">
        <v>432</v>
      </c>
      <c r="AB37" s="3" t="s">
        <v>390</v>
      </c>
      <c r="AC37" s="3" t="s">
        <v>390</v>
      </c>
      <c r="AD37" s="3" t="s">
        <v>98</v>
      </c>
      <c r="AE37" s="5"/>
      <c r="AF37" s="5"/>
    </row>
    <row r="38" spans="1:32" x14ac:dyDescent="0.25">
      <c r="A38" t="s">
        <v>221</v>
      </c>
      <c r="B38">
        <v>2014</v>
      </c>
      <c r="C38" t="s">
        <v>183</v>
      </c>
      <c r="D38" t="s">
        <v>184</v>
      </c>
      <c r="E38" s="3" t="s">
        <v>193</v>
      </c>
      <c r="F38" s="3">
        <v>25</v>
      </c>
      <c r="G38" s="3">
        <v>0</v>
      </c>
      <c r="H38" s="3">
        <v>13</v>
      </c>
      <c r="I38" s="7">
        <f t="shared" si="2"/>
        <v>52</v>
      </c>
      <c r="J38" s="3">
        <v>21.4</v>
      </c>
      <c r="K38" s="3">
        <v>2.1</v>
      </c>
      <c r="M38" t="s">
        <v>238</v>
      </c>
      <c r="N38" t="s">
        <v>238</v>
      </c>
      <c r="P38" s="3" t="s">
        <v>178</v>
      </c>
      <c r="Q38" s="3" t="s">
        <v>50</v>
      </c>
      <c r="R38" s="3" t="s">
        <v>163</v>
      </c>
      <c r="S38" s="3" t="s">
        <v>31</v>
      </c>
      <c r="T38" s="3" t="s">
        <v>167</v>
      </c>
      <c r="U38" s="3" t="s">
        <v>262</v>
      </c>
      <c r="V38" s="3" t="s">
        <v>193</v>
      </c>
      <c r="W38" s="3" t="s">
        <v>186</v>
      </c>
      <c r="X38" t="s">
        <v>185</v>
      </c>
      <c r="Y38" s="8" t="s">
        <v>447</v>
      </c>
      <c r="Z38" s="8" t="s">
        <v>433</v>
      </c>
      <c r="AA38" s="3" t="s">
        <v>419</v>
      </c>
      <c r="AB38" s="3" t="s">
        <v>390</v>
      </c>
      <c r="AC38" s="3" t="s">
        <v>390</v>
      </c>
      <c r="AD38" s="3" t="s">
        <v>188</v>
      </c>
      <c r="AF38" s="5"/>
    </row>
    <row r="39" spans="1:32" x14ac:dyDescent="0.25">
      <c r="A39" t="s">
        <v>222</v>
      </c>
      <c r="B39">
        <v>2015</v>
      </c>
      <c r="C39" t="s">
        <v>189</v>
      </c>
      <c r="D39" t="s">
        <v>190</v>
      </c>
      <c r="E39" s="3" t="s">
        <v>193</v>
      </c>
      <c r="F39" s="3">
        <v>23</v>
      </c>
      <c r="G39" s="3">
        <v>0</v>
      </c>
      <c r="H39" s="3">
        <v>15</v>
      </c>
      <c r="I39" s="7">
        <f t="shared" si="2"/>
        <v>65.217391304347828</v>
      </c>
      <c r="J39" s="3">
        <v>21.9</v>
      </c>
      <c r="K39" s="3">
        <v>2.02</v>
      </c>
      <c r="M39" t="s">
        <v>238</v>
      </c>
      <c r="N39" t="s">
        <v>238</v>
      </c>
      <c r="P39" s="3" t="s">
        <v>178</v>
      </c>
      <c r="Q39" s="3" t="s">
        <v>50</v>
      </c>
      <c r="R39" s="3" t="s">
        <v>163</v>
      </c>
      <c r="S39" s="3" t="s">
        <v>31</v>
      </c>
      <c r="T39" s="3" t="s">
        <v>167</v>
      </c>
      <c r="U39" s="3" t="s">
        <v>263</v>
      </c>
      <c r="V39" s="3" t="s">
        <v>193</v>
      </c>
      <c r="W39" s="3" t="s">
        <v>186</v>
      </c>
      <c r="X39" t="s">
        <v>191</v>
      </c>
      <c r="Y39" s="8" t="s">
        <v>434</v>
      </c>
      <c r="Z39" s="8" t="s">
        <v>433</v>
      </c>
      <c r="AA39" s="3" t="s">
        <v>419</v>
      </c>
      <c r="AB39" s="3" t="s">
        <v>390</v>
      </c>
      <c r="AC39" s="3" t="s">
        <v>390</v>
      </c>
      <c r="AD39" s="3" t="s">
        <v>188</v>
      </c>
      <c r="AF39" s="5"/>
    </row>
    <row r="40" spans="1:32" x14ac:dyDescent="0.25">
      <c r="A40" t="s">
        <v>223</v>
      </c>
      <c r="B40">
        <v>2023</v>
      </c>
      <c r="C40" t="s">
        <v>197</v>
      </c>
      <c r="D40" t="s">
        <v>198</v>
      </c>
      <c r="E40" s="3" t="s">
        <v>193</v>
      </c>
      <c r="F40" s="3">
        <v>54</v>
      </c>
      <c r="G40" s="3">
        <v>0</v>
      </c>
      <c r="H40" s="3">
        <v>31</v>
      </c>
      <c r="I40" s="7">
        <f t="shared" si="2"/>
        <v>57.407407407407405</v>
      </c>
      <c r="J40" s="3">
        <v>22.8</v>
      </c>
      <c r="K40" s="3">
        <v>2.2999999999999998</v>
      </c>
      <c r="M40" t="s">
        <v>238</v>
      </c>
      <c r="N40" t="s">
        <v>238</v>
      </c>
      <c r="P40" s="3" t="s">
        <v>178</v>
      </c>
      <c r="Q40" s="3" t="s">
        <v>200</v>
      </c>
      <c r="R40" s="3" t="s">
        <v>163</v>
      </c>
      <c r="S40" s="3" t="s">
        <v>31</v>
      </c>
      <c r="T40" s="3" t="s">
        <v>167</v>
      </c>
      <c r="U40" s="3" t="s">
        <v>347</v>
      </c>
      <c r="V40" s="3" t="s">
        <v>193</v>
      </c>
      <c r="W40" s="3" t="s">
        <v>201</v>
      </c>
      <c r="X40" t="s">
        <v>202</v>
      </c>
      <c r="Y40" s="8" t="s">
        <v>435</v>
      </c>
      <c r="Z40" s="8" t="s">
        <v>433</v>
      </c>
      <c r="AA40" s="3" t="s">
        <v>436</v>
      </c>
      <c r="AB40" s="3" t="s">
        <v>437</v>
      </c>
      <c r="AC40" s="3" t="s">
        <v>422</v>
      </c>
      <c r="AD40" s="3" t="s">
        <v>188</v>
      </c>
      <c r="AE40" s="3" t="s">
        <v>203</v>
      </c>
      <c r="AF40" s="6" t="s">
        <v>204</v>
      </c>
    </row>
    <row r="41" spans="1:32" x14ac:dyDescent="0.25">
      <c r="A41" t="s">
        <v>305</v>
      </c>
      <c r="B41">
        <v>2023</v>
      </c>
      <c r="C41" t="s">
        <v>206</v>
      </c>
      <c r="D41" t="s">
        <v>207</v>
      </c>
      <c r="E41" s="3" t="s">
        <v>193</v>
      </c>
      <c r="F41" s="3">
        <v>27</v>
      </c>
      <c r="G41" s="3" t="s">
        <v>238</v>
      </c>
      <c r="H41" s="3" t="s">
        <v>238</v>
      </c>
      <c r="I41" t="s">
        <v>238</v>
      </c>
      <c r="J41" t="s">
        <v>238</v>
      </c>
      <c r="K41" t="s">
        <v>238</v>
      </c>
      <c r="M41" t="s">
        <v>238</v>
      </c>
      <c r="N41" t="s">
        <v>238</v>
      </c>
      <c r="O41" t="s">
        <v>208</v>
      </c>
      <c r="P41" s="3" t="s">
        <v>171</v>
      </c>
      <c r="Q41" s="3" t="s">
        <v>209</v>
      </c>
      <c r="R41" s="3" t="s">
        <v>164</v>
      </c>
      <c r="S41" s="3" t="s">
        <v>210</v>
      </c>
      <c r="T41" s="3" t="s">
        <v>199</v>
      </c>
      <c r="U41" s="3" t="s">
        <v>261</v>
      </c>
      <c r="V41" s="3" t="s">
        <v>26</v>
      </c>
      <c r="W41" s="3" t="s">
        <v>255</v>
      </c>
      <c r="X41" t="s">
        <v>449</v>
      </c>
      <c r="Y41" s="8" t="s">
        <v>445</v>
      </c>
      <c r="Z41" s="8" t="s">
        <v>446</v>
      </c>
      <c r="AA41" s="8" t="s">
        <v>387</v>
      </c>
      <c r="AB41" s="3" t="s">
        <v>194</v>
      </c>
      <c r="AC41" s="8" t="s">
        <v>389</v>
      </c>
      <c r="AD41" s="3" t="s">
        <v>55</v>
      </c>
      <c r="AE41" s="3" t="s">
        <v>211</v>
      </c>
      <c r="AF41" s="6" t="s">
        <v>133</v>
      </c>
    </row>
    <row r="42" spans="1:32" x14ac:dyDescent="0.25">
      <c r="A42" t="s">
        <v>304</v>
      </c>
      <c r="B42">
        <v>2023</v>
      </c>
      <c r="C42" t="s">
        <v>206</v>
      </c>
      <c r="D42" t="s">
        <v>207</v>
      </c>
      <c r="E42" s="3" t="s">
        <v>193</v>
      </c>
      <c r="F42" s="3">
        <v>25</v>
      </c>
      <c r="G42" s="3" t="s">
        <v>238</v>
      </c>
      <c r="H42" s="3" t="s">
        <v>238</v>
      </c>
      <c r="I42" t="s">
        <v>238</v>
      </c>
      <c r="J42" t="s">
        <v>238</v>
      </c>
      <c r="K42" t="s">
        <v>238</v>
      </c>
      <c r="M42" t="s">
        <v>238</v>
      </c>
      <c r="N42" t="s">
        <v>238</v>
      </c>
      <c r="O42" t="s">
        <v>208</v>
      </c>
      <c r="P42" s="3" t="s">
        <v>171</v>
      </c>
      <c r="Q42" s="3" t="s">
        <v>209</v>
      </c>
      <c r="R42" s="3" t="s">
        <v>164</v>
      </c>
      <c r="S42" s="3" t="s">
        <v>210</v>
      </c>
      <c r="T42" s="3" t="s">
        <v>199</v>
      </c>
      <c r="U42" s="3" t="s">
        <v>261</v>
      </c>
      <c r="V42" s="3" t="s">
        <v>26</v>
      </c>
      <c r="W42" s="3" t="s">
        <v>255</v>
      </c>
      <c r="X42" t="s">
        <v>449</v>
      </c>
      <c r="Y42" s="8" t="s">
        <v>445</v>
      </c>
      <c r="Z42" s="8" t="s">
        <v>446</v>
      </c>
      <c r="AA42" s="8" t="s">
        <v>387</v>
      </c>
      <c r="AB42" s="3" t="s">
        <v>194</v>
      </c>
      <c r="AC42" s="8" t="s">
        <v>389</v>
      </c>
      <c r="AD42" s="3" t="s">
        <v>55</v>
      </c>
      <c r="AE42" s="3" t="s">
        <v>211</v>
      </c>
      <c r="AF42" s="6" t="s">
        <v>133</v>
      </c>
    </row>
    <row r="43" spans="1:32" x14ac:dyDescent="0.25">
      <c r="A43" t="s">
        <v>253</v>
      </c>
      <c r="B43">
        <v>2023</v>
      </c>
      <c r="C43" t="s">
        <v>206</v>
      </c>
      <c r="D43" t="s">
        <v>207</v>
      </c>
      <c r="E43" s="3" t="s">
        <v>193</v>
      </c>
      <c r="F43" s="3">
        <v>52</v>
      </c>
      <c r="G43" s="3">
        <v>1</v>
      </c>
      <c r="H43" s="3">
        <v>37</v>
      </c>
      <c r="I43" s="7">
        <f t="shared" si="2"/>
        <v>71.15384615384616</v>
      </c>
      <c r="J43" s="3">
        <v>25.47</v>
      </c>
      <c r="K43" s="3">
        <v>9.68</v>
      </c>
      <c r="M43" s="3">
        <v>19</v>
      </c>
      <c r="N43" s="3">
        <v>62</v>
      </c>
      <c r="O43" t="s">
        <v>208</v>
      </c>
      <c r="P43" s="3" t="s">
        <v>171</v>
      </c>
      <c r="Q43" s="3" t="s">
        <v>209</v>
      </c>
      <c r="R43" s="3" t="s">
        <v>164</v>
      </c>
      <c r="S43" s="3" t="s">
        <v>210</v>
      </c>
      <c r="T43" s="3" t="s">
        <v>199</v>
      </c>
      <c r="U43" s="3" t="s">
        <v>261</v>
      </c>
      <c r="V43" s="3" t="s">
        <v>26</v>
      </c>
      <c r="W43" s="3" t="s">
        <v>255</v>
      </c>
      <c r="X43" t="s">
        <v>449</v>
      </c>
      <c r="Y43" s="8" t="s">
        <v>445</v>
      </c>
      <c r="Z43" s="8" t="s">
        <v>446</v>
      </c>
      <c r="AA43" s="8" t="s">
        <v>387</v>
      </c>
      <c r="AB43" s="3" t="s">
        <v>194</v>
      </c>
      <c r="AC43" s="8" t="s">
        <v>389</v>
      </c>
      <c r="AD43" s="3" t="s">
        <v>55</v>
      </c>
      <c r="AE43" s="3" t="s">
        <v>211</v>
      </c>
      <c r="AF43" s="6" t="s">
        <v>133</v>
      </c>
    </row>
    <row r="44" spans="1:32" x14ac:dyDescent="0.25">
      <c r="A44" t="s">
        <v>299</v>
      </c>
      <c r="B44">
        <v>2023</v>
      </c>
      <c r="C44" t="s">
        <v>206</v>
      </c>
      <c r="D44" t="s">
        <v>227</v>
      </c>
      <c r="E44" s="3" t="s">
        <v>193</v>
      </c>
      <c r="F44" s="3">
        <v>18</v>
      </c>
      <c r="G44" s="3">
        <v>0</v>
      </c>
      <c r="H44" s="3" t="s">
        <v>238</v>
      </c>
      <c r="I44" t="s">
        <v>238</v>
      </c>
      <c r="J44" t="s">
        <v>238</v>
      </c>
      <c r="K44" t="s">
        <v>238</v>
      </c>
      <c r="M44" s="3" t="s">
        <v>238</v>
      </c>
      <c r="N44" s="3" t="s">
        <v>238</v>
      </c>
      <c r="O44" t="s">
        <v>228</v>
      </c>
      <c r="P44" s="3" t="s">
        <v>171</v>
      </c>
      <c r="Q44" s="3" t="s">
        <v>237</v>
      </c>
      <c r="R44" s="3" t="s">
        <v>164</v>
      </c>
      <c r="S44" s="3" t="s">
        <v>210</v>
      </c>
      <c r="T44" s="3" t="s">
        <v>199</v>
      </c>
      <c r="U44" s="3" t="s">
        <v>261</v>
      </c>
      <c r="V44" s="3" t="s">
        <v>194</v>
      </c>
      <c r="W44" s="3" t="s">
        <v>255</v>
      </c>
      <c r="X44" t="s">
        <v>229</v>
      </c>
      <c r="Y44" t="s">
        <v>445</v>
      </c>
      <c r="Z44" s="8" t="s">
        <v>446</v>
      </c>
      <c r="AA44" s="8" t="s">
        <v>387</v>
      </c>
      <c r="AB44" t="s">
        <v>194</v>
      </c>
      <c r="AC44" s="8" t="s">
        <v>389</v>
      </c>
      <c r="AD44" s="3" t="s">
        <v>55</v>
      </c>
      <c r="AE44" s="6" t="s">
        <v>231</v>
      </c>
      <c r="AF44" s="3" t="s">
        <v>230</v>
      </c>
    </row>
    <row r="45" spans="1:32" x14ac:dyDescent="0.25">
      <c r="A45" t="s">
        <v>300</v>
      </c>
      <c r="B45">
        <v>2023</v>
      </c>
      <c r="C45" t="s">
        <v>206</v>
      </c>
      <c r="D45" t="s">
        <v>227</v>
      </c>
      <c r="E45" s="3" t="s">
        <v>193</v>
      </c>
      <c r="F45" s="3">
        <v>16</v>
      </c>
      <c r="G45" s="3">
        <v>0</v>
      </c>
      <c r="H45" s="3" t="s">
        <v>238</v>
      </c>
      <c r="I45" t="s">
        <v>238</v>
      </c>
      <c r="J45" t="s">
        <v>238</v>
      </c>
      <c r="K45" t="s">
        <v>238</v>
      </c>
      <c r="M45" s="3" t="s">
        <v>238</v>
      </c>
      <c r="N45" s="3" t="s">
        <v>238</v>
      </c>
      <c r="O45" t="s">
        <v>228</v>
      </c>
      <c r="P45" s="3" t="s">
        <v>171</v>
      </c>
      <c r="Q45" s="3" t="s">
        <v>237</v>
      </c>
      <c r="R45" s="3" t="s">
        <v>164</v>
      </c>
      <c r="S45" s="3" t="s">
        <v>210</v>
      </c>
      <c r="T45" s="3" t="s">
        <v>199</v>
      </c>
      <c r="U45" s="3" t="s">
        <v>261</v>
      </c>
      <c r="V45" s="3" t="s">
        <v>194</v>
      </c>
      <c r="W45" s="3" t="s">
        <v>255</v>
      </c>
      <c r="X45" t="s">
        <v>229</v>
      </c>
      <c r="Y45" t="s">
        <v>445</v>
      </c>
      <c r="Z45" s="8" t="s">
        <v>446</v>
      </c>
      <c r="AA45" s="8" t="s">
        <v>387</v>
      </c>
      <c r="AB45" t="s">
        <v>194</v>
      </c>
      <c r="AC45" s="8" t="s">
        <v>389</v>
      </c>
      <c r="AD45" s="3" t="s">
        <v>55</v>
      </c>
      <c r="AE45" s="6" t="s">
        <v>231</v>
      </c>
      <c r="AF45" s="3" t="s">
        <v>230</v>
      </c>
    </row>
    <row r="46" spans="1:32" x14ac:dyDescent="0.25">
      <c r="A46" t="s">
        <v>301</v>
      </c>
      <c r="B46">
        <v>2023</v>
      </c>
      <c r="C46" t="s">
        <v>206</v>
      </c>
      <c r="D46" t="s">
        <v>227</v>
      </c>
      <c r="E46" s="3" t="s">
        <v>193</v>
      </c>
      <c r="F46" s="3">
        <v>18</v>
      </c>
      <c r="G46" s="3">
        <v>0</v>
      </c>
      <c r="H46" s="3" t="s">
        <v>238</v>
      </c>
      <c r="I46" t="s">
        <v>238</v>
      </c>
      <c r="J46" t="s">
        <v>238</v>
      </c>
      <c r="K46" t="s">
        <v>238</v>
      </c>
      <c r="M46" s="3" t="s">
        <v>238</v>
      </c>
      <c r="N46" s="3" t="s">
        <v>238</v>
      </c>
      <c r="O46" t="s">
        <v>228</v>
      </c>
      <c r="P46" s="3" t="s">
        <v>171</v>
      </c>
      <c r="Q46" s="3" t="s">
        <v>237</v>
      </c>
      <c r="R46" s="3" t="s">
        <v>164</v>
      </c>
      <c r="S46" s="3" t="s">
        <v>210</v>
      </c>
      <c r="T46" s="3" t="s">
        <v>199</v>
      </c>
      <c r="U46" s="3" t="s">
        <v>261</v>
      </c>
      <c r="V46" s="3" t="s">
        <v>194</v>
      </c>
      <c r="W46" s="3" t="s">
        <v>255</v>
      </c>
      <c r="X46" t="s">
        <v>229</v>
      </c>
      <c r="Y46" t="s">
        <v>445</v>
      </c>
      <c r="Z46" s="8" t="s">
        <v>446</v>
      </c>
      <c r="AA46" s="8" t="s">
        <v>387</v>
      </c>
      <c r="AB46" t="s">
        <v>194</v>
      </c>
      <c r="AC46" s="8" t="s">
        <v>389</v>
      </c>
      <c r="AD46" s="3" t="s">
        <v>55</v>
      </c>
      <c r="AE46" s="6" t="s">
        <v>231</v>
      </c>
      <c r="AF46" s="3" t="s">
        <v>230</v>
      </c>
    </row>
    <row r="47" spans="1:32" x14ac:dyDescent="0.25">
      <c r="A47" t="s">
        <v>252</v>
      </c>
      <c r="B47">
        <v>2023</v>
      </c>
      <c r="C47" t="s">
        <v>206</v>
      </c>
      <c r="D47" t="s">
        <v>227</v>
      </c>
      <c r="E47" s="3" t="s">
        <v>193</v>
      </c>
      <c r="F47" s="3">
        <v>52</v>
      </c>
      <c r="G47" s="3">
        <v>0</v>
      </c>
      <c r="H47" s="3">
        <v>39</v>
      </c>
      <c r="I47" s="7">
        <f t="shared" si="2"/>
        <v>75</v>
      </c>
      <c r="J47" s="3">
        <v>27.27</v>
      </c>
      <c r="K47" s="3">
        <v>11.11</v>
      </c>
      <c r="M47" s="3">
        <v>19</v>
      </c>
      <c r="N47" s="3">
        <v>61</v>
      </c>
      <c r="O47" t="s">
        <v>228</v>
      </c>
      <c r="P47" s="3" t="s">
        <v>171</v>
      </c>
      <c r="Q47" s="3" t="s">
        <v>237</v>
      </c>
      <c r="R47" s="3" t="s">
        <v>164</v>
      </c>
      <c r="S47" s="3" t="s">
        <v>210</v>
      </c>
      <c r="T47" s="3" t="s">
        <v>199</v>
      </c>
      <c r="U47" s="3" t="s">
        <v>261</v>
      </c>
      <c r="V47" s="3" t="s">
        <v>194</v>
      </c>
      <c r="W47" s="3" t="s">
        <v>255</v>
      </c>
      <c r="X47" t="s">
        <v>229</v>
      </c>
      <c r="Y47" t="s">
        <v>445</v>
      </c>
      <c r="Z47" s="8" t="s">
        <v>446</v>
      </c>
      <c r="AA47" s="8" t="s">
        <v>387</v>
      </c>
      <c r="AB47" t="s">
        <v>194</v>
      </c>
      <c r="AC47" s="8" t="s">
        <v>389</v>
      </c>
      <c r="AD47" s="3" t="s">
        <v>55</v>
      </c>
      <c r="AE47" s="6" t="s">
        <v>231</v>
      </c>
      <c r="AF47" s="3" t="s">
        <v>230</v>
      </c>
    </row>
    <row r="48" spans="1:32" x14ac:dyDescent="0.25">
      <c r="A48" t="s">
        <v>276</v>
      </c>
      <c r="B48">
        <v>2024</v>
      </c>
      <c r="C48" t="s">
        <v>277</v>
      </c>
      <c r="D48" t="s">
        <v>278</v>
      </c>
      <c r="E48" s="3" t="s">
        <v>194</v>
      </c>
      <c r="F48" s="6">
        <v>25</v>
      </c>
      <c r="G48" s="6">
        <v>0</v>
      </c>
      <c r="H48" s="3">
        <v>11</v>
      </c>
      <c r="I48" s="7">
        <f>(H48*100)/F48</f>
        <v>44</v>
      </c>
      <c r="J48" s="8">
        <v>29.88</v>
      </c>
      <c r="K48" s="8">
        <v>8.4499999999999993</v>
      </c>
      <c r="L48" s="8"/>
      <c r="M48" s="3">
        <v>21</v>
      </c>
      <c r="N48" s="3">
        <v>58</v>
      </c>
      <c r="O48" s="3" t="s">
        <v>279</v>
      </c>
      <c r="P48" s="3" t="s">
        <v>178</v>
      </c>
      <c r="Q48" s="3" t="s">
        <v>286</v>
      </c>
      <c r="R48" s="3" t="s">
        <v>164</v>
      </c>
      <c r="S48" s="3" t="s">
        <v>280</v>
      </c>
      <c r="T48" s="3" t="s">
        <v>287</v>
      </c>
      <c r="U48" s="3" t="s">
        <v>284</v>
      </c>
      <c r="V48" s="3" t="s">
        <v>26</v>
      </c>
      <c r="W48" s="3">
        <v>8</v>
      </c>
      <c r="X48" s="3" t="s">
        <v>281</v>
      </c>
      <c r="Y48" s="3" t="s">
        <v>443</v>
      </c>
      <c r="Z48" s="8" t="s">
        <v>400</v>
      </c>
      <c r="AA48" s="3" t="s">
        <v>444</v>
      </c>
      <c r="AB48" s="3"/>
      <c r="AC48" s="3"/>
      <c r="AD48" s="3" t="s">
        <v>285</v>
      </c>
      <c r="AE48" s="6" t="s">
        <v>342</v>
      </c>
      <c r="AF48" s="6" t="s">
        <v>283</v>
      </c>
    </row>
    <row r="49" spans="1:32" x14ac:dyDescent="0.25">
      <c r="A49" t="s">
        <v>348</v>
      </c>
      <c r="B49">
        <v>2025</v>
      </c>
      <c r="C49" t="s">
        <v>360</v>
      </c>
      <c r="E49" s="3" t="s">
        <v>193</v>
      </c>
      <c r="F49" s="6">
        <v>50</v>
      </c>
      <c r="G49" s="6">
        <v>0</v>
      </c>
      <c r="H49">
        <v>31</v>
      </c>
      <c r="I49" s="7">
        <f>(H49*100)/F49</f>
        <v>62</v>
      </c>
      <c r="J49" s="6">
        <v>28.4</v>
      </c>
      <c r="K49" s="6">
        <v>5.7</v>
      </c>
      <c r="M49" s="3">
        <v>18</v>
      </c>
      <c r="N49" s="3">
        <v>39</v>
      </c>
      <c r="P49" s="3" t="s">
        <v>178</v>
      </c>
      <c r="Q49" s="3" t="s">
        <v>361</v>
      </c>
      <c r="R49" s="3" t="s">
        <v>163</v>
      </c>
      <c r="S49" s="3" t="s">
        <v>362</v>
      </c>
      <c r="T49" s="3" t="s">
        <v>199</v>
      </c>
      <c r="U49" s="3" t="s">
        <v>363</v>
      </c>
      <c r="V49" s="3" t="s">
        <v>194</v>
      </c>
      <c r="W49">
        <v>4</v>
      </c>
      <c r="X49" s="3" t="s">
        <v>364</v>
      </c>
      <c r="Y49" s="8" t="s">
        <v>442</v>
      </c>
      <c r="Z49" s="8" t="s">
        <v>400</v>
      </c>
      <c r="AA49" s="3" t="s">
        <v>365</v>
      </c>
      <c r="AB49" s="3" t="s">
        <v>390</v>
      </c>
      <c r="AC49" s="3" t="s">
        <v>194</v>
      </c>
      <c r="AD49" s="3" t="s">
        <v>285</v>
      </c>
      <c r="AE49" s="6" t="s">
        <v>358</v>
      </c>
      <c r="AF49" s="6" t="s">
        <v>366</v>
      </c>
    </row>
    <row r="50" spans="1:32" x14ac:dyDescent="0.25">
      <c r="A50" t="s">
        <v>373</v>
      </c>
      <c r="B50">
        <v>2025</v>
      </c>
      <c r="C50" t="s">
        <v>360</v>
      </c>
      <c r="E50" s="3" t="s">
        <v>193</v>
      </c>
      <c r="F50" s="6">
        <v>25</v>
      </c>
      <c r="G50" s="6">
        <v>0</v>
      </c>
      <c r="H50">
        <v>15</v>
      </c>
      <c r="I50" s="7">
        <f>(H50*100)/F50</f>
        <v>60</v>
      </c>
      <c r="J50" s="6">
        <v>27.64</v>
      </c>
      <c r="K50" s="6">
        <v>5.89</v>
      </c>
      <c r="M50" s="3">
        <v>18</v>
      </c>
      <c r="N50" s="3">
        <v>39</v>
      </c>
      <c r="O50" t="s">
        <v>376</v>
      </c>
      <c r="P50" s="3" t="s">
        <v>178</v>
      </c>
      <c r="Q50" s="3" t="s">
        <v>361</v>
      </c>
      <c r="R50" s="3" t="s">
        <v>163</v>
      </c>
      <c r="S50" s="3" t="s">
        <v>362</v>
      </c>
      <c r="T50" s="3" t="s">
        <v>199</v>
      </c>
      <c r="U50" s="3" t="s">
        <v>363</v>
      </c>
      <c r="V50" s="3" t="s">
        <v>194</v>
      </c>
      <c r="W50">
        <v>4</v>
      </c>
      <c r="X50" s="3" t="s">
        <v>364</v>
      </c>
      <c r="Y50" s="8" t="s">
        <v>442</v>
      </c>
      <c r="Z50" s="8" t="s">
        <v>400</v>
      </c>
      <c r="AA50" s="3" t="s">
        <v>365</v>
      </c>
      <c r="AB50" s="3" t="s">
        <v>390</v>
      </c>
      <c r="AC50" s="3" t="s">
        <v>194</v>
      </c>
      <c r="AD50" s="3" t="s">
        <v>285</v>
      </c>
      <c r="AE50" s="6" t="s">
        <v>358</v>
      </c>
      <c r="AF50" s="6" t="s">
        <v>366</v>
      </c>
    </row>
    <row r="51" spans="1:32" x14ac:dyDescent="0.25">
      <c r="A51" t="s">
        <v>374</v>
      </c>
      <c r="B51">
        <v>2025</v>
      </c>
      <c r="C51" t="s">
        <v>360</v>
      </c>
      <c r="E51" s="3" t="s">
        <v>193</v>
      </c>
      <c r="F51" s="6">
        <v>25</v>
      </c>
      <c r="G51" s="6">
        <v>0</v>
      </c>
      <c r="H51">
        <v>16</v>
      </c>
      <c r="I51" s="7">
        <f>(H51*100)/F51</f>
        <v>64</v>
      </c>
      <c r="J51" s="6">
        <v>28.44</v>
      </c>
      <c r="K51" s="6">
        <v>5.53</v>
      </c>
      <c r="M51" s="3">
        <v>18</v>
      </c>
      <c r="N51" s="3">
        <v>38</v>
      </c>
      <c r="O51" t="s">
        <v>375</v>
      </c>
      <c r="P51" s="3" t="s">
        <v>178</v>
      </c>
      <c r="Q51" s="3" t="s">
        <v>361</v>
      </c>
      <c r="R51" s="3" t="s">
        <v>163</v>
      </c>
      <c r="S51" s="3" t="s">
        <v>362</v>
      </c>
      <c r="T51" s="3" t="s">
        <v>199</v>
      </c>
      <c r="U51" s="3" t="s">
        <v>363</v>
      </c>
      <c r="V51" s="3" t="s">
        <v>194</v>
      </c>
      <c r="W51">
        <v>4</v>
      </c>
      <c r="X51" s="3" t="s">
        <v>364</v>
      </c>
      <c r="Y51" s="8" t="s">
        <v>442</v>
      </c>
      <c r="Z51" s="8" t="s">
        <v>400</v>
      </c>
      <c r="AA51" s="3" t="s">
        <v>365</v>
      </c>
      <c r="AB51" s="3" t="s">
        <v>390</v>
      </c>
      <c r="AC51" s="3" t="s">
        <v>194</v>
      </c>
      <c r="AD51" s="3" t="s">
        <v>285</v>
      </c>
      <c r="AE51" s="6" t="s">
        <v>358</v>
      </c>
      <c r="AF51" s="6" t="s">
        <v>366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9FF41-D26C-42F9-BA72-A99ECA8530DC}">
  <dimension ref="A1:V80"/>
  <sheetViews>
    <sheetView zoomScale="80" zoomScaleNormal="85" workbookViewId="0">
      <pane xSplit="1" topLeftCell="H1" activePane="topRight" state="frozen"/>
      <selection pane="topRight" activeCell="H19" sqref="H19"/>
    </sheetView>
  </sheetViews>
  <sheetFormatPr defaultRowHeight="15" x14ac:dyDescent="0.25"/>
  <cols>
    <col min="1" max="1" width="62.5703125" customWidth="1"/>
    <col min="2" max="2" width="11.140625" style="19" customWidth="1"/>
    <col min="3" max="5" width="26" customWidth="1"/>
    <col min="6" max="6" width="26" style="12" customWidth="1"/>
    <col min="7" max="7" width="40.5703125" style="12" customWidth="1"/>
    <col min="8" max="8" width="22.28515625" bestFit="1" customWidth="1"/>
    <col min="9" max="9" width="20.7109375" customWidth="1"/>
    <col min="10" max="10" width="63.140625" bestFit="1" customWidth="1"/>
    <col min="11" max="11" width="20.7109375" customWidth="1"/>
    <col min="18" max="18" width="11.7109375" bestFit="1" customWidth="1"/>
  </cols>
  <sheetData>
    <row r="1" spans="1:18" s="3" customFormat="1" ht="80.25" customHeight="1" x14ac:dyDescent="0.25">
      <c r="A1" s="3" t="s">
        <v>124</v>
      </c>
      <c r="B1" s="17" t="s">
        <v>107</v>
      </c>
      <c r="C1" s="2" t="s">
        <v>115</v>
      </c>
      <c r="D1" s="2" t="s">
        <v>117</v>
      </c>
      <c r="E1" s="2" t="s">
        <v>125</v>
      </c>
      <c r="F1" s="3" t="s">
        <v>120</v>
      </c>
      <c r="G1" s="4" t="s">
        <v>121</v>
      </c>
      <c r="H1" s="4" t="s">
        <v>132</v>
      </c>
      <c r="I1" s="4" t="s">
        <v>137</v>
      </c>
      <c r="J1" s="4" t="s">
        <v>153</v>
      </c>
      <c r="K1" s="4" t="s">
        <v>141</v>
      </c>
      <c r="L1" s="3" t="s">
        <v>316</v>
      </c>
      <c r="M1" s="3" t="s">
        <v>317</v>
      </c>
      <c r="N1" s="3" t="s">
        <v>318</v>
      </c>
      <c r="O1" s="3" t="s">
        <v>319</v>
      </c>
      <c r="P1" s="3" t="s">
        <v>320</v>
      </c>
      <c r="Q1" s="3" t="s">
        <v>321</v>
      </c>
      <c r="R1" s="3" t="s">
        <v>326</v>
      </c>
    </row>
    <row r="2" spans="1:18" s="3" customFormat="1" x14ac:dyDescent="0.25">
      <c r="A2" s="3" t="s">
        <v>322</v>
      </c>
      <c r="B2" s="18">
        <v>54</v>
      </c>
      <c r="C2" s="3" t="s">
        <v>171</v>
      </c>
      <c r="D2" s="3" t="s">
        <v>164</v>
      </c>
      <c r="E2" s="3" t="s">
        <v>199</v>
      </c>
      <c r="F2" s="3" t="s">
        <v>55</v>
      </c>
      <c r="G2" s="3" t="s">
        <v>231</v>
      </c>
      <c r="H2" s="16" t="s">
        <v>173</v>
      </c>
      <c r="I2" s="6" t="s">
        <v>138</v>
      </c>
      <c r="J2" s="3" t="s">
        <v>254</v>
      </c>
      <c r="K2" s="3" t="s">
        <v>142</v>
      </c>
      <c r="L2" s="22">
        <v>16</v>
      </c>
      <c r="M2" s="14">
        <v>0.64</v>
      </c>
      <c r="N2" s="14">
        <v>0.16</v>
      </c>
      <c r="O2" s="22">
        <v>18</v>
      </c>
      <c r="P2" s="14">
        <v>0.7</v>
      </c>
      <c r="Q2" s="14">
        <v>0.12</v>
      </c>
      <c r="R2" s="14">
        <f>M2-P2</f>
        <v>-5.9999999999999942E-2</v>
      </c>
    </row>
    <row r="3" spans="1:18" s="3" customFormat="1" x14ac:dyDescent="0.25">
      <c r="A3" s="3" t="s">
        <v>324</v>
      </c>
      <c r="B3" s="18">
        <v>54</v>
      </c>
      <c r="C3" s="3" t="s">
        <v>171</v>
      </c>
      <c r="D3" s="3" t="s">
        <v>164</v>
      </c>
      <c r="E3" s="3" t="s">
        <v>199</v>
      </c>
      <c r="F3" s="3" t="s">
        <v>55</v>
      </c>
      <c r="G3" s="3" t="s">
        <v>231</v>
      </c>
      <c r="H3" s="16" t="s">
        <v>173</v>
      </c>
      <c r="I3" s="6" t="s">
        <v>138</v>
      </c>
      <c r="J3" s="3" t="s">
        <v>254</v>
      </c>
      <c r="K3" s="3" t="s">
        <v>142</v>
      </c>
      <c r="L3" s="22">
        <v>16</v>
      </c>
      <c r="M3" s="14">
        <v>0.55000000000000004</v>
      </c>
      <c r="N3" s="14">
        <v>0.15</v>
      </c>
      <c r="O3" s="22">
        <v>18</v>
      </c>
      <c r="P3" s="14">
        <v>0.56000000000000005</v>
      </c>
      <c r="Q3" s="14">
        <v>0.13</v>
      </c>
      <c r="R3" s="14">
        <f t="shared" ref="R3:R72" si="0">M3-P3</f>
        <v>-1.0000000000000009E-2</v>
      </c>
    </row>
    <row r="4" spans="1:18" s="3" customFormat="1" x14ac:dyDescent="0.25">
      <c r="A4" s="3" t="s">
        <v>325</v>
      </c>
      <c r="B4" s="18">
        <v>54</v>
      </c>
      <c r="C4" s="3" t="s">
        <v>171</v>
      </c>
      <c r="D4" s="3" t="s">
        <v>164</v>
      </c>
      <c r="E4" s="3" t="s">
        <v>199</v>
      </c>
      <c r="F4" s="3" t="s">
        <v>55</v>
      </c>
      <c r="G4" s="3" t="s">
        <v>231</v>
      </c>
      <c r="H4" s="16" t="s">
        <v>173</v>
      </c>
      <c r="I4" s="6" t="s">
        <v>138</v>
      </c>
      <c r="J4" s="3" t="s">
        <v>254</v>
      </c>
      <c r="K4" s="3" t="s">
        <v>142</v>
      </c>
      <c r="L4" s="22">
        <v>16</v>
      </c>
      <c r="M4" s="14">
        <v>0.6</v>
      </c>
      <c r="N4" s="14">
        <v>0.16</v>
      </c>
      <c r="O4" s="22">
        <v>18</v>
      </c>
      <c r="P4" s="14">
        <v>0.63</v>
      </c>
      <c r="Q4" s="14">
        <v>0.14000000000000001</v>
      </c>
      <c r="R4" s="14">
        <f t="shared" si="0"/>
        <v>-3.0000000000000027E-2</v>
      </c>
    </row>
    <row r="5" spans="1:18" s="3" customFormat="1" x14ac:dyDescent="0.25">
      <c r="A5" s="3" t="s">
        <v>323</v>
      </c>
      <c r="B5" s="18">
        <v>54</v>
      </c>
      <c r="C5" s="3" t="s">
        <v>171</v>
      </c>
      <c r="D5" s="3" t="s">
        <v>164</v>
      </c>
      <c r="E5" s="3" t="s">
        <v>199</v>
      </c>
      <c r="F5" s="3" t="s">
        <v>55</v>
      </c>
      <c r="G5" s="3" t="s">
        <v>231</v>
      </c>
      <c r="H5" s="3" t="s">
        <v>232</v>
      </c>
      <c r="I5" s="6" t="s">
        <v>138</v>
      </c>
      <c r="J5" s="3" t="s">
        <v>254</v>
      </c>
      <c r="K5" s="3" t="s">
        <v>142</v>
      </c>
      <c r="L5" s="22">
        <v>16</v>
      </c>
      <c r="M5" s="14">
        <v>0.64</v>
      </c>
      <c r="N5" s="14">
        <v>0.16</v>
      </c>
      <c r="O5" s="22">
        <v>19</v>
      </c>
      <c r="P5" s="14">
        <v>0.68</v>
      </c>
      <c r="Q5" s="14">
        <v>0.14000000000000001</v>
      </c>
      <c r="R5" s="14">
        <f t="shared" si="0"/>
        <v>-4.0000000000000036E-2</v>
      </c>
    </row>
    <row r="6" spans="1:18" s="3" customFormat="1" x14ac:dyDescent="0.25">
      <c r="A6" s="3" t="s">
        <v>324</v>
      </c>
      <c r="B6" s="18">
        <v>54</v>
      </c>
      <c r="C6" s="3" t="s">
        <v>171</v>
      </c>
      <c r="D6" s="3" t="s">
        <v>164</v>
      </c>
      <c r="E6" s="3" t="s">
        <v>199</v>
      </c>
      <c r="F6" s="3" t="s">
        <v>55</v>
      </c>
      <c r="G6" s="3" t="s">
        <v>231</v>
      </c>
      <c r="H6" s="3" t="s">
        <v>232</v>
      </c>
      <c r="I6" s="6" t="s">
        <v>138</v>
      </c>
      <c r="J6" s="3" t="s">
        <v>254</v>
      </c>
      <c r="K6" s="3" t="s">
        <v>142</v>
      </c>
      <c r="L6" s="22">
        <v>16</v>
      </c>
      <c r="M6" s="14">
        <v>0.55000000000000004</v>
      </c>
      <c r="N6" s="14">
        <v>0.15</v>
      </c>
      <c r="O6" s="22">
        <v>18</v>
      </c>
      <c r="P6" s="14">
        <v>0.49</v>
      </c>
      <c r="Q6" s="14">
        <v>0.12</v>
      </c>
      <c r="R6" s="14">
        <f t="shared" si="0"/>
        <v>6.0000000000000053E-2</v>
      </c>
    </row>
    <row r="7" spans="1:18" s="3" customFormat="1" x14ac:dyDescent="0.25">
      <c r="A7" s="3" t="s">
        <v>325</v>
      </c>
      <c r="B7" s="18">
        <v>54</v>
      </c>
      <c r="C7" s="3" t="s">
        <v>171</v>
      </c>
      <c r="D7" s="3" t="s">
        <v>164</v>
      </c>
      <c r="E7" s="3" t="s">
        <v>199</v>
      </c>
      <c r="F7" s="3" t="s">
        <v>55</v>
      </c>
      <c r="G7" s="3" t="s">
        <v>231</v>
      </c>
      <c r="H7" s="3" t="s">
        <v>232</v>
      </c>
      <c r="I7" s="6" t="s">
        <v>138</v>
      </c>
      <c r="J7" s="3" t="s">
        <v>254</v>
      </c>
      <c r="K7" s="3" t="s">
        <v>142</v>
      </c>
      <c r="L7" s="22">
        <v>16</v>
      </c>
      <c r="M7" s="14">
        <v>0.6</v>
      </c>
      <c r="N7" s="14">
        <v>0.16</v>
      </c>
      <c r="O7" s="22">
        <v>18</v>
      </c>
      <c r="P7" s="14">
        <v>0.59</v>
      </c>
      <c r="Q7" s="14">
        <v>0.16</v>
      </c>
      <c r="R7" s="14">
        <f t="shared" si="0"/>
        <v>1.0000000000000009E-2</v>
      </c>
    </row>
    <row r="8" spans="1:18" x14ac:dyDescent="0.25">
      <c r="A8" t="s">
        <v>182</v>
      </c>
      <c r="B8" s="18">
        <v>18</v>
      </c>
      <c r="C8" s="3" t="s">
        <v>177</v>
      </c>
      <c r="D8" s="3" t="s">
        <v>162</v>
      </c>
      <c r="E8" s="3" t="s">
        <v>167</v>
      </c>
      <c r="F8" s="3" t="s">
        <v>65</v>
      </c>
      <c r="G8" s="6" t="s">
        <v>238</v>
      </c>
      <c r="H8" s="6" t="s">
        <v>238</v>
      </c>
      <c r="I8" s="6" t="s">
        <v>238</v>
      </c>
      <c r="J8" s="6" t="s">
        <v>238</v>
      </c>
      <c r="K8" s="6" t="s">
        <v>238</v>
      </c>
      <c r="L8" s="6" t="s">
        <v>238</v>
      </c>
      <c r="M8" s="15" t="s">
        <v>238</v>
      </c>
      <c r="N8" s="15" t="s">
        <v>238</v>
      </c>
      <c r="O8" s="6" t="s">
        <v>238</v>
      </c>
      <c r="P8" s="15" t="s">
        <v>238</v>
      </c>
      <c r="Q8" s="15" t="s">
        <v>238</v>
      </c>
      <c r="R8" s="14" t="s">
        <v>238</v>
      </c>
    </row>
    <row r="9" spans="1:18" x14ac:dyDescent="0.25">
      <c r="A9" t="s">
        <v>213</v>
      </c>
      <c r="B9" s="18">
        <v>16</v>
      </c>
      <c r="C9" s="3" t="s">
        <v>177</v>
      </c>
      <c r="D9" s="3" t="s">
        <v>163</v>
      </c>
      <c r="E9" s="3" t="s">
        <v>167</v>
      </c>
      <c r="F9" s="3" t="s">
        <v>71</v>
      </c>
      <c r="G9" s="6" t="s">
        <v>69</v>
      </c>
      <c r="H9" s="6" t="s">
        <v>173</v>
      </c>
      <c r="I9" s="6" t="s">
        <v>138</v>
      </c>
      <c r="J9" s="6" t="s">
        <v>152</v>
      </c>
      <c r="K9" s="6" t="s">
        <v>143</v>
      </c>
      <c r="L9">
        <v>16</v>
      </c>
      <c r="M9" s="15">
        <v>3.16</v>
      </c>
      <c r="N9" s="15">
        <v>1.75</v>
      </c>
      <c r="O9">
        <v>16</v>
      </c>
      <c r="P9" s="15">
        <v>3.2</v>
      </c>
      <c r="Q9" s="15">
        <v>2.0099999999999998</v>
      </c>
      <c r="R9" s="14">
        <f t="shared" si="0"/>
        <v>-4.0000000000000036E-2</v>
      </c>
    </row>
    <row r="10" spans="1:18" x14ac:dyDescent="0.25">
      <c r="A10" t="s">
        <v>181</v>
      </c>
      <c r="B10" s="18">
        <v>88</v>
      </c>
      <c r="C10" s="3" t="s">
        <v>177</v>
      </c>
      <c r="D10" s="3" t="s">
        <v>164</v>
      </c>
      <c r="E10" s="3" t="s">
        <v>167</v>
      </c>
      <c r="F10" s="3" t="s">
        <v>72</v>
      </c>
      <c r="G10" s="6" t="s">
        <v>211</v>
      </c>
      <c r="H10" s="6" t="s">
        <v>173</v>
      </c>
      <c r="I10" s="6" t="s">
        <v>139</v>
      </c>
      <c r="J10" s="6" t="s">
        <v>158</v>
      </c>
      <c r="K10" s="6" t="s">
        <v>142</v>
      </c>
      <c r="L10">
        <v>88</v>
      </c>
      <c r="M10" s="15">
        <v>135.49</v>
      </c>
      <c r="N10" s="15">
        <v>41.9</v>
      </c>
      <c r="O10">
        <v>88</v>
      </c>
      <c r="P10" s="15">
        <v>129.71</v>
      </c>
      <c r="Q10" s="15">
        <v>26.9</v>
      </c>
      <c r="R10" s="14">
        <f t="shared" si="0"/>
        <v>5.7800000000000011</v>
      </c>
    </row>
    <row r="11" spans="1:18" x14ac:dyDescent="0.25">
      <c r="A11" t="s">
        <v>224</v>
      </c>
      <c r="B11" s="18">
        <v>254</v>
      </c>
      <c r="C11" s="3" t="s">
        <v>177</v>
      </c>
      <c r="D11" s="3" t="s">
        <v>164</v>
      </c>
      <c r="E11" s="3" t="s">
        <v>168</v>
      </c>
      <c r="F11" s="3" t="s">
        <v>79</v>
      </c>
      <c r="G11" s="6" t="s">
        <v>78</v>
      </c>
      <c r="H11" s="6" t="s">
        <v>176</v>
      </c>
      <c r="I11" s="6" t="s">
        <v>139</v>
      </c>
      <c r="J11" s="6" t="s">
        <v>155</v>
      </c>
      <c r="K11" s="6" t="s">
        <v>142</v>
      </c>
      <c r="L11">
        <v>254</v>
      </c>
      <c r="M11" s="15">
        <v>0.36</v>
      </c>
      <c r="N11" s="15">
        <v>0.24</v>
      </c>
      <c r="O11">
        <v>258</v>
      </c>
      <c r="P11" s="15">
        <v>0.57999999999999996</v>
      </c>
      <c r="Q11" s="15">
        <v>0.28999999999999998</v>
      </c>
      <c r="R11" s="14">
        <f t="shared" si="0"/>
        <v>-0.21999999999999997</v>
      </c>
    </row>
    <row r="12" spans="1:18" x14ac:dyDescent="0.25">
      <c r="A12" t="s">
        <v>128</v>
      </c>
      <c r="B12" s="17">
        <v>26</v>
      </c>
      <c r="C12" s="3" t="s">
        <v>177</v>
      </c>
      <c r="D12" s="3" t="s">
        <v>164</v>
      </c>
      <c r="E12" s="3" t="s">
        <v>187</v>
      </c>
      <c r="F12" s="3" t="s">
        <v>84</v>
      </c>
      <c r="G12" s="6" t="s">
        <v>83</v>
      </c>
      <c r="H12" s="6" t="s">
        <v>173</v>
      </c>
      <c r="I12" s="6" t="s">
        <v>144</v>
      </c>
      <c r="J12" s="6" t="s">
        <v>156</v>
      </c>
      <c r="K12" s="6" t="s">
        <v>142</v>
      </c>
      <c r="L12">
        <v>13</v>
      </c>
      <c r="M12" s="15">
        <v>0.98</v>
      </c>
      <c r="N12" s="15">
        <v>1.1599999999999999</v>
      </c>
      <c r="O12">
        <v>13</v>
      </c>
      <c r="P12" s="15">
        <v>0.32</v>
      </c>
      <c r="Q12" s="15">
        <v>0.64</v>
      </c>
      <c r="R12" s="14">
        <f t="shared" si="0"/>
        <v>0.65999999999999992</v>
      </c>
    </row>
    <row r="13" spans="1:18" x14ac:dyDescent="0.25">
      <c r="A13" t="s">
        <v>129</v>
      </c>
      <c r="B13" s="17">
        <v>26</v>
      </c>
      <c r="C13" s="3" t="s">
        <v>177</v>
      </c>
      <c r="D13" s="3" t="s">
        <v>164</v>
      </c>
      <c r="E13" s="3" t="s">
        <v>187</v>
      </c>
      <c r="F13" s="3" t="s">
        <v>84</v>
      </c>
      <c r="G13" s="6" t="s">
        <v>83</v>
      </c>
      <c r="H13" s="6" t="s">
        <v>173</v>
      </c>
      <c r="I13" s="6" t="s">
        <v>144</v>
      </c>
      <c r="J13" s="6" t="s">
        <v>156</v>
      </c>
      <c r="K13" s="6" t="s">
        <v>142</v>
      </c>
      <c r="L13">
        <v>13</v>
      </c>
      <c r="M13" s="15">
        <v>3</v>
      </c>
      <c r="N13" s="15">
        <v>2.16</v>
      </c>
      <c r="O13">
        <v>13</v>
      </c>
      <c r="P13" s="15">
        <v>0.5</v>
      </c>
      <c r="Q13" s="15">
        <v>1.1000000000000001</v>
      </c>
      <c r="R13" s="14">
        <f t="shared" si="0"/>
        <v>2.5</v>
      </c>
    </row>
    <row r="14" spans="1:18" x14ac:dyDescent="0.25">
      <c r="A14" t="s">
        <v>239</v>
      </c>
      <c r="B14" s="17">
        <v>52</v>
      </c>
      <c r="C14" s="3" t="s">
        <v>177</v>
      </c>
      <c r="D14" s="3" t="s">
        <v>164</v>
      </c>
      <c r="E14" s="3" t="s">
        <v>187</v>
      </c>
      <c r="F14" s="3" t="s">
        <v>84</v>
      </c>
      <c r="G14" s="6" t="s">
        <v>83</v>
      </c>
      <c r="H14" s="6" t="s">
        <v>173</v>
      </c>
      <c r="I14" s="6" t="s">
        <v>144</v>
      </c>
      <c r="J14" s="6" t="s">
        <v>156</v>
      </c>
      <c r="K14" s="6" t="s">
        <v>142</v>
      </c>
      <c r="L14">
        <v>26</v>
      </c>
      <c r="M14" s="15">
        <v>1.99</v>
      </c>
      <c r="N14" s="15">
        <v>1.74</v>
      </c>
      <c r="O14">
        <v>26</v>
      </c>
      <c r="P14" s="15">
        <v>0.41</v>
      </c>
      <c r="Q14" s="15">
        <v>0.89</v>
      </c>
      <c r="R14" s="14">
        <f t="shared" si="0"/>
        <v>1.58</v>
      </c>
    </row>
    <row r="15" spans="1:18" x14ac:dyDescent="0.25">
      <c r="A15" t="s">
        <v>214</v>
      </c>
      <c r="B15" s="18">
        <v>4</v>
      </c>
      <c r="C15" s="3" t="s">
        <v>177</v>
      </c>
      <c r="D15" s="3" t="s">
        <v>164</v>
      </c>
      <c r="E15" s="3" t="s">
        <v>187</v>
      </c>
      <c r="F15" s="3" t="s">
        <v>91</v>
      </c>
      <c r="G15" s="6" t="s">
        <v>238</v>
      </c>
      <c r="H15" s="6" t="s">
        <v>238</v>
      </c>
      <c r="I15" s="6" t="s">
        <v>238</v>
      </c>
      <c r="J15" s="6" t="s">
        <v>238</v>
      </c>
      <c r="K15" s="6" t="s">
        <v>238</v>
      </c>
      <c r="L15" s="6" t="s">
        <v>238</v>
      </c>
      <c r="M15" s="15" t="s">
        <v>238</v>
      </c>
      <c r="N15" s="15" t="s">
        <v>238</v>
      </c>
      <c r="O15" s="6" t="s">
        <v>238</v>
      </c>
      <c r="P15" s="15" t="s">
        <v>238</v>
      </c>
      <c r="Q15" s="15" t="s">
        <v>238</v>
      </c>
      <c r="R15" s="14" t="s">
        <v>238</v>
      </c>
    </row>
    <row r="16" spans="1:18" x14ac:dyDescent="0.25">
      <c r="A16" t="s">
        <v>249</v>
      </c>
      <c r="B16" s="18">
        <v>24</v>
      </c>
      <c r="C16" s="3" t="s">
        <v>171</v>
      </c>
      <c r="D16" s="3" t="s">
        <v>164</v>
      </c>
      <c r="E16" s="3" t="s">
        <v>167</v>
      </c>
      <c r="F16" s="3"/>
      <c r="G16" s="6" t="s">
        <v>343</v>
      </c>
      <c r="H16" s="6" t="s">
        <v>173</v>
      </c>
      <c r="I16" s="6" t="s">
        <v>144</v>
      </c>
      <c r="J16" s="6" t="s">
        <v>175</v>
      </c>
      <c r="K16" s="6" t="s">
        <v>142</v>
      </c>
      <c r="L16" s="1">
        <v>24</v>
      </c>
      <c r="M16" s="15">
        <v>0.64</v>
      </c>
      <c r="N16" s="15">
        <v>0.19</v>
      </c>
      <c r="O16">
        <v>12</v>
      </c>
      <c r="P16" s="15">
        <v>0.66</v>
      </c>
      <c r="Q16" s="15">
        <v>0.15</v>
      </c>
      <c r="R16" s="14">
        <f t="shared" si="0"/>
        <v>-2.0000000000000018E-2</v>
      </c>
    </row>
    <row r="17" spans="1:18" x14ac:dyDescent="0.25">
      <c r="A17" t="s">
        <v>249</v>
      </c>
      <c r="B17" s="18">
        <v>24</v>
      </c>
      <c r="C17" s="3" t="s">
        <v>171</v>
      </c>
      <c r="D17" s="3" t="s">
        <v>164</v>
      </c>
      <c r="E17" s="3" t="s">
        <v>167</v>
      </c>
      <c r="F17" s="3"/>
      <c r="G17" s="6" t="s">
        <v>343</v>
      </c>
      <c r="H17" s="6" t="s">
        <v>174</v>
      </c>
      <c r="I17" s="6" t="s">
        <v>144</v>
      </c>
      <c r="J17" s="6" t="s">
        <v>175</v>
      </c>
      <c r="K17" s="6" t="s">
        <v>142</v>
      </c>
      <c r="L17" s="1">
        <v>24</v>
      </c>
      <c r="M17" s="15">
        <v>0.64</v>
      </c>
      <c r="N17" s="15">
        <v>0.19</v>
      </c>
      <c r="O17">
        <v>11</v>
      </c>
      <c r="P17" s="15">
        <v>0.71</v>
      </c>
      <c r="Q17" s="15">
        <v>0.12</v>
      </c>
      <c r="R17" s="14">
        <f t="shared" si="0"/>
        <v>-6.9999999999999951E-2</v>
      </c>
    </row>
    <row r="18" spans="1:18" x14ac:dyDescent="0.25">
      <c r="A18" t="s">
        <v>146</v>
      </c>
      <c r="B18" s="18">
        <v>153</v>
      </c>
      <c r="C18" s="3" t="s">
        <v>177</v>
      </c>
      <c r="D18" s="3" t="s">
        <v>165</v>
      </c>
      <c r="E18" s="3" t="s">
        <v>187</v>
      </c>
      <c r="F18" s="3"/>
      <c r="G18" s="6" t="s">
        <v>145</v>
      </c>
      <c r="H18" s="6" t="s">
        <v>173</v>
      </c>
      <c r="I18" s="6" t="s">
        <v>139</v>
      </c>
      <c r="J18" s="6" t="s">
        <v>157</v>
      </c>
      <c r="K18" s="6" t="s">
        <v>143</v>
      </c>
      <c r="L18">
        <v>153</v>
      </c>
      <c r="M18" s="15">
        <v>4.6100000000000003</v>
      </c>
      <c r="N18" s="15">
        <v>2.19</v>
      </c>
      <c r="O18">
        <v>153</v>
      </c>
      <c r="P18" s="15">
        <v>5.57</v>
      </c>
      <c r="Q18" s="15">
        <v>1.06</v>
      </c>
      <c r="R18" s="14">
        <f t="shared" si="0"/>
        <v>-0.96</v>
      </c>
    </row>
    <row r="19" spans="1:18" x14ac:dyDescent="0.25">
      <c r="A19" t="s">
        <v>146</v>
      </c>
      <c r="B19" s="18">
        <v>153</v>
      </c>
      <c r="C19" s="3" t="s">
        <v>177</v>
      </c>
      <c r="D19" s="3" t="s">
        <v>165</v>
      </c>
      <c r="E19" s="3" t="s">
        <v>187</v>
      </c>
      <c r="F19" s="3"/>
      <c r="G19" s="6" t="s">
        <v>145</v>
      </c>
      <c r="H19" s="6" t="s">
        <v>212</v>
      </c>
      <c r="I19" s="6" t="s">
        <v>140</v>
      </c>
      <c r="J19" s="6" t="s">
        <v>157</v>
      </c>
      <c r="K19" s="6" t="s">
        <v>143</v>
      </c>
      <c r="L19">
        <v>153</v>
      </c>
      <c r="M19" s="15">
        <v>4.6100000000000003</v>
      </c>
      <c r="N19" s="15">
        <v>2.19</v>
      </c>
      <c r="O19">
        <v>153</v>
      </c>
      <c r="P19" s="15">
        <v>3.22</v>
      </c>
      <c r="Q19" s="15">
        <v>3.06</v>
      </c>
      <c r="R19" s="14">
        <f t="shared" si="0"/>
        <v>1.3900000000000001</v>
      </c>
    </row>
    <row r="20" spans="1:18" x14ac:dyDescent="0.25">
      <c r="A20" t="s">
        <v>147</v>
      </c>
      <c r="B20" s="18">
        <v>83</v>
      </c>
      <c r="C20" s="3" t="s">
        <v>177</v>
      </c>
      <c r="D20" s="3" t="s">
        <v>165</v>
      </c>
      <c r="E20" s="3" t="s">
        <v>187</v>
      </c>
      <c r="F20" s="3"/>
      <c r="G20" s="6" t="s">
        <v>145</v>
      </c>
      <c r="H20" s="6" t="s">
        <v>173</v>
      </c>
      <c r="I20" s="6" t="s">
        <v>139</v>
      </c>
      <c r="J20" s="6" t="s">
        <v>157</v>
      </c>
      <c r="K20" s="6" t="s">
        <v>143</v>
      </c>
      <c r="L20">
        <v>83</v>
      </c>
      <c r="M20" s="15">
        <v>3.37</v>
      </c>
      <c r="N20" s="15">
        <v>2.1</v>
      </c>
      <c r="O20">
        <v>83</v>
      </c>
      <c r="P20" s="15">
        <v>5.3</v>
      </c>
      <c r="Q20" s="15">
        <v>0.85</v>
      </c>
      <c r="R20" s="14">
        <f t="shared" si="0"/>
        <v>-1.9299999999999997</v>
      </c>
    </row>
    <row r="21" spans="1:18" x14ac:dyDescent="0.25">
      <c r="A21" t="s">
        <v>147</v>
      </c>
      <c r="B21" s="18">
        <v>83</v>
      </c>
      <c r="C21" s="3" t="s">
        <v>177</v>
      </c>
      <c r="D21" s="3" t="s">
        <v>165</v>
      </c>
      <c r="E21" s="3" t="s">
        <v>187</v>
      </c>
      <c r="F21" s="3"/>
      <c r="G21" s="6" t="s">
        <v>145</v>
      </c>
      <c r="H21" s="6" t="s">
        <v>212</v>
      </c>
      <c r="I21" s="6" t="s">
        <v>140</v>
      </c>
      <c r="J21" s="6" t="s">
        <v>157</v>
      </c>
      <c r="K21" s="6" t="s">
        <v>143</v>
      </c>
      <c r="L21">
        <v>83</v>
      </c>
      <c r="M21" s="15">
        <v>3.37</v>
      </c>
      <c r="N21" s="15">
        <v>2.1</v>
      </c>
      <c r="O21">
        <v>83</v>
      </c>
      <c r="P21" s="15">
        <v>0.51</v>
      </c>
      <c r="Q21" s="15">
        <v>1.71</v>
      </c>
      <c r="R21" s="14">
        <f t="shared" si="0"/>
        <v>2.8600000000000003</v>
      </c>
    </row>
    <row r="22" spans="1:18" x14ac:dyDescent="0.25">
      <c r="A22" t="s">
        <v>240</v>
      </c>
      <c r="B22" s="18">
        <f>153+83</f>
        <v>236</v>
      </c>
      <c r="C22" s="3" t="s">
        <v>177</v>
      </c>
      <c r="D22" s="3" t="s">
        <v>165</v>
      </c>
      <c r="E22" s="3" t="s">
        <v>187</v>
      </c>
      <c r="F22" s="3"/>
      <c r="G22" s="6" t="s">
        <v>145</v>
      </c>
      <c r="H22" s="6" t="s">
        <v>173</v>
      </c>
      <c r="I22" s="6" t="s">
        <v>139</v>
      </c>
      <c r="J22" s="6" t="s">
        <v>157</v>
      </c>
      <c r="K22" s="6" t="s">
        <v>143</v>
      </c>
      <c r="L22">
        <v>236</v>
      </c>
      <c r="M22" s="15">
        <v>4.17</v>
      </c>
      <c r="N22" s="15">
        <v>2.16</v>
      </c>
      <c r="O22">
        <v>236</v>
      </c>
      <c r="P22" s="15">
        <v>5.48</v>
      </c>
      <c r="Q22" s="15">
        <v>0.99</v>
      </c>
      <c r="R22" s="14">
        <f t="shared" si="0"/>
        <v>-1.3100000000000005</v>
      </c>
    </row>
    <row r="23" spans="1:18" x14ac:dyDescent="0.25">
      <c r="A23" t="s">
        <v>240</v>
      </c>
      <c r="B23" s="18">
        <f>153+83</f>
        <v>236</v>
      </c>
      <c r="C23" s="3" t="s">
        <v>177</v>
      </c>
      <c r="D23" s="3" t="s">
        <v>165</v>
      </c>
      <c r="E23" s="3" t="s">
        <v>187</v>
      </c>
      <c r="F23" s="3"/>
      <c r="G23" s="6" t="s">
        <v>145</v>
      </c>
      <c r="H23" s="6" t="s">
        <v>212</v>
      </c>
      <c r="I23" s="6" t="s">
        <v>140</v>
      </c>
      <c r="J23" s="6" t="s">
        <v>157</v>
      </c>
      <c r="K23" s="6" t="s">
        <v>143</v>
      </c>
      <c r="L23">
        <v>236</v>
      </c>
      <c r="M23" s="15">
        <v>4.17</v>
      </c>
      <c r="N23" s="15">
        <v>2.16</v>
      </c>
      <c r="O23">
        <v>236</v>
      </c>
      <c r="P23" s="15">
        <v>2.27</v>
      </c>
      <c r="Q23" s="15">
        <v>2.67</v>
      </c>
      <c r="R23" s="14">
        <f t="shared" si="0"/>
        <v>1.9</v>
      </c>
    </row>
    <row r="24" spans="1:18" x14ac:dyDescent="0.25">
      <c r="A24" t="s">
        <v>215</v>
      </c>
      <c r="B24" s="18">
        <v>45</v>
      </c>
      <c r="C24" s="3" t="s">
        <v>171</v>
      </c>
      <c r="D24" s="3" t="s">
        <v>126</v>
      </c>
      <c r="E24" s="3" t="s">
        <v>169</v>
      </c>
      <c r="F24" s="3" t="s">
        <v>41</v>
      </c>
      <c r="G24" s="6" t="s">
        <v>44</v>
      </c>
      <c r="H24" s="6" t="s">
        <v>173</v>
      </c>
      <c r="I24" s="6" t="s">
        <v>139</v>
      </c>
      <c r="J24" s="6" t="s">
        <v>159</v>
      </c>
      <c r="K24" s="6" t="s">
        <v>143</v>
      </c>
      <c r="L24">
        <v>83</v>
      </c>
      <c r="M24" s="15">
        <v>289</v>
      </c>
      <c r="N24" s="15">
        <v>146</v>
      </c>
      <c r="O24">
        <v>83</v>
      </c>
      <c r="P24" s="15">
        <v>12.3</v>
      </c>
      <c r="Q24" s="15">
        <v>12.3</v>
      </c>
      <c r="R24" s="14">
        <f t="shared" si="0"/>
        <v>276.7</v>
      </c>
    </row>
    <row r="25" spans="1:18" x14ac:dyDescent="0.25">
      <c r="A25" t="s">
        <v>215</v>
      </c>
      <c r="B25" s="18">
        <v>45</v>
      </c>
      <c r="C25" s="3" t="s">
        <v>171</v>
      </c>
      <c r="D25" s="3" t="s">
        <v>126</v>
      </c>
      <c r="E25" s="3" t="s">
        <v>169</v>
      </c>
      <c r="F25" s="3" t="s">
        <v>41</v>
      </c>
      <c r="G25" s="6" t="s">
        <v>44</v>
      </c>
      <c r="H25" s="6" t="s">
        <v>154</v>
      </c>
      <c r="I25" s="6" t="s">
        <v>140</v>
      </c>
      <c r="J25" s="6" t="s">
        <v>159</v>
      </c>
      <c r="K25" s="6" t="s">
        <v>143</v>
      </c>
      <c r="L25">
        <v>83</v>
      </c>
      <c r="M25" s="15">
        <v>289</v>
      </c>
      <c r="N25" s="15">
        <v>146</v>
      </c>
      <c r="O25">
        <v>83</v>
      </c>
      <c r="P25" s="15">
        <v>361</v>
      </c>
      <c r="Q25" s="15">
        <v>153</v>
      </c>
      <c r="R25" s="14">
        <f t="shared" si="0"/>
        <v>-72</v>
      </c>
    </row>
    <row r="26" spans="1:18" x14ac:dyDescent="0.25">
      <c r="A26" t="s">
        <v>130</v>
      </c>
      <c r="B26" s="17">
        <v>41</v>
      </c>
      <c r="C26" s="3" t="s">
        <v>177</v>
      </c>
      <c r="D26" s="3" t="s">
        <v>164</v>
      </c>
      <c r="E26" s="3" t="s">
        <v>187</v>
      </c>
      <c r="F26" s="3" t="s">
        <v>85</v>
      </c>
      <c r="G26" s="6" t="s">
        <v>89</v>
      </c>
      <c r="H26" s="6" t="s">
        <v>173</v>
      </c>
      <c r="I26" s="6" t="s">
        <v>138</v>
      </c>
      <c r="J26" s="6" t="s">
        <v>160</v>
      </c>
      <c r="K26" s="6" t="s">
        <v>143</v>
      </c>
      <c r="L26">
        <v>41</v>
      </c>
      <c r="M26" s="15">
        <v>38.1</v>
      </c>
      <c r="N26" s="15">
        <v>10.8</v>
      </c>
      <c r="O26">
        <v>41</v>
      </c>
      <c r="P26" s="15">
        <v>33.799999999999997</v>
      </c>
      <c r="Q26" s="15">
        <v>10.3</v>
      </c>
      <c r="R26" s="14">
        <f t="shared" si="0"/>
        <v>4.3000000000000043</v>
      </c>
    </row>
    <row r="27" spans="1:18" x14ac:dyDescent="0.25">
      <c r="A27" t="s">
        <v>131</v>
      </c>
      <c r="B27" s="17">
        <v>31</v>
      </c>
      <c r="C27" s="3" t="s">
        <v>177</v>
      </c>
      <c r="D27" s="3" t="s">
        <v>164</v>
      </c>
      <c r="E27" s="3" t="s">
        <v>187</v>
      </c>
      <c r="F27" s="3" t="s">
        <v>85</v>
      </c>
      <c r="G27" s="6" t="s">
        <v>89</v>
      </c>
      <c r="H27" s="6" t="s">
        <v>173</v>
      </c>
      <c r="I27" s="6" t="s">
        <v>138</v>
      </c>
      <c r="J27" s="6" t="s">
        <v>160</v>
      </c>
      <c r="K27" s="6" t="s">
        <v>143</v>
      </c>
      <c r="L27">
        <v>31</v>
      </c>
      <c r="M27" s="15">
        <v>40.1</v>
      </c>
      <c r="N27" s="15">
        <v>10.5</v>
      </c>
      <c r="O27">
        <v>31</v>
      </c>
      <c r="P27" s="15">
        <v>37.9</v>
      </c>
      <c r="Q27" s="15">
        <v>8.8000000000000007</v>
      </c>
      <c r="R27" s="14">
        <f t="shared" si="0"/>
        <v>2.2000000000000028</v>
      </c>
    </row>
    <row r="28" spans="1:18" x14ac:dyDescent="0.25">
      <c r="A28" t="s">
        <v>247</v>
      </c>
      <c r="B28" s="17">
        <v>72</v>
      </c>
      <c r="C28" s="3" t="s">
        <v>177</v>
      </c>
      <c r="D28" s="3" t="s">
        <v>164</v>
      </c>
      <c r="E28" s="3" t="s">
        <v>187</v>
      </c>
      <c r="F28" s="3" t="s">
        <v>85</v>
      </c>
      <c r="G28" s="6" t="s">
        <v>89</v>
      </c>
      <c r="H28" s="6" t="s">
        <v>173</v>
      </c>
      <c r="I28" s="6" t="s">
        <v>138</v>
      </c>
      <c r="J28" s="6" t="s">
        <v>160</v>
      </c>
      <c r="K28" s="6" t="s">
        <v>143</v>
      </c>
      <c r="L28">
        <v>72</v>
      </c>
      <c r="M28" s="15">
        <v>39</v>
      </c>
      <c r="N28" s="15">
        <v>10.7</v>
      </c>
      <c r="O28">
        <v>72</v>
      </c>
      <c r="P28" s="15">
        <v>35.6</v>
      </c>
      <c r="Q28" s="15">
        <v>9.6</v>
      </c>
      <c r="R28" s="14">
        <f t="shared" si="0"/>
        <v>3.3999999999999986</v>
      </c>
    </row>
    <row r="29" spans="1:18" x14ac:dyDescent="0.25">
      <c r="A29" t="s">
        <v>216</v>
      </c>
      <c r="B29" s="18">
        <v>32</v>
      </c>
      <c r="C29" s="3" t="s">
        <v>177</v>
      </c>
      <c r="D29" s="3" t="s">
        <v>163</v>
      </c>
      <c r="E29" s="3" t="s">
        <v>167</v>
      </c>
      <c r="F29" s="3" t="s">
        <v>51</v>
      </c>
      <c r="G29" s="6" t="s">
        <v>238</v>
      </c>
      <c r="H29" s="6" t="s">
        <v>238</v>
      </c>
      <c r="I29" s="6" t="s">
        <v>238</v>
      </c>
      <c r="J29" s="6" t="s">
        <v>238</v>
      </c>
      <c r="K29" s="6" t="s">
        <v>238</v>
      </c>
      <c r="L29" s="6" t="s">
        <v>238</v>
      </c>
      <c r="M29" s="15" t="s">
        <v>238</v>
      </c>
      <c r="N29" s="15" t="s">
        <v>238</v>
      </c>
      <c r="O29" s="6" t="s">
        <v>238</v>
      </c>
      <c r="P29" s="15" t="s">
        <v>238</v>
      </c>
      <c r="Q29" s="15" t="s">
        <v>238</v>
      </c>
      <c r="R29" s="14" t="s">
        <v>238</v>
      </c>
    </row>
    <row r="30" spans="1:18" x14ac:dyDescent="0.25">
      <c r="A30" t="s">
        <v>217</v>
      </c>
      <c r="B30" s="18">
        <v>22</v>
      </c>
      <c r="C30" s="3" t="s">
        <v>177</v>
      </c>
      <c r="D30" s="3" t="s">
        <v>164</v>
      </c>
      <c r="E30" s="3" t="s">
        <v>179</v>
      </c>
      <c r="F30" s="3" t="s">
        <v>55</v>
      </c>
      <c r="G30" s="6" t="s">
        <v>238</v>
      </c>
      <c r="H30" s="6" t="s">
        <v>238</v>
      </c>
      <c r="I30" s="6" t="s">
        <v>238</v>
      </c>
      <c r="J30" s="6" t="s">
        <v>238</v>
      </c>
      <c r="K30" s="6" t="s">
        <v>238</v>
      </c>
      <c r="L30" s="6" t="s">
        <v>238</v>
      </c>
      <c r="M30" s="15" t="s">
        <v>238</v>
      </c>
      <c r="N30" s="15" t="s">
        <v>238</v>
      </c>
      <c r="O30" s="6" t="s">
        <v>238</v>
      </c>
      <c r="P30" s="15" t="s">
        <v>238</v>
      </c>
      <c r="Q30" s="15" t="s">
        <v>238</v>
      </c>
      <c r="R30" s="14" t="s">
        <v>238</v>
      </c>
    </row>
    <row r="31" spans="1:18" x14ac:dyDescent="0.25">
      <c r="A31" t="s">
        <v>218</v>
      </c>
      <c r="B31" s="17">
        <v>20</v>
      </c>
      <c r="C31" s="3" t="s">
        <v>177</v>
      </c>
      <c r="D31" s="3" t="s">
        <v>60</v>
      </c>
      <c r="E31" s="3" t="s">
        <v>169</v>
      </c>
      <c r="F31" s="3" t="s">
        <v>55</v>
      </c>
      <c r="G31" s="6" t="s">
        <v>57</v>
      </c>
      <c r="H31" s="6" t="s">
        <v>173</v>
      </c>
      <c r="I31" s="6" t="s">
        <v>139</v>
      </c>
      <c r="J31" s="6" t="s">
        <v>155</v>
      </c>
      <c r="K31" s="6" t="s">
        <v>142</v>
      </c>
      <c r="L31">
        <v>20</v>
      </c>
      <c r="M31" s="15">
        <v>0.22</v>
      </c>
      <c r="N31" s="15">
        <v>0.16</v>
      </c>
      <c r="O31">
        <v>20</v>
      </c>
      <c r="P31" s="15">
        <v>0.3</v>
      </c>
      <c r="Q31" s="15">
        <v>0.17</v>
      </c>
      <c r="R31" s="14">
        <f t="shared" si="0"/>
        <v>-7.9999999999999988E-2</v>
      </c>
    </row>
    <row r="32" spans="1:18" x14ac:dyDescent="0.25">
      <c r="A32" t="s">
        <v>218</v>
      </c>
      <c r="B32" s="17">
        <v>20</v>
      </c>
      <c r="C32" s="3" t="s">
        <v>177</v>
      </c>
      <c r="D32" s="3" t="s">
        <v>60</v>
      </c>
      <c r="E32" s="3" t="s">
        <v>169</v>
      </c>
      <c r="F32" s="3" t="s">
        <v>55</v>
      </c>
      <c r="G32" s="6" t="s">
        <v>57</v>
      </c>
      <c r="H32" s="6" t="s">
        <v>174</v>
      </c>
      <c r="I32" s="6" t="s">
        <v>138</v>
      </c>
      <c r="J32" s="6" t="s">
        <v>155</v>
      </c>
      <c r="K32" s="6" t="s">
        <v>142</v>
      </c>
      <c r="L32">
        <v>20</v>
      </c>
      <c r="M32" s="15">
        <v>0.22</v>
      </c>
      <c r="N32" s="15">
        <v>0.16</v>
      </c>
      <c r="O32">
        <v>20</v>
      </c>
      <c r="P32" s="15">
        <v>0.23</v>
      </c>
      <c r="Q32" s="15">
        <v>0.16</v>
      </c>
      <c r="R32" s="14">
        <f t="shared" si="0"/>
        <v>-1.0000000000000009E-2</v>
      </c>
    </row>
    <row r="33" spans="1:18" x14ac:dyDescent="0.25">
      <c r="A33" t="s">
        <v>218</v>
      </c>
      <c r="B33" s="17">
        <v>20</v>
      </c>
      <c r="C33" s="3" t="s">
        <v>177</v>
      </c>
      <c r="D33" s="3" t="s">
        <v>60</v>
      </c>
      <c r="E33" s="3" t="s">
        <v>169</v>
      </c>
      <c r="F33" s="3" t="s">
        <v>55</v>
      </c>
      <c r="G33" s="6" t="s">
        <v>57</v>
      </c>
      <c r="H33" s="6" t="s">
        <v>172</v>
      </c>
      <c r="I33" s="6" t="s">
        <v>138</v>
      </c>
      <c r="J33" s="6" t="s">
        <v>155</v>
      </c>
      <c r="K33" s="6" t="s">
        <v>142</v>
      </c>
      <c r="L33">
        <v>20</v>
      </c>
      <c r="M33" s="15">
        <v>0.22</v>
      </c>
      <c r="N33" s="15">
        <v>0.16</v>
      </c>
      <c r="O33">
        <v>20</v>
      </c>
      <c r="P33" s="15">
        <v>0.25</v>
      </c>
      <c r="Q33" s="15">
        <v>0.17</v>
      </c>
      <c r="R33" s="14">
        <f t="shared" si="0"/>
        <v>-0.03</v>
      </c>
    </row>
    <row r="34" spans="1:18" x14ac:dyDescent="0.25">
      <c r="A34" t="s">
        <v>219</v>
      </c>
      <c r="B34" s="18">
        <v>15</v>
      </c>
      <c r="C34" s="3" t="s">
        <v>177</v>
      </c>
      <c r="D34" s="3" t="s">
        <v>163</v>
      </c>
      <c r="E34" s="3" t="s">
        <v>167</v>
      </c>
      <c r="F34" s="3" t="s">
        <v>48</v>
      </c>
      <c r="G34" s="6" t="s">
        <v>47</v>
      </c>
      <c r="H34" s="6" t="s">
        <v>173</v>
      </c>
      <c r="I34" s="6" t="s">
        <v>144</v>
      </c>
      <c r="J34" s="6" t="s">
        <v>161</v>
      </c>
      <c r="K34" s="6" t="s">
        <v>143</v>
      </c>
      <c r="L34">
        <v>13</v>
      </c>
      <c r="M34" s="15">
        <v>0.42</v>
      </c>
      <c r="N34" s="15">
        <v>0.08</v>
      </c>
      <c r="O34">
        <v>13</v>
      </c>
      <c r="P34" s="15">
        <v>0.47</v>
      </c>
      <c r="Q34" s="15">
        <v>0.09</v>
      </c>
      <c r="R34" s="14">
        <f t="shared" si="0"/>
        <v>-4.9999999999999989E-2</v>
      </c>
    </row>
    <row r="35" spans="1:18" x14ac:dyDescent="0.25">
      <c r="A35" t="s">
        <v>220</v>
      </c>
      <c r="B35" s="17">
        <v>28</v>
      </c>
      <c r="C35" s="3" t="s">
        <v>171</v>
      </c>
      <c r="D35" s="3" t="s">
        <v>163</v>
      </c>
      <c r="E35" s="3" t="s">
        <v>167</v>
      </c>
      <c r="F35" s="3" t="s">
        <v>100</v>
      </c>
      <c r="G35" s="6" t="s">
        <v>238</v>
      </c>
      <c r="H35" s="6" t="s">
        <v>238</v>
      </c>
      <c r="I35" s="6" t="s">
        <v>238</v>
      </c>
      <c r="J35" s="6" t="s">
        <v>238</v>
      </c>
      <c r="K35" s="6" t="s">
        <v>238</v>
      </c>
      <c r="L35" s="6" t="s">
        <v>238</v>
      </c>
      <c r="M35" s="15" t="s">
        <v>238</v>
      </c>
      <c r="N35" s="15" t="s">
        <v>238</v>
      </c>
      <c r="O35" s="6" t="s">
        <v>238</v>
      </c>
      <c r="P35" s="15" t="s">
        <v>238</v>
      </c>
      <c r="Q35" s="15" t="s">
        <v>238</v>
      </c>
      <c r="R35" s="14" t="s">
        <v>238</v>
      </c>
    </row>
    <row r="36" spans="1:18" x14ac:dyDescent="0.25">
      <c r="A36" t="s">
        <v>248</v>
      </c>
      <c r="B36" s="18">
        <v>40</v>
      </c>
      <c r="C36" s="3" t="s">
        <v>177</v>
      </c>
      <c r="D36" s="3" t="s">
        <v>165</v>
      </c>
      <c r="E36" s="3" t="s">
        <v>170</v>
      </c>
      <c r="F36" s="3" t="s">
        <v>98</v>
      </c>
      <c r="G36" s="6" t="s">
        <v>238</v>
      </c>
      <c r="H36" s="6" t="s">
        <v>238</v>
      </c>
      <c r="I36" s="6" t="s">
        <v>238</v>
      </c>
      <c r="J36" s="6" t="s">
        <v>238</v>
      </c>
      <c r="K36" s="6" t="s">
        <v>238</v>
      </c>
      <c r="L36" s="6" t="s">
        <v>238</v>
      </c>
      <c r="M36" s="15" t="s">
        <v>238</v>
      </c>
      <c r="N36" s="15" t="s">
        <v>238</v>
      </c>
      <c r="O36" s="6" t="s">
        <v>238</v>
      </c>
      <c r="P36" s="15" t="s">
        <v>238</v>
      </c>
      <c r="Q36" s="15" t="s">
        <v>238</v>
      </c>
      <c r="R36" s="14" t="s">
        <v>238</v>
      </c>
    </row>
    <row r="37" spans="1:18" x14ac:dyDescent="0.25">
      <c r="A37" t="s">
        <v>221</v>
      </c>
      <c r="B37" s="17">
        <v>25</v>
      </c>
      <c r="C37" s="3" t="s">
        <v>177</v>
      </c>
      <c r="D37" s="3" t="s">
        <v>163</v>
      </c>
      <c r="E37" s="3" t="s">
        <v>167</v>
      </c>
      <c r="F37" s="3" t="s">
        <v>196</v>
      </c>
      <c r="G37" s="6" t="s">
        <v>238</v>
      </c>
      <c r="H37" s="6" t="s">
        <v>238</v>
      </c>
      <c r="I37" s="6" t="s">
        <v>238</v>
      </c>
      <c r="J37" s="6" t="s">
        <v>238</v>
      </c>
      <c r="K37" s="6" t="s">
        <v>238</v>
      </c>
      <c r="L37" s="6" t="s">
        <v>238</v>
      </c>
      <c r="M37" s="15" t="s">
        <v>238</v>
      </c>
      <c r="N37" s="15" t="s">
        <v>238</v>
      </c>
      <c r="O37" s="6" t="s">
        <v>238</v>
      </c>
      <c r="P37" s="15" t="s">
        <v>238</v>
      </c>
      <c r="Q37" s="15" t="s">
        <v>238</v>
      </c>
      <c r="R37" s="14" t="s">
        <v>238</v>
      </c>
    </row>
    <row r="38" spans="1:18" x14ac:dyDescent="0.25">
      <c r="A38" t="s">
        <v>222</v>
      </c>
      <c r="B38" s="18">
        <v>23</v>
      </c>
      <c r="C38" s="3" t="s">
        <v>177</v>
      </c>
      <c r="D38" s="3" t="s">
        <v>163</v>
      </c>
      <c r="E38" s="3" t="s">
        <v>167</v>
      </c>
      <c r="F38" s="8" t="s">
        <v>196</v>
      </c>
      <c r="G38" s="6" t="s">
        <v>238</v>
      </c>
      <c r="H38" s="6" t="s">
        <v>238</v>
      </c>
      <c r="I38" s="6" t="s">
        <v>238</v>
      </c>
      <c r="J38" s="6" t="s">
        <v>238</v>
      </c>
      <c r="K38" s="6" t="s">
        <v>238</v>
      </c>
      <c r="L38" s="6" t="s">
        <v>238</v>
      </c>
      <c r="M38" s="15" t="s">
        <v>238</v>
      </c>
      <c r="N38" s="15" t="s">
        <v>238</v>
      </c>
      <c r="O38" s="6" t="s">
        <v>238</v>
      </c>
      <c r="P38" s="15" t="s">
        <v>238</v>
      </c>
      <c r="Q38" s="15" t="s">
        <v>238</v>
      </c>
      <c r="R38" s="14" t="s">
        <v>238</v>
      </c>
    </row>
    <row r="39" spans="1:18" x14ac:dyDescent="0.25">
      <c r="A39" t="s">
        <v>223</v>
      </c>
      <c r="B39" s="17">
        <v>54</v>
      </c>
      <c r="C39" s="3" t="s">
        <v>177</v>
      </c>
      <c r="D39" s="3" t="s">
        <v>163</v>
      </c>
      <c r="E39" s="3" t="s">
        <v>199</v>
      </c>
      <c r="F39" s="8" t="s">
        <v>196</v>
      </c>
      <c r="G39" s="8" t="s">
        <v>203</v>
      </c>
      <c r="H39" s="13" t="s">
        <v>173</v>
      </c>
      <c r="I39" s="13" t="s">
        <v>139</v>
      </c>
      <c r="J39" s="13" t="s">
        <v>205</v>
      </c>
      <c r="K39" s="13" t="s">
        <v>143</v>
      </c>
      <c r="L39">
        <v>54</v>
      </c>
      <c r="M39" s="15">
        <v>26</v>
      </c>
      <c r="N39" s="15">
        <v>2.9</v>
      </c>
      <c r="O39">
        <v>54</v>
      </c>
      <c r="P39" s="15">
        <v>48.2</v>
      </c>
      <c r="Q39" s="15">
        <v>4.5</v>
      </c>
      <c r="R39" s="14">
        <f t="shared" si="0"/>
        <v>-22.200000000000003</v>
      </c>
    </row>
    <row r="40" spans="1:18" x14ac:dyDescent="0.25">
      <c r="A40" t="s">
        <v>223</v>
      </c>
      <c r="B40" s="17">
        <v>54</v>
      </c>
      <c r="C40" s="3" t="s">
        <v>177</v>
      </c>
      <c r="D40" s="3" t="s">
        <v>163</v>
      </c>
      <c r="E40" s="3" t="s">
        <v>199</v>
      </c>
      <c r="F40" s="8" t="s">
        <v>196</v>
      </c>
      <c r="G40" s="8" t="s">
        <v>203</v>
      </c>
      <c r="H40" s="13" t="s">
        <v>174</v>
      </c>
      <c r="I40" s="6" t="s">
        <v>140</v>
      </c>
      <c r="J40" s="13" t="s">
        <v>205</v>
      </c>
      <c r="K40" s="13" t="s">
        <v>143</v>
      </c>
      <c r="L40">
        <v>54</v>
      </c>
      <c r="M40" s="15">
        <v>26</v>
      </c>
      <c r="N40" s="15">
        <v>2.9</v>
      </c>
      <c r="O40">
        <v>54</v>
      </c>
      <c r="P40" s="15">
        <v>14.8</v>
      </c>
      <c r="Q40" s="15">
        <v>2</v>
      </c>
      <c r="R40" s="14">
        <f t="shared" si="0"/>
        <v>11.2</v>
      </c>
    </row>
    <row r="41" spans="1:18" x14ac:dyDescent="0.25">
      <c r="A41" t="s">
        <v>336</v>
      </c>
      <c r="B41" s="17">
        <v>52</v>
      </c>
      <c r="C41" s="3" t="s">
        <v>171</v>
      </c>
      <c r="D41" s="3" t="s">
        <v>164</v>
      </c>
      <c r="E41" s="3" t="s">
        <v>199</v>
      </c>
      <c r="F41" s="3" t="s">
        <v>55</v>
      </c>
      <c r="G41" s="8" t="s">
        <v>211</v>
      </c>
      <c r="H41" s="13" t="s">
        <v>173</v>
      </c>
      <c r="I41" s="13" t="s">
        <v>138</v>
      </c>
      <c r="J41" s="3" t="s">
        <v>254</v>
      </c>
      <c r="K41" s="3" t="s">
        <v>142</v>
      </c>
      <c r="L41">
        <v>25</v>
      </c>
      <c r="M41" s="15">
        <v>0.59</v>
      </c>
      <c r="N41" s="15">
        <v>0.8</v>
      </c>
      <c r="O41">
        <v>27</v>
      </c>
      <c r="P41" s="15">
        <v>0.66</v>
      </c>
      <c r="Q41" s="15">
        <v>0.78</v>
      </c>
      <c r="R41" s="14">
        <f>M41-P41</f>
        <v>-7.0000000000000062E-2</v>
      </c>
    </row>
    <row r="42" spans="1:18" x14ac:dyDescent="0.25">
      <c r="A42" t="s">
        <v>337</v>
      </c>
      <c r="B42" s="17">
        <v>52</v>
      </c>
      <c r="C42" s="3" t="s">
        <v>171</v>
      </c>
      <c r="D42" s="3" t="s">
        <v>164</v>
      </c>
      <c r="E42" s="3" t="s">
        <v>199</v>
      </c>
      <c r="F42" s="3" t="s">
        <v>55</v>
      </c>
      <c r="G42" s="8" t="s">
        <v>211</v>
      </c>
      <c r="H42" s="13" t="s">
        <v>173</v>
      </c>
      <c r="I42" s="13" t="s">
        <v>138</v>
      </c>
      <c r="J42" s="3" t="s">
        <v>254</v>
      </c>
      <c r="K42" s="3" t="s">
        <v>142</v>
      </c>
      <c r="L42">
        <v>25</v>
      </c>
      <c r="M42" s="15">
        <v>0.53</v>
      </c>
      <c r="N42" s="15">
        <v>0.75</v>
      </c>
      <c r="O42">
        <v>27</v>
      </c>
      <c r="P42" s="15">
        <v>0.55000000000000004</v>
      </c>
      <c r="Q42" s="15">
        <v>0.78</v>
      </c>
      <c r="R42" s="14">
        <f>M42-P42</f>
        <v>-2.0000000000000018E-2</v>
      </c>
    </row>
    <row r="43" spans="1:18" x14ac:dyDescent="0.25">
      <c r="A43" t="s">
        <v>338</v>
      </c>
      <c r="B43" s="17">
        <v>52</v>
      </c>
      <c r="C43" s="3" t="s">
        <v>171</v>
      </c>
      <c r="D43" s="3" t="s">
        <v>164</v>
      </c>
      <c r="E43" s="3" t="s">
        <v>199</v>
      </c>
      <c r="F43" s="3" t="s">
        <v>55</v>
      </c>
      <c r="G43" s="8" t="s">
        <v>211</v>
      </c>
      <c r="H43" s="13" t="s">
        <v>173</v>
      </c>
      <c r="I43" s="13" t="s">
        <v>138</v>
      </c>
      <c r="J43" s="3" t="s">
        <v>254</v>
      </c>
      <c r="K43" s="3" t="s">
        <v>142</v>
      </c>
      <c r="L43">
        <v>25</v>
      </c>
      <c r="M43" s="15">
        <v>0.56000000000000005</v>
      </c>
      <c r="N43" s="15">
        <v>0.78</v>
      </c>
      <c r="O43">
        <v>27</v>
      </c>
      <c r="P43" s="15">
        <v>0.6</v>
      </c>
      <c r="Q43" s="15">
        <v>0.78</v>
      </c>
      <c r="R43" s="14">
        <f t="shared" si="0"/>
        <v>-3.9999999999999925E-2</v>
      </c>
    </row>
    <row r="44" spans="1:18" x14ac:dyDescent="0.25">
      <c r="A44" t="s">
        <v>330</v>
      </c>
      <c r="B44" s="18">
        <v>52</v>
      </c>
      <c r="C44" s="3" t="s">
        <v>171</v>
      </c>
      <c r="D44" s="3" t="s">
        <v>164</v>
      </c>
      <c r="E44" s="3" t="s">
        <v>199</v>
      </c>
      <c r="F44" s="3" t="s">
        <v>55</v>
      </c>
      <c r="G44" s="8" t="s">
        <v>231</v>
      </c>
      <c r="H44" s="3" t="s">
        <v>173</v>
      </c>
      <c r="I44" s="6" t="s">
        <v>144</v>
      </c>
      <c r="J44" s="3" t="s">
        <v>254</v>
      </c>
      <c r="K44" s="3" t="s">
        <v>142</v>
      </c>
      <c r="L44" s="18">
        <v>16</v>
      </c>
      <c r="M44" s="21">
        <v>0.55900000000000005</v>
      </c>
      <c r="N44" s="21">
        <v>0.17699999999999999</v>
      </c>
      <c r="O44" s="19">
        <v>18</v>
      </c>
      <c r="P44" s="21">
        <v>0.69599999999999995</v>
      </c>
      <c r="Q44" s="21">
        <v>8.4000000000000005E-2</v>
      </c>
      <c r="R44" s="14">
        <f t="shared" si="0"/>
        <v>-0.1369999999999999</v>
      </c>
    </row>
    <row r="45" spans="1:18" x14ac:dyDescent="0.25">
      <c r="A45" t="s">
        <v>331</v>
      </c>
      <c r="B45" s="18">
        <v>52</v>
      </c>
      <c r="C45" s="3" t="s">
        <v>171</v>
      </c>
      <c r="D45" s="3" t="s">
        <v>164</v>
      </c>
      <c r="E45" s="3" t="s">
        <v>199</v>
      </c>
      <c r="F45" s="3" t="s">
        <v>55</v>
      </c>
      <c r="G45" s="8" t="s">
        <v>231</v>
      </c>
      <c r="H45" s="3" t="s">
        <v>173</v>
      </c>
      <c r="I45" s="6" t="s">
        <v>144</v>
      </c>
      <c r="J45" s="3" t="s">
        <v>254</v>
      </c>
      <c r="K45" s="3" t="s">
        <v>142</v>
      </c>
      <c r="L45" s="18">
        <v>16</v>
      </c>
      <c r="M45" s="21">
        <v>0.64</v>
      </c>
      <c r="N45" s="21">
        <v>0.27400000000000002</v>
      </c>
      <c r="O45" s="19">
        <v>18</v>
      </c>
      <c r="P45" s="21">
        <v>0.54200000000000004</v>
      </c>
      <c r="Q45" s="21">
        <v>0.502</v>
      </c>
      <c r="R45" s="14">
        <f t="shared" si="0"/>
        <v>9.7999999999999976E-2</v>
      </c>
    </row>
    <row r="46" spans="1:18" x14ac:dyDescent="0.25">
      <c r="A46" t="s">
        <v>332</v>
      </c>
      <c r="B46" s="18">
        <v>52</v>
      </c>
      <c r="C46" s="3" t="s">
        <v>171</v>
      </c>
      <c r="D46" s="3" t="s">
        <v>164</v>
      </c>
      <c r="E46" s="3" t="s">
        <v>199</v>
      </c>
      <c r="F46" s="3" t="s">
        <v>55</v>
      </c>
      <c r="G46" s="8" t="s">
        <v>231</v>
      </c>
      <c r="H46" s="3" t="s">
        <v>173</v>
      </c>
      <c r="I46" s="6" t="s">
        <v>144</v>
      </c>
      <c r="J46" s="3" t="s">
        <v>254</v>
      </c>
      <c r="K46" s="3" t="s">
        <v>142</v>
      </c>
      <c r="L46" s="18">
        <v>16</v>
      </c>
      <c r="M46" s="21">
        <v>0.6</v>
      </c>
      <c r="N46" s="21">
        <v>0.23</v>
      </c>
      <c r="O46" s="19">
        <v>18</v>
      </c>
      <c r="P46" s="21">
        <v>0.62</v>
      </c>
      <c r="Q46" s="21">
        <v>0.36</v>
      </c>
      <c r="R46" s="14">
        <f t="shared" si="0"/>
        <v>-2.0000000000000018E-2</v>
      </c>
    </row>
    <row r="47" spans="1:18" x14ac:dyDescent="0.25">
      <c r="A47" t="s">
        <v>330</v>
      </c>
      <c r="B47" s="18">
        <v>52</v>
      </c>
      <c r="C47" s="3" t="s">
        <v>171</v>
      </c>
      <c r="D47" s="3" t="s">
        <v>164</v>
      </c>
      <c r="E47" s="3" t="s">
        <v>199</v>
      </c>
      <c r="F47" s="3" t="s">
        <v>55</v>
      </c>
      <c r="G47" s="8" t="s">
        <v>231</v>
      </c>
      <c r="H47" s="3" t="s">
        <v>232</v>
      </c>
      <c r="I47" s="6" t="s">
        <v>144</v>
      </c>
      <c r="J47" s="3" t="s">
        <v>254</v>
      </c>
      <c r="K47" s="3" t="s">
        <v>142</v>
      </c>
      <c r="L47" s="18">
        <v>16</v>
      </c>
      <c r="M47" s="21">
        <v>0.55900000000000005</v>
      </c>
      <c r="N47" s="21">
        <v>0.17699999999999999</v>
      </c>
      <c r="O47" s="19">
        <v>18</v>
      </c>
      <c r="P47" s="21">
        <v>0.67600000000000005</v>
      </c>
      <c r="Q47" s="21">
        <v>0.104</v>
      </c>
      <c r="R47" s="14">
        <f t="shared" si="0"/>
        <v>-0.11699999999999999</v>
      </c>
    </row>
    <row r="48" spans="1:18" x14ac:dyDescent="0.25">
      <c r="A48" t="s">
        <v>331</v>
      </c>
      <c r="B48" s="18">
        <v>52</v>
      </c>
      <c r="C48" s="3" t="s">
        <v>171</v>
      </c>
      <c r="D48" s="3" t="s">
        <v>164</v>
      </c>
      <c r="E48" s="3" t="s">
        <v>199</v>
      </c>
      <c r="F48" s="3" t="s">
        <v>55</v>
      </c>
      <c r="G48" s="8" t="s">
        <v>231</v>
      </c>
      <c r="H48" s="3" t="s">
        <v>232</v>
      </c>
      <c r="I48" s="6" t="s">
        <v>144</v>
      </c>
      <c r="J48" s="3" t="s">
        <v>254</v>
      </c>
      <c r="K48" s="3" t="s">
        <v>142</v>
      </c>
      <c r="L48" s="18">
        <v>16</v>
      </c>
      <c r="M48" s="21">
        <v>0.64</v>
      </c>
      <c r="N48" s="21">
        <v>0.27400000000000002</v>
      </c>
      <c r="O48" s="19">
        <v>18</v>
      </c>
      <c r="P48" s="21">
        <v>0.83299999999999996</v>
      </c>
      <c r="Q48" s="21">
        <v>0.40799999999999997</v>
      </c>
      <c r="R48" s="14">
        <f t="shared" si="0"/>
        <v>-0.19299999999999995</v>
      </c>
    </row>
    <row r="49" spans="1:22" x14ac:dyDescent="0.25">
      <c r="A49" t="s">
        <v>332</v>
      </c>
      <c r="B49" s="18">
        <v>52</v>
      </c>
      <c r="C49" s="3" t="s">
        <v>171</v>
      </c>
      <c r="D49" s="3" t="s">
        <v>164</v>
      </c>
      <c r="E49" s="3" t="s">
        <v>199</v>
      </c>
      <c r="F49" s="3" t="s">
        <v>55</v>
      </c>
      <c r="G49" s="8" t="s">
        <v>231</v>
      </c>
      <c r="H49" s="3" t="s">
        <v>232</v>
      </c>
      <c r="I49" s="6" t="s">
        <v>144</v>
      </c>
      <c r="J49" s="3" t="s">
        <v>254</v>
      </c>
      <c r="K49" s="3" t="s">
        <v>142</v>
      </c>
      <c r="L49" s="18">
        <v>16</v>
      </c>
      <c r="M49" s="21">
        <v>0.6</v>
      </c>
      <c r="N49" s="21">
        <v>0.23</v>
      </c>
      <c r="O49" s="19">
        <v>18</v>
      </c>
      <c r="P49" s="21">
        <v>0.75</v>
      </c>
      <c r="Q49" s="21">
        <v>0.3</v>
      </c>
      <c r="R49" s="14">
        <f t="shared" si="0"/>
        <v>-0.15000000000000002</v>
      </c>
    </row>
    <row r="50" spans="1:22" x14ac:dyDescent="0.25">
      <c r="A50" t="s">
        <v>328</v>
      </c>
      <c r="B50" s="18">
        <v>52</v>
      </c>
      <c r="C50" s="3" t="s">
        <v>171</v>
      </c>
      <c r="D50" s="3" t="s">
        <v>164</v>
      </c>
      <c r="E50" s="3" t="s">
        <v>199</v>
      </c>
      <c r="F50" s="3" t="s">
        <v>55</v>
      </c>
      <c r="G50" s="8" t="s">
        <v>231</v>
      </c>
      <c r="H50" s="3" t="s">
        <v>173</v>
      </c>
      <c r="I50" s="6" t="s">
        <v>144</v>
      </c>
      <c r="J50" s="3" t="s">
        <v>254</v>
      </c>
      <c r="K50" s="3" t="s">
        <v>142</v>
      </c>
      <c r="L50" s="18">
        <v>16</v>
      </c>
      <c r="M50" s="20">
        <v>0.52100000000000002</v>
      </c>
      <c r="N50" s="20">
        <v>0.191</v>
      </c>
      <c r="O50" s="18">
        <v>18</v>
      </c>
      <c r="P50" s="20">
        <v>0.56399999999999995</v>
      </c>
      <c r="Q50" s="20">
        <v>0.16800000000000001</v>
      </c>
      <c r="R50" s="14">
        <f t="shared" si="0"/>
        <v>-4.2999999999999927E-2</v>
      </c>
      <c r="T50" s="3"/>
      <c r="U50" s="3"/>
      <c r="V50" s="3"/>
    </row>
    <row r="51" spans="1:22" x14ac:dyDescent="0.25">
      <c r="A51" t="s">
        <v>327</v>
      </c>
      <c r="B51" s="18">
        <v>52</v>
      </c>
      <c r="C51" s="3" t="s">
        <v>171</v>
      </c>
      <c r="D51" s="3" t="s">
        <v>164</v>
      </c>
      <c r="E51" s="3" t="s">
        <v>199</v>
      </c>
      <c r="F51" s="3" t="s">
        <v>55</v>
      </c>
      <c r="G51" s="8" t="s">
        <v>231</v>
      </c>
      <c r="H51" s="3" t="s">
        <v>173</v>
      </c>
      <c r="I51" s="6" t="s">
        <v>144</v>
      </c>
      <c r="J51" s="3" t="s">
        <v>254</v>
      </c>
      <c r="K51" s="3" t="s">
        <v>142</v>
      </c>
      <c r="L51" s="18">
        <v>16</v>
      </c>
      <c r="M51" s="20">
        <v>0.60699999999999998</v>
      </c>
      <c r="N51" s="20">
        <v>0.30099999999999999</v>
      </c>
      <c r="O51" s="18">
        <v>18</v>
      </c>
      <c r="P51" s="20">
        <v>0.53300000000000003</v>
      </c>
      <c r="Q51" s="20">
        <v>0.38800000000000001</v>
      </c>
      <c r="R51" s="14">
        <f t="shared" si="0"/>
        <v>7.3999999999999955E-2</v>
      </c>
      <c r="T51" s="3"/>
      <c r="U51" s="3"/>
      <c r="V51" s="3"/>
    </row>
    <row r="52" spans="1:22" x14ac:dyDescent="0.25">
      <c r="A52" t="s">
        <v>329</v>
      </c>
      <c r="B52" s="18">
        <v>52</v>
      </c>
      <c r="C52" s="3" t="s">
        <v>171</v>
      </c>
      <c r="D52" s="3" t="s">
        <v>164</v>
      </c>
      <c r="E52" s="3" t="s">
        <v>199</v>
      </c>
      <c r="F52" s="3" t="s">
        <v>55</v>
      </c>
      <c r="G52" s="8" t="s">
        <v>231</v>
      </c>
      <c r="H52" s="3" t="s">
        <v>173</v>
      </c>
      <c r="I52" s="6" t="s">
        <v>144</v>
      </c>
      <c r="J52" s="3" t="s">
        <v>254</v>
      </c>
      <c r="K52" s="3" t="s">
        <v>142</v>
      </c>
      <c r="L52" s="18">
        <v>16</v>
      </c>
      <c r="M52" s="20">
        <v>0.56000000000000005</v>
      </c>
      <c r="N52" s="20">
        <v>0.25</v>
      </c>
      <c r="O52" s="18">
        <v>18</v>
      </c>
      <c r="P52" s="20">
        <v>0.55000000000000004</v>
      </c>
      <c r="Q52" s="20">
        <v>0.3</v>
      </c>
      <c r="R52" s="14">
        <f t="shared" si="0"/>
        <v>1.0000000000000009E-2</v>
      </c>
      <c r="T52" s="3"/>
      <c r="U52" s="3"/>
      <c r="V52" s="3"/>
    </row>
    <row r="53" spans="1:22" x14ac:dyDescent="0.25">
      <c r="A53" t="s">
        <v>328</v>
      </c>
      <c r="B53" s="18">
        <v>52</v>
      </c>
      <c r="C53" s="3" t="s">
        <v>171</v>
      </c>
      <c r="D53" s="3" t="s">
        <v>164</v>
      </c>
      <c r="E53" s="3" t="s">
        <v>199</v>
      </c>
      <c r="F53" s="3" t="s">
        <v>55</v>
      </c>
      <c r="G53" s="8" t="s">
        <v>231</v>
      </c>
      <c r="H53" s="3" t="s">
        <v>232</v>
      </c>
      <c r="I53" s="6" t="s">
        <v>144</v>
      </c>
      <c r="J53" s="3" t="s">
        <v>254</v>
      </c>
      <c r="K53" s="3" t="s">
        <v>142</v>
      </c>
      <c r="L53" s="18">
        <v>16</v>
      </c>
      <c r="M53" s="20">
        <v>0.52100000000000002</v>
      </c>
      <c r="N53" s="20">
        <v>0.191</v>
      </c>
      <c r="O53" s="18">
        <v>18</v>
      </c>
      <c r="P53" s="20">
        <v>0.48799999999999999</v>
      </c>
      <c r="Q53" s="20">
        <v>0.157</v>
      </c>
      <c r="R53" s="14">
        <f t="shared" si="0"/>
        <v>3.3000000000000029E-2</v>
      </c>
      <c r="T53" s="3"/>
      <c r="U53" s="3"/>
      <c r="V53" s="3"/>
    </row>
    <row r="54" spans="1:22" x14ac:dyDescent="0.25">
      <c r="A54" t="s">
        <v>327</v>
      </c>
      <c r="B54" s="18">
        <v>52</v>
      </c>
      <c r="C54" s="3" t="s">
        <v>171</v>
      </c>
      <c r="D54" s="3" t="s">
        <v>164</v>
      </c>
      <c r="E54" s="3" t="s">
        <v>199</v>
      </c>
      <c r="F54" s="3" t="s">
        <v>55</v>
      </c>
      <c r="G54" s="8" t="s">
        <v>231</v>
      </c>
      <c r="H54" s="3" t="s">
        <v>232</v>
      </c>
      <c r="I54" s="6" t="s">
        <v>144</v>
      </c>
      <c r="J54" s="3" t="s">
        <v>254</v>
      </c>
      <c r="K54" s="3" t="s">
        <v>142</v>
      </c>
      <c r="L54" s="18">
        <v>16</v>
      </c>
      <c r="M54" s="20">
        <v>0.60699999999999998</v>
      </c>
      <c r="N54" s="20">
        <v>0.30099999999999999</v>
      </c>
      <c r="O54" s="18">
        <v>18</v>
      </c>
      <c r="P54" s="20">
        <v>0.5</v>
      </c>
      <c r="Q54" s="20">
        <v>0.57699999999999996</v>
      </c>
      <c r="R54" s="14">
        <f t="shared" si="0"/>
        <v>0.10699999999999998</v>
      </c>
      <c r="T54" s="3"/>
      <c r="U54" s="3"/>
      <c r="V54" s="3"/>
    </row>
    <row r="55" spans="1:22" x14ac:dyDescent="0.25">
      <c r="A55" t="s">
        <v>329</v>
      </c>
      <c r="B55" s="18">
        <v>52</v>
      </c>
      <c r="C55" s="3" t="s">
        <v>171</v>
      </c>
      <c r="D55" s="3" t="s">
        <v>164</v>
      </c>
      <c r="E55" s="3" t="s">
        <v>199</v>
      </c>
      <c r="F55" s="3" t="s">
        <v>55</v>
      </c>
      <c r="G55" s="8" t="s">
        <v>231</v>
      </c>
      <c r="H55" s="3" t="s">
        <v>232</v>
      </c>
      <c r="I55" s="6" t="s">
        <v>144</v>
      </c>
      <c r="J55" s="3" t="s">
        <v>254</v>
      </c>
      <c r="K55" s="3" t="s">
        <v>142</v>
      </c>
      <c r="L55" s="18">
        <v>16</v>
      </c>
      <c r="M55" s="20">
        <v>0.56000000000000005</v>
      </c>
      <c r="N55" s="20">
        <v>0.25</v>
      </c>
      <c r="O55" s="18">
        <v>18</v>
      </c>
      <c r="P55" s="20">
        <v>0.49</v>
      </c>
      <c r="Q55" s="20">
        <v>0.42</v>
      </c>
      <c r="R55" s="14">
        <f t="shared" si="0"/>
        <v>7.0000000000000062E-2</v>
      </c>
      <c r="T55" s="3"/>
      <c r="U55" s="3"/>
      <c r="V55" s="3"/>
    </row>
    <row r="56" spans="1:22" x14ac:dyDescent="0.25">
      <c r="A56" t="s">
        <v>333</v>
      </c>
      <c r="B56" s="18">
        <v>52</v>
      </c>
      <c r="C56" s="3" t="s">
        <v>171</v>
      </c>
      <c r="D56" s="3" t="s">
        <v>164</v>
      </c>
      <c r="E56" s="3" t="s">
        <v>199</v>
      </c>
      <c r="F56" s="3" t="s">
        <v>55</v>
      </c>
      <c r="G56" s="8" t="s">
        <v>231</v>
      </c>
      <c r="H56" s="3" t="s">
        <v>173</v>
      </c>
      <c r="I56" s="6" t="s">
        <v>144</v>
      </c>
      <c r="J56" s="3" t="s">
        <v>254</v>
      </c>
      <c r="K56" s="3" t="s">
        <v>142</v>
      </c>
      <c r="L56" s="18">
        <v>16</v>
      </c>
      <c r="M56" s="20">
        <v>0.54</v>
      </c>
      <c r="N56" s="20">
        <v>0.161</v>
      </c>
      <c r="O56" s="18">
        <v>18</v>
      </c>
      <c r="P56" s="20">
        <v>0.629</v>
      </c>
      <c r="Q56" s="20">
        <v>0.10199999999999999</v>
      </c>
      <c r="R56" s="14">
        <f t="shared" si="0"/>
        <v>-8.8999999999999968E-2</v>
      </c>
      <c r="T56" s="3"/>
      <c r="U56" s="3"/>
      <c r="V56" s="3"/>
    </row>
    <row r="57" spans="1:22" x14ac:dyDescent="0.25">
      <c r="A57" t="s">
        <v>334</v>
      </c>
      <c r="B57" s="18">
        <v>52</v>
      </c>
      <c r="C57" s="3" t="s">
        <v>171</v>
      </c>
      <c r="D57" s="3" t="s">
        <v>164</v>
      </c>
      <c r="E57" s="3" t="s">
        <v>199</v>
      </c>
      <c r="F57" s="3" t="s">
        <v>55</v>
      </c>
      <c r="G57" s="8" t="s">
        <v>231</v>
      </c>
      <c r="H57" s="3" t="s">
        <v>173</v>
      </c>
      <c r="I57" s="6" t="s">
        <v>144</v>
      </c>
      <c r="J57" s="3" t="s">
        <v>254</v>
      </c>
      <c r="K57" s="3" t="s">
        <v>142</v>
      </c>
      <c r="L57" s="18">
        <v>16</v>
      </c>
      <c r="M57" s="20">
        <v>0.63800000000000001</v>
      </c>
      <c r="N57" s="20">
        <v>0.20200000000000001</v>
      </c>
      <c r="O57" s="18">
        <v>18</v>
      </c>
      <c r="P57" s="20">
        <v>0.48499999999999999</v>
      </c>
      <c r="Q57" s="20">
        <v>0.503</v>
      </c>
      <c r="R57" s="14">
        <f t="shared" si="0"/>
        <v>0.15300000000000002</v>
      </c>
      <c r="T57" s="3"/>
      <c r="U57" s="3"/>
      <c r="V57" s="3"/>
    </row>
    <row r="58" spans="1:22" x14ac:dyDescent="0.25">
      <c r="A58" t="s">
        <v>335</v>
      </c>
      <c r="B58" s="18">
        <v>52</v>
      </c>
      <c r="C58" s="3" t="s">
        <v>171</v>
      </c>
      <c r="D58" s="3" t="s">
        <v>164</v>
      </c>
      <c r="E58" s="3" t="s">
        <v>199</v>
      </c>
      <c r="F58" s="3" t="s">
        <v>55</v>
      </c>
      <c r="G58" s="8" t="s">
        <v>231</v>
      </c>
      <c r="H58" s="3" t="s">
        <v>173</v>
      </c>
      <c r="I58" s="6" t="s">
        <v>144</v>
      </c>
      <c r="J58" s="3" t="s">
        <v>254</v>
      </c>
      <c r="K58" s="3" t="s">
        <v>142</v>
      </c>
      <c r="L58" s="18">
        <v>16</v>
      </c>
      <c r="M58" s="20">
        <v>0.59</v>
      </c>
      <c r="N58" s="20">
        <v>0.18</v>
      </c>
      <c r="O58" s="18">
        <v>18</v>
      </c>
      <c r="P58" s="20">
        <v>0.56000000000000005</v>
      </c>
      <c r="Q58" s="20">
        <v>0.36</v>
      </c>
      <c r="R58" s="14">
        <f t="shared" si="0"/>
        <v>2.9999999999999916E-2</v>
      </c>
      <c r="T58" s="3"/>
      <c r="U58" s="3"/>
      <c r="V58" s="3"/>
    </row>
    <row r="59" spans="1:22" x14ac:dyDescent="0.25">
      <c r="A59" t="s">
        <v>333</v>
      </c>
      <c r="B59" s="18">
        <v>52</v>
      </c>
      <c r="C59" s="3" t="s">
        <v>171</v>
      </c>
      <c r="D59" s="3" t="s">
        <v>164</v>
      </c>
      <c r="E59" s="3" t="s">
        <v>199</v>
      </c>
      <c r="F59" s="3" t="s">
        <v>55</v>
      </c>
      <c r="G59" s="8" t="s">
        <v>231</v>
      </c>
      <c r="H59" s="3" t="s">
        <v>232</v>
      </c>
      <c r="I59" s="6" t="s">
        <v>144</v>
      </c>
      <c r="J59" s="3" t="s">
        <v>254</v>
      </c>
      <c r="K59" s="3" t="s">
        <v>142</v>
      </c>
      <c r="L59" s="18">
        <v>16</v>
      </c>
      <c r="M59" s="20">
        <v>0.54</v>
      </c>
      <c r="N59" s="20">
        <v>0.161</v>
      </c>
      <c r="O59" s="18">
        <v>18</v>
      </c>
      <c r="P59" s="20">
        <v>0.58399999999999996</v>
      </c>
      <c r="Q59" s="20">
        <v>0.11600000000000001</v>
      </c>
      <c r="R59" s="14">
        <f t="shared" si="0"/>
        <v>-4.3999999999999928E-2</v>
      </c>
      <c r="T59" s="3"/>
      <c r="U59" s="3"/>
      <c r="V59" s="3"/>
    </row>
    <row r="60" spans="1:22" x14ac:dyDescent="0.25">
      <c r="A60" t="s">
        <v>334</v>
      </c>
      <c r="B60" s="18">
        <v>52</v>
      </c>
      <c r="C60" s="3" t="s">
        <v>171</v>
      </c>
      <c r="D60" s="3" t="s">
        <v>164</v>
      </c>
      <c r="E60" s="3" t="s">
        <v>199</v>
      </c>
      <c r="F60" s="3" t="s">
        <v>55</v>
      </c>
      <c r="G60" s="8" t="s">
        <v>231</v>
      </c>
      <c r="H60" s="3" t="s">
        <v>232</v>
      </c>
      <c r="I60" s="6" t="s">
        <v>144</v>
      </c>
      <c r="J60" s="3" t="s">
        <v>254</v>
      </c>
      <c r="K60" s="3" t="s">
        <v>142</v>
      </c>
      <c r="L60" s="18">
        <v>16</v>
      </c>
      <c r="M60" s="20">
        <v>0.63800000000000001</v>
      </c>
      <c r="N60" s="20">
        <v>0.20200000000000001</v>
      </c>
      <c r="O60" s="18">
        <v>18</v>
      </c>
      <c r="P60" s="20">
        <v>0.75</v>
      </c>
      <c r="Q60" s="20">
        <v>0.378</v>
      </c>
      <c r="R60" s="14">
        <f t="shared" si="0"/>
        <v>-0.11199999999999999</v>
      </c>
      <c r="T60" s="3"/>
      <c r="U60" s="3"/>
      <c r="V60" s="3"/>
    </row>
    <row r="61" spans="1:22" x14ac:dyDescent="0.25">
      <c r="A61" t="s">
        <v>335</v>
      </c>
      <c r="B61" s="18">
        <v>52</v>
      </c>
      <c r="C61" s="3" t="s">
        <v>171</v>
      </c>
      <c r="D61" s="3" t="s">
        <v>164</v>
      </c>
      <c r="E61" s="3" t="s">
        <v>199</v>
      </c>
      <c r="F61" s="3" t="s">
        <v>55</v>
      </c>
      <c r="G61" s="8" t="s">
        <v>231</v>
      </c>
      <c r="H61" s="3" t="s">
        <v>232</v>
      </c>
      <c r="I61" s="6" t="s">
        <v>144</v>
      </c>
      <c r="J61" s="3" t="s">
        <v>254</v>
      </c>
      <c r="K61" s="3" t="s">
        <v>142</v>
      </c>
      <c r="L61" s="18">
        <v>16</v>
      </c>
      <c r="M61" s="20">
        <v>0.59</v>
      </c>
      <c r="N61" s="20">
        <v>0.18</v>
      </c>
      <c r="O61" s="18">
        <v>18</v>
      </c>
      <c r="P61" s="20">
        <v>0.67</v>
      </c>
      <c r="Q61" s="20">
        <v>0.28000000000000003</v>
      </c>
      <c r="R61" s="14">
        <f t="shared" si="0"/>
        <v>-8.0000000000000071E-2</v>
      </c>
      <c r="T61" s="3"/>
      <c r="U61" s="3"/>
      <c r="V61" s="3"/>
    </row>
    <row r="62" spans="1:22" x14ac:dyDescent="0.25">
      <c r="A62" t="s">
        <v>291</v>
      </c>
      <c r="B62" s="19">
        <v>25</v>
      </c>
      <c r="C62" s="3" t="s">
        <v>177</v>
      </c>
      <c r="D62" s="3" t="s">
        <v>164</v>
      </c>
      <c r="E62" s="3" t="s">
        <v>169</v>
      </c>
      <c r="F62" s="3" t="s">
        <v>285</v>
      </c>
      <c r="G62" s="8" t="s">
        <v>342</v>
      </c>
      <c r="H62" s="3" t="s">
        <v>173</v>
      </c>
      <c r="I62" s="13" t="s">
        <v>138</v>
      </c>
      <c r="J62" s="3" t="s">
        <v>288</v>
      </c>
      <c r="K62" s="3" t="s">
        <v>142</v>
      </c>
      <c r="L62" s="18">
        <v>25</v>
      </c>
      <c r="M62" s="15">
        <v>8</v>
      </c>
      <c r="N62" s="15"/>
      <c r="O62" s="19">
        <v>47</v>
      </c>
      <c r="P62" s="15">
        <v>8</v>
      </c>
      <c r="Q62" s="15"/>
      <c r="R62" s="14">
        <f t="shared" si="0"/>
        <v>0</v>
      </c>
      <c r="S62" t="s">
        <v>339</v>
      </c>
      <c r="T62" t="s">
        <v>341</v>
      </c>
    </row>
    <row r="63" spans="1:22" x14ac:dyDescent="0.25">
      <c r="A63" t="s">
        <v>291</v>
      </c>
      <c r="B63" s="19">
        <v>25</v>
      </c>
      <c r="C63" s="3" t="s">
        <v>177</v>
      </c>
      <c r="D63" s="3" t="s">
        <v>164</v>
      </c>
      <c r="E63" s="3" t="s">
        <v>169</v>
      </c>
      <c r="F63" s="3" t="s">
        <v>285</v>
      </c>
      <c r="G63" s="8" t="s">
        <v>342</v>
      </c>
      <c r="H63" s="3" t="s">
        <v>173</v>
      </c>
      <c r="I63" s="13" t="s">
        <v>138</v>
      </c>
      <c r="J63" s="3" t="s">
        <v>289</v>
      </c>
      <c r="K63" s="3" t="s">
        <v>142</v>
      </c>
      <c r="L63" s="18">
        <v>25</v>
      </c>
      <c r="M63" s="15">
        <v>1</v>
      </c>
      <c r="N63" s="15"/>
      <c r="O63" s="18">
        <v>47</v>
      </c>
      <c r="P63" s="15">
        <v>3</v>
      </c>
      <c r="Q63" s="15"/>
      <c r="R63" s="14">
        <f>M63-P63</f>
        <v>-2</v>
      </c>
      <c r="S63" t="s">
        <v>339</v>
      </c>
      <c r="T63" t="s">
        <v>341</v>
      </c>
    </row>
    <row r="64" spans="1:22" x14ac:dyDescent="0.25">
      <c r="A64" t="s">
        <v>291</v>
      </c>
      <c r="B64" s="19">
        <v>25</v>
      </c>
      <c r="C64" s="3" t="s">
        <v>177</v>
      </c>
      <c r="D64" s="3" t="s">
        <v>164</v>
      </c>
      <c r="E64" s="3" t="s">
        <v>169</v>
      </c>
      <c r="F64" s="3" t="s">
        <v>285</v>
      </c>
      <c r="G64" s="8" t="s">
        <v>342</v>
      </c>
      <c r="H64" s="3" t="s">
        <v>173</v>
      </c>
      <c r="I64" s="6" t="s">
        <v>139</v>
      </c>
      <c r="J64" s="3" t="s">
        <v>340</v>
      </c>
      <c r="K64" s="3" t="s">
        <v>142</v>
      </c>
      <c r="L64" s="18">
        <v>25</v>
      </c>
      <c r="M64" s="15">
        <v>300</v>
      </c>
      <c r="N64" s="15"/>
      <c r="O64" s="18">
        <v>47</v>
      </c>
      <c r="P64" s="15">
        <v>128</v>
      </c>
      <c r="Q64" s="15"/>
      <c r="R64" s="14">
        <f>M64-P64</f>
        <v>172</v>
      </c>
      <c r="S64" t="s">
        <v>339</v>
      </c>
      <c r="T64" t="s">
        <v>341</v>
      </c>
    </row>
    <row r="65" spans="1:20" x14ac:dyDescent="0.25">
      <c r="A65" t="s">
        <v>291</v>
      </c>
      <c r="B65" s="19">
        <v>25</v>
      </c>
      <c r="C65" s="3" t="s">
        <v>177</v>
      </c>
      <c r="D65" s="3" t="s">
        <v>164</v>
      </c>
      <c r="E65" s="3" t="s">
        <v>169</v>
      </c>
      <c r="F65" s="3" t="s">
        <v>285</v>
      </c>
      <c r="G65" s="8" t="s">
        <v>342</v>
      </c>
      <c r="H65" s="3" t="s">
        <v>173</v>
      </c>
      <c r="I65" s="6" t="s">
        <v>139</v>
      </c>
      <c r="J65" s="3" t="s">
        <v>290</v>
      </c>
      <c r="K65" s="3" t="s">
        <v>142</v>
      </c>
      <c r="L65" s="18">
        <v>25</v>
      </c>
      <c r="M65" s="15">
        <v>360</v>
      </c>
      <c r="N65" s="15"/>
      <c r="O65" s="18">
        <v>47</v>
      </c>
      <c r="P65" s="15">
        <v>156</v>
      </c>
      <c r="Q65" s="15"/>
      <c r="R65" s="14">
        <f>M65-P65</f>
        <v>204</v>
      </c>
      <c r="S65" t="s">
        <v>339</v>
      </c>
      <c r="T65" t="s">
        <v>341</v>
      </c>
    </row>
    <row r="66" spans="1:20" x14ac:dyDescent="0.25">
      <c r="A66" t="s">
        <v>291</v>
      </c>
      <c r="B66" s="19">
        <v>25</v>
      </c>
      <c r="C66" s="3" t="s">
        <v>177</v>
      </c>
      <c r="D66" s="3" t="s">
        <v>164</v>
      </c>
      <c r="E66" s="3" t="s">
        <v>169</v>
      </c>
      <c r="F66" s="3" t="s">
        <v>285</v>
      </c>
      <c r="G66" s="8" t="s">
        <v>342</v>
      </c>
      <c r="H66" s="3" t="s">
        <v>172</v>
      </c>
      <c r="I66" s="13" t="s">
        <v>138</v>
      </c>
      <c r="J66" s="3" t="s">
        <v>288</v>
      </c>
      <c r="K66" s="3" t="s">
        <v>142</v>
      </c>
      <c r="L66" s="18">
        <v>25</v>
      </c>
      <c r="M66" s="15">
        <v>8</v>
      </c>
      <c r="N66" s="15"/>
      <c r="O66" s="18">
        <v>47</v>
      </c>
      <c r="P66" s="15">
        <v>7</v>
      </c>
      <c r="Q66" s="15"/>
      <c r="R66" s="14">
        <f t="shared" si="0"/>
        <v>1</v>
      </c>
      <c r="S66" t="s">
        <v>339</v>
      </c>
      <c r="T66" t="s">
        <v>341</v>
      </c>
    </row>
    <row r="67" spans="1:20" x14ac:dyDescent="0.25">
      <c r="A67" t="s">
        <v>291</v>
      </c>
      <c r="B67" s="19">
        <v>25</v>
      </c>
      <c r="C67" s="3" t="s">
        <v>177</v>
      </c>
      <c r="D67" s="3" t="s">
        <v>164</v>
      </c>
      <c r="E67" s="3" t="s">
        <v>169</v>
      </c>
      <c r="F67" s="3" t="s">
        <v>285</v>
      </c>
      <c r="G67" s="8" t="s">
        <v>342</v>
      </c>
      <c r="H67" s="3" t="s">
        <v>172</v>
      </c>
      <c r="I67" s="6" t="s">
        <v>140</v>
      </c>
      <c r="J67" s="3" t="s">
        <v>289</v>
      </c>
      <c r="K67" s="3" t="s">
        <v>142</v>
      </c>
      <c r="L67" s="18">
        <v>25</v>
      </c>
      <c r="M67" s="15">
        <v>1</v>
      </c>
      <c r="N67" s="15"/>
      <c r="O67" s="18">
        <v>47</v>
      </c>
      <c r="P67" s="15">
        <v>5</v>
      </c>
      <c r="Q67" s="15"/>
      <c r="R67" s="14">
        <f>M67-P67</f>
        <v>-4</v>
      </c>
      <c r="S67" t="s">
        <v>339</v>
      </c>
      <c r="T67" t="s">
        <v>341</v>
      </c>
    </row>
    <row r="68" spans="1:20" x14ac:dyDescent="0.25">
      <c r="A68" t="s">
        <v>291</v>
      </c>
      <c r="B68" s="19">
        <v>25</v>
      </c>
      <c r="C68" s="3" t="s">
        <v>177</v>
      </c>
      <c r="D68" s="3" t="s">
        <v>164</v>
      </c>
      <c r="E68" s="3" t="s">
        <v>169</v>
      </c>
      <c r="F68" s="3" t="s">
        <v>285</v>
      </c>
      <c r="G68" s="8" t="s">
        <v>342</v>
      </c>
      <c r="H68" s="3" t="s">
        <v>172</v>
      </c>
      <c r="I68" s="6" t="s">
        <v>139</v>
      </c>
      <c r="J68" s="3" t="s">
        <v>290</v>
      </c>
      <c r="K68" s="3" t="s">
        <v>142</v>
      </c>
      <c r="L68" s="18">
        <v>25</v>
      </c>
      <c r="M68" s="15">
        <v>300</v>
      </c>
      <c r="N68" s="15"/>
      <c r="O68" s="18">
        <v>47</v>
      </c>
      <c r="P68" s="15">
        <v>124</v>
      </c>
      <c r="Q68" s="15"/>
      <c r="R68" s="14">
        <f>M68-P68</f>
        <v>176</v>
      </c>
      <c r="S68" t="s">
        <v>339</v>
      </c>
      <c r="T68" t="s">
        <v>341</v>
      </c>
    </row>
    <row r="69" spans="1:20" x14ac:dyDescent="0.25">
      <c r="A69" t="s">
        <v>291</v>
      </c>
      <c r="B69" s="19">
        <v>25</v>
      </c>
      <c r="C69" s="3" t="s">
        <v>177</v>
      </c>
      <c r="D69" s="3" t="s">
        <v>164</v>
      </c>
      <c r="E69" s="3" t="s">
        <v>169</v>
      </c>
      <c r="F69" s="3" t="s">
        <v>285</v>
      </c>
      <c r="G69" s="8" t="s">
        <v>342</v>
      </c>
      <c r="H69" s="3" t="s">
        <v>172</v>
      </c>
      <c r="I69" s="6" t="s">
        <v>138</v>
      </c>
      <c r="J69" s="3" t="s">
        <v>290</v>
      </c>
      <c r="K69" s="3" t="s">
        <v>142</v>
      </c>
      <c r="L69" s="18">
        <v>25</v>
      </c>
      <c r="M69" s="15">
        <v>360</v>
      </c>
      <c r="N69" s="15"/>
      <c r="O69" s="18">
        <v>47</v>
      </c>
      <c r="P69" s="15">
        <v>356</v>
      </c>
      <c r="Q69" s="15"/>
      <c r="R69" s="14">
        <f t="shared" si="0"/>
        <v>4</v>
      </c>
      <c r="S69" t="s">
        <v>339</v>
      </c>
      <c r="T69" t="s">
        <v>341</v>
      </c>
    </row>
    <row r="70" spans="1:20" x14ac:dyDescent="0.25">
      <c r="A70" t="s">
        <v>310</v>
      </c>
      <c r="B70" s="19">
        <v>25</v>
      </c>
      <c r="C70" s="3" t="s">
        <v>177</v>
      </c>
      <c r="D70" s="3" t="s">
        <v>164</v>
      </c>
      <c r="E70" s="3" t="s">
        <v>167</v>
      </c>
      <c r="F70" s="3" t="s">
        <v>285</v>
      </c>
      <c r="G70" s="8" t="s">
        <v>342</v>
      </c>
      <c r="H70" s="3" t="s">
        <v>173</v>
      </c>
      <c r="I70" s="6" t="s">
        <v>138</v>
      </c>
      <c r="J70" s="3" t="s">
        <v>288</v>
      </c>
      <c r="K70" s="3" t="s">
        <v>142</v>
      </c>
      <c r="L70" s="18">
        <v>25</v>
      </c>
      <c r="M70" s="15">
        <v>6</v>
      </c>
      <c r="N70" s="15"/>
      <c r="O70" s="18">
        <v>47</v>
      </c>
      <c r="P70" s="15">
        <v>6</v>
      </c>
      <c r="Q70" s="15"/>
      <c r="R70" s="14">
        <f t="shared" si="0"/>
        <v>0</v>
      </c>
      <c r="S70" t="s">
        <v>339</v>
      </c>
      <c r="T70" t="s">
        <v>341</v>
      </c>
    </row>
    <row r="71" spans="1:20" x14ac:dyDescent="0.25">
      <c r="A71" t="s">
        <v>310</v>
      </c>
      <c r="B71" s="19">
        <v>25</v>
      </c>
      <c r="C71" s="3" t="s">
        <v>177</v>
      </c>
      <c r="D71" s="3" t="s">
        <v>164</v>
      </c>
      <c r="E71" s="3" t="s">
        <v>167</v>
      </c>
      <c r="F71" s="3" t="s">
        <v>285</v>
      </c>
      <c r="G71" s="8" t="s">
        <v>342</v>
      </c>
      <c r="H71" s="3" t="s">
        <v>172</v>
      </c>
      <c r="I71" s="6" t="s">
        <v>140</v>
      </c>
      <c r="J71" s="3" t="s">
        <v>288</v>
      </c>
      <c r="K71" s="3" t="s">
        <v>142</v>
      </c>
      <c r="L71" s="18">
        <v>25</v>
      </c>
      <c r="M71" s="15">
        <v>6</v>
      </c>
      <c r="N71" s="15"/>
      <c r="O71" s="18">
        <v>47</v>
      </c>
      <c r="P71" s="15">
        <v>4</v>
      </c>
      <c r="Q71" s="15"/>
      <c r="R71" s="14">
        <f t="shared" si="0"/>
        <v>2</v>
      </c>
      <c r="S71" t="s">
        <v>339</v>
      </c>
      <c r="T71" t="s">
        <v>341</v>
      </c>
    </row>
    <row r="72" spans="1:20" x14ac:dyDescent="0.25">
      <c r="A72" t="s">
        <v>349</v>
      </c>
      <c r="B72" s="19">
        <v>25</v>
      </c>
      <c r="C72" s="3" t="s">
        <v>177</v>
      </c>
      <c r="D72" s="3" t="s">
        <v>163</v>
      </c>
      <c r="E72" s="3" t="s">
        <v>199</v>
      </c>
      <c r="F72" s="3" t="s">
        <v>285</v>
      </c>
      <c r="G72" s="8" t="s">
        <v>358</v>
      </c>
      <c r="H72" s="3" t="s">
        <v>174</v>
      </c>
      <c r="I72" s="6" t="s">
        <v>139</v>
      </c>
      <c r="J72" s="3" t="s">
        <v>359</v>
      </c>
      <c r="K72" s="3" t="s">
        <v>143</v>
      </c>
      <c r="L72" s="18">
        <v>25</v>
      </c>
      <c r="M72" s="15">
        <v>6.57</v>
      </c>
      <c r="N72">
        <v>3.47</v>
      </c>
      <c r="O72" s="18">
        <v>25</v>
      </c>
      <c r="P72" s="15">
        <v>4.5999999999999996</v>
      </c>
      <c r="Q72">
        <v>2.42</v>
      </c>
      <c r="R72" s="14">
        <f t="shared" si="0"/>
        <v>1.9700000000000006</v>
      </c>
      <c r="S72" t="s">
        <v>368</v>
      </c>
    </row>
    <row r="73" spans="1:20" x14ac:dyDescent="0.25">
      <c r="A73" t="s">
        <v>350</v>
      </c>
      <c r="B73" s="19">
        <v>25</v>
      </c>
      <c r="C73" s="3" t="s">
        <v>177</v>
      </c>
      <c r="D73" s="3" t="s">
        <v>163</v>
      </c>
      <c r="E73" s="3" t="s">
        <v>199</v>
      </c>
      <c r="F73" s="3" t="s">
        <v>285</v>
      </c>
      <c r="G73" s="8" t="s">
        <v>358</v>
      </c>
      <c r="H73" s="3" t="s">
        <v>174</v>
      </c>
      <c r="I73" s="13" t="s">
        <v>140</v>
      </c>
      <c r="J73" s="3" t="s">
        <v>359</v>
      </c>
      <c r="K73" s="3" t="s">
        <v>143</v>
      </c>
      <c r="L73" s="18">
        <v>25</v>
      </c>
      <c r="M73" s="15">
        <v>5.84</v>
      </c>
      <c r="N73" s="15">
        <v>3.37</v>
      </c>
      <c r="O73" s="18">
        <v>25</v>
      </c>
      <c r="P73" s="15">
        <v>7.57</v>
      </c>
      <c r="Q73" s="15">
        <v>4.09</v>
      </c>
      <c r="R73" s="14">
        <f t="shared" ref="R73:R80" si="1">M73-P73</f>
        <v>-1.7300000000000004</v>
      </c>
      <c r="S73" t="s">
        <v>367</v>
      </c>
    </row>
    <row r="74" spans="1:20" x14ac:dyDescent="0.25">
      <c r="A74" t="s">
        <v>351</v>
      </c>
      <c r="B74" s="19">
        <v>50</v>
      </c>
      <c r="C74" s="3" t="s">
        <v>177</v>
      </c>
      <c r="D74" s="3" t="s">
        <v>163</v>
      </c>
      <c r="E74" s="3" t="s">
        <v>199</v>
      </c>
      <c r="F74" s="3" t="s">
        <v>285</v>
      </c>
      <c r="G74" s="8" t="s">
        <v>358</v>
      </c>
      <c r="H74" s="3" t="s">
        <v>174</v>
      </c>
      <c r="I74" s="13" t="s">
        <v>138</v>
      </c>
      <c r="J74" s="3" t="s">
        <v>359</v>
      </c>
      <c r="K74" s="3" t="s">
        <v>143</v>
      </c>
      <c r="L74" s="18">
        <v>50</v>
      </c>
      <c r="M74" s="15">
        <v>6.21</v>
      </c>
      <c r="N74">
        <v>3.41</v>
      </c>
      <c r="O74" s="18">
        <v>50</v>
      </c>
      <c r="P74" s="15">
        <v>6.08</v>
      </c>
      <c r="Q74">
        <v>3.65</v>
      </c>
      <c r="R74" s="14">
        <f t="shared" si="1"/>
        <v>0.12999999999999989</v>
      </c>
    </row>
    <row r="75" spans="1:20" x14ac:dyDescent="0.25">
      <c r="A75" t="s">
        <v>352</v>
      </c>
      <c r="B75" s="19">
        <v>25</v>
      </c>
      <c r="C75" s="3" t="s">
        <v>177</v>
      </c>
      <c r="D75" s="3" t="s">
        <v>163</v>
      </c>
      <c r="E75" s="3" t="s">
        <v>199</v>
      </c>
      <c r="F75" s="3" t="s">
        <v>285</v>
      </c>
      <c r="G75" s="8" t="s">
        <v>358</v>
      </c>
      <c r="H75" s="3" t="s">
        <v>174</v>
      </c>
      <c r="I75" s="13" t="s">
        <v>139</v>
      </c>
      <c r="J75" s="3" t="s">
        <v>359</v>
      </c>
      <c r="K75" s="3" t="s">
        <v>143</v>
      </c>
      <c r="L75" s="18">
        <v>25</v>
      </c>
      <c r="M75" s="15">
        <v>10.7</v>
      </c>
      <c r="N75">
        <v>4.97</v>
      </c>
      <c r="O75" s="18">
        <v>25</v>
      </c>
      <c r="P75" s="15">
        <v>6.6</v>
      </c>
      <c r="Q75" s="15">
        <v>3.47</v>
      </c>
      <c r="R75" s="14">
        <f t="shared" si="1"/>
        <v>4.0999999999999996</v>
      </c>
      <c r="S75" t="s">
        <v>368</v>
      </c>
    </row>
    <row r="76" spans="1:20" x14ac:dyDescent="0.25">
      <c r="A76" t="s">
        <v>353</v>
      </c>
      <c r="B76" s="19">
        <v>25</v>
      </c>
      <c r="C76" s="3" t="s">
        <v>177</v>
      </c>
      <c r="D76" s="3" t="s">
        <v>163</v>
      </c>
      <c r="E76" s="3" t="s">
        <v>199</v>
      </c>
      <c r="F76" s="3" t="s">
        <v>285</v>
      </c>
      <c r="G76" s="8" t="s">
        <v>358</v>
      </c>
      <c r="H76" s="3" t="s">
        <v>174</v>
      </c>
      <c r="I76" s="13" t="s">
        <v>140</v>
      </c>
      <c r="J76" s="3" t="s">
        <v>359</v>
      </c>
      <c r="K76" s="3" t="s">
        <v>143</v>
      </c>
      <c r="L76" s="18">
        <v>25</v>
      </c>
      <c r="M76" s="15">
        <v>6.37</v>
      </c>
      <c r="N76">
        <v>3.44</v>
      </c>
      <c r="O76" s="18">
        <v>25</v>
      </c>
      <c r="P76" s="15">
        <v>12.27</v>
      </c>
      <c r="Q76">
        <v>5.31</v>
      </c>
      <c r="R76" s="14">
        <f t="shared" si="1"/>
        <v>-5.8999999999999995</v>
      </c>
      <c r="S76" t="s">
        <v>367</v>
      </c>
    </row>
    <row r="77" spans="1:20" x14ac:dyDescent="0.25">
      <c r="A77" t="s">
        <v>354</v>
      </c>
      <c r="B77" s="19">
        <v>50</v>
      </c>
      <c r="C77" s="3" t="s">
        <v>177</v>
      </c>
      <c r="D77" s="3" t="s">
        <v>163</v>
      </c>
      <c r="E77" s="3" t="s">
        <v>199</v>
      </c>
      <c r="F77" s="3" t="s">
        <v>285</v>
      </c>
      <c r="G77" s="8" t="s">
        <v>358</v>
      </c>
      <c r="H77" s="3" t="s">
        <v>174</v>
      </c>
      <c r="I77" s="3" t="s">
        <v>138</v>
      </c>
      <c r="J77" s="3" t="s">
        <v>359</v>
      </c>
      <c r="K77" s="3" t="s">
        <v>143</v>
      </c>
      <c r="L77" s="18">
        <v>50</v>
      </c>
      <c r="M77" s="15">
        <v>8.5399999999999991</v>
      </c>
      <c r="N77">
        <v>4.76</v>
      </c>
      <c r="O77" s="18">
        <v>50</v>
      </c>
      <c r="P77">
        <v>9.43</v>
      </c>
      <c r="Q77">
        <v>5.28</v>
      </c>
      <c r="R77" s="14">
        <f t="shared" si="1"/>
        <v>-0.89000000000000057</v>
      </c>
    </row>
    <row r="78" spans="1:20" x14ac:dyDescent="0.25">
      <c r="A78" t="s">
        <v>355</v>
      </c>
      <c r="B78" s="19">
        <v>25</v>
      </c>
      <c r="C78" s="3" t="s">
        <v>177</v>
      </c>
      <c r="D78" s="3" t="s">
        <v>163</v>
      </c>
      <c r="E78" s="3" t="s">
        <v>199</v>
      </c>
      <c r="F78" s="3" t="s">
        <v>285</v>
      </c>
      <c r="G78" s="8" t="s">
        <v>358</v>
      </c>
      <c r="H78" s="3" t="s">
        <v>174</v>
      </c>
      <c r="I78" s="3" t="s">
        <v>139</v>
      </c>
      <c r="J78" s="3" t="s">
        <v>359</v>
      </c>
      <c r="K78" s="3" t="s">
        <v>143</v>
      </c>
      <c r="L78" s="18">
        <v>25</v>
      </c>
      <c r="M78">
        <v>13.07</v>
      </c>
      <c r="N78">
        <v>5.71</v>
      </c>
      <c r="O78" s="18">
        <v>25</v>
      </c>
      <c r="P78" s="15">
        <v>9.94</v>
      </c>
      <c r="Q78">
        <v>4.7300000000000004</v>
      </c>
      <c r="R78" s="14">
        <f t="shared" si="1"/>
        <v>3.1300000000000008</v>
      </c>
      <c r="S78" t="s">
        <v>368</v>
      </c>
    </row>
    <row r="79" spans="1:20" x14ac:dyDescent="0.25">
      <c r="A79" t="s">
        <v>356</v>
      </c>
      <c r="B79" s="19">
        <v>25</v>
      </c>
      <c r="C79" s="3" t="s">
        <v>177</v>
      </c>
      <c r="D79" s="3" t="s">
        <v>163</v>
      </c>
      <c r="E79" s="3" t="s">
        <v>199</v>
      </c>
      <c r="F79" s="3" t="s">
        <v>285</v>
      </c>
      <c r="G79" s="8" t="s">
        <v>358</v>
      </c>
      <c r="H79" s="3" t="s">
        <v>174</v>
      </c>
      <c r="I79" s="13" t="s">
        <v>140</v>
      </c>
      <c r="J79" s="3" t="s">
        <v>359</v>
      </c>
      <c r="K79" s="3" t="s">
        <v>143</v>
      </c>
      <c r="L79" s="18">
        <v>25</v>
      </c>
      <c r="M79" s="15">
        <v>10.61</v>
      </c>
      <c r="N79">
        <v>3.7</v>
      </c>
      <c r="O79" s="18">
        <v>25</v>
      </c>
      <c r="P79">
        <v>14.1</v>
      </c>
      <c r="Q79">
        <v>5.66</v>
      </c>
      <c r="R79" s="14">
        <f t="shared" si="1"/>
        <v>-3.49</v>
      </c>
      <c r="S79" t="s">
        <v>367</v>
      </c>
    </row>
    <row r="80" spans="1:20" x14ac:dyDescent="0.25">
      <c r="A80" t="s">
        <v>357</v>
      </c>
      <c r="B80" s="19">
        <v>50</v>
      </c>
      <c r="C80" s="3" t="s">
        <v>177</v>
      </c>
      <c r="D80" s="3" t="s">
        <v>163</v>
      </c>
      <c r="E80" s="3" t="s">
        <v>199</v>
      </c>
      <c r="F80" s="3" t="s">
        <v>285</v>
      </c>
      <c r="G80" s="8" t="s">
        <v>358</v>
      </c>
      <c r="H80" s="3" t="s">
        <v>174</v>
      </c>
      <c r="I80" s="3" t="s">
        <v>138</v>
      </c>
      <c r="J80" s="3" t="s">
        <v>359</v>
      </c>
      <c r="K80" s="3" t="s">
        <v>143</v>
      </c>
      <c r="L80" s="18">
        <v>50</v>
      </c>
      <c r="M80">
        <v>11.84</v>
      </c>
      <c r="N80">
        <v>4.92</v>
      </c>
      <c r="O80" s="18">
        <v>50</v>
      </c>
      <c r="P80">
        <v>12.02</v>
      </c>
      <c r="Q80">
        <v>5.57</v>
      </c>
      <c r="R80" s="14">
        <f t="shared" si="1"/>
        <v>-0.17999999999999972</v>
      </c>
    </row>
  </sheetData>
  <conditionalFormatting sqref="H1:H40 H50:H55 H62:H63 H43 H65:H67 H69:H1048576">
    <cfRule type="containsText" dxfId="59" priority="29" operator="containsText" text="Vision">
      <formula>NOT(ISERROR(SEARCH("Vision",H1)))</formula>
    </cfRule>
  </conditionalFormatting>
  <conditionalFormatting sqref="I1:I40 I43:I63 I67 I69:I1048576">
    <cfRule type="containsText" dxfId="58" priority="27" operator="containsText" text="olfaction better">
      <formula>NOT(ISERROR(SEARCH("olfaction better",I1)))</formula>
    </cfRule>
    <cfRule type="containsText" dxfId="57" priority="28" operator="containsText" text="olfaction worse">
      <formula>NOT(ISERROR(SEARCH("olfaction worse",I1)))</formula>
    </cfRule>
  </conditionalFormatting>
  <conditionalFormatting sqref="H44:H49">
    <cfRule type="containsText" dxfId="56" priority="26" operator="containsText" text="Vision">
      <formula>NOT(ISERROR(SEARCH("Vision",H44)))</formula>
    </cfRule>
  </conditionalFormatting>
  <conditionalFormatting sqref="H56:H61">
    <cfRule type="containsText" dxfId="55" priority="25" operator="containsText" text="Vision">
      <formula>NOT(ISERROR(SEARCH("Vision",H56)))</formula>
    </cfRule>
  </conditionalFormatting>
  <conditionalFormatting sqref="H42">
    <cfRule type="containsText" dxfId="54" priority="24" operator="containsText" text="Vision">
      <formula>NOT(ISERROR(SEARCH("Vision",H42)))</formula>
    </cfRule>
  </conditionalFormatting>
  <conditionalFormatting sqref="I41">
    <cfRule type="containsText" dxfId="53" priority="15" operator="containsText" text="olfaction better">
      <formula>NOT(ISERROR(SEARCH("olfaction better",I41)))</formula>
    </cfRule>
    <cfRule type="containsText" dxfId="52" priority="16" operator="containsText" text="olfaction worse">
      <formula>NOT(ISERROR(SEARCH("olfaction worse",I41)))</formula>
    </cfRule>
  </conditionalFormatting>
  <conditionalFormatting sqref="H41">
    <cfRule type="containsText" dxfId="51" priority="21" operator="containsText" text="Vision">
      <formula>NOT(ISERROR(SEARCH("Vision",H41)))</formula>
    </cfRule>
  </conditionalFormatting>
  <conditionalFormatting sqref="I42">
    <cfRule type="containsText" dxfId="50" priority="17" operator="containsText" text="olfaction better">
      <formula>NOT(ISERROR(SEARCH("olfaction better",I42)))</formula>
    </cfRule>
    <cfRule type="containsText" dxfId="49" priority="18" operator="containsText" text="olfaction worse">
      <formula>NOT(ISERROR(SEARCH("olfaction worse",I42)))</formula>
    </cfRule>
  </conditionalFormatting>
  <conditionalFormatting sqref="H64">
    <cfRule type="containsText" dxfId="48" priority="14" operator="containsText" text="Vision">
      <formula>NOT(ISERROR(SEARCH("Vision",H64)))</formula>
    </cfRule>
  </conditionalFormatting>
  <conditionalFormatting sqref="I64">
    <cfRule type="containsText" dxfId="47" priority="12" operator="containsText" text="olfaction better">
      <formula>NOT(ISERROR(SEARCH("olfaction better",I64)))</formula>
    </cfRule>
    <cfRule type="containsText" dxfId="46" priority="13" operator="containsText" text="olfaction worse">
      <formula>NOT(ISERROR(SEARCH("olfaction worse",I64)))</formula>
    </cfRule>
  </conditionalFormatting>
  <conditionalFormatting sqref="H68">
    <cfRule type="containsText" dxfId="45" priority="11" operator="containsText" text="Vision">
      <formula>NOT(ISERROR(SEARCH("Vision",H68)))</formula>
    </cfRule>
  </conditionalFormatting>
  <conditionalFormatting sqref="I65">
    <cfRule type="containsText" dxfId="44" priority="7" operator="containsText" text="olfaction better">
      <formula>NOT(ISERROR(SEARCH("olfaction better",I65)))</formula>
    </cfRule>
    <cfRule type="containsText" dxfId="43" priority="8" operator="containsText" text="olfaction worse">
      <formula>NOT(ISERROR(SEARCH("olfaction worse",I65)))</formula>
    </cfRule>
  </conditionalFormatting>
  <conditionalFormatting sqref="I66">
    <cfRule type="containsText" dxfId="42" priority="5" operator="containsText" text="olfaction better">
      <formula>NOT(ISERROR(SEARCH("olfaction better",I66)))</formula>
    </cfRule>
    <cfRule type="containsText" dxfId="41" priority="6" operator="containsText" text="olfaction worse">
      <formula>NOT(ISERROR(SEARCH("olfaction worse",I66)))</formula>
    </cfRule>
  </conditionalFormatting>
  <conditionalFormatting sqref="I68">
    <cfRule type="containsText" dxfId="40" priority="1" operator="containsText" text="olfaction better">
      <formula>NOT(ISERROR(SEARCH("olfaction better",I68)))</formula>
    </cfRule>
    <cfRule type="containsText" dxfId="39" priority="2" operator="containsText" text="olfaction worse">
      <formula>NOT(ISERROR(SEARCH("olfaction worse",I68)))</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F7D5A-2B67-4292-948E-E501ADF195EE}">
  <dimension ref="A1:V106"/>
  <sheetViews>
    <sheetView tabSelected="1" zoomScale="95" zoomScaleNormal="95" workbookViewId="0">
      <pane xSplit="1" topLeftCell="E1" activePane="topRight" state="frozen"/>
      <selection pane="topRight" activeCell="S1" sqref="S1"/>
    </sheetView>
  </sheetViews>
  <sheetFormatPr defaultRowHeight="15" x14ac:dyDescent="0.25"/>
  <cols>
    <col min="1" max="1" width="25.7109375" customWidth="1"/>
    <col min="2" max="2" width="11.140625" style="19" customWidth="1"/>
    <col min="3" max="5" width="26" customWidth="1"/>
    <col min="6" max="6" width="26" style="12" customWidth="1"/>
    <col min="7" max="7" width="40.5703125" style="12" customWidth="1"/>
    <col min="8" max="8" width="22.28515625" bestFit="1" customWidth="1"/>
    <col min="9" max="9" width="20.7109375" customWidth="1"/>
    <col min="10" max="10" width="63.140625" bestFit="1" customWidth="1"/>
    <col min="11" max="11" width="20.7109375" customWidth="1"/>
    <col min="18" max="18" width="11.7109375" bestFit="1" customWidth="1"/>
  </cols>
  <sheetData>
    <row r="1" spans="1:19" s="3" customFormat="1" ht="80.25" customHeight="1" x14ac:dyDescent="0.25">
      <c r="A1" s="3" t="s">
        <v>124</v>
      </c>
      <c r="B1" s="17" t="s">
        <v>107</v>
      </c>
      <c r="C1" s="2" t="s">
        <v>115</v>
      </c>
      <c r="D1" s="2" t="s">
        <v>117</v>
      </c>
      <c r="E1" s="2" t="s">
        <v>125</v>
      </c>
      <c r="F1" s="3" t="s">
        <v>120</v>
      </c>
      <c r="G1" s="4" t="s">
        <v>121</v>
      </c>
      <c r="H1" s="4" t="s">
        <v>132</v>
      </c>
      <c r="I1" s="4" t="s">
        <v>137</v>
      </c>
      <c r="J1" s="4" t="s">
        <v>153</v>
      </c>
      <c r="K1" s="4" t="s">
        <v>141</v>
      </c>
      <c r="L1" s="3" t="s">
        <v>316</v>
      </c>
      <c r="M1" s="3" t="s">
        <v>317</v>
      </c>
      <c r="N1" s="3" t="s">
        <v>318</v>
      </c>
      <c r="O1" s="3" t="s">
        <v>319</v>
      </c>
      <c r="P1" s="3" t="s">
        <v>320</v>
      </c>
      <c r="Q1" s="3" t="s">
        <v>321</v>
      </c>
      <c r="R1" s="3" t="s">
        <v>326</v>
      </c>
      <c r="S1" s="3" t="s">
        <v>451</v>
      </c>
    </row>
    <row r="2" spans="1:19" s="3" customFormat="1" x14ac:dyDescent="0.25">
      <c r="A2" s="3" t="s">
        <v>322</v>
      </c>
      <c r="B2" s="18">
        <v>54</v>
      </c>
      <c r="C2" s="3" t="s">
        <v>171</v>
      </c>
      <c r="D2" s="3" t="s">
        <v>164</v>
      </c>
      <c r="E2" s="3" t="s">
        <v>199</v>
      </c>
      <c r="F2" s="3" t="s">
        <v>55</v>
      </c>
      <c r="G2" s="3" t="s">
        <v>231</v>
      </c>
      <c r="H2" s="16" t="s">
        <v>173</v>
      </c>
      <c r="I2" s="6" t="s">
        <v>138</v>
      </c>
      <c r="J2" s="3" t="s">
        <v>254</v>
      </c>
      <c r="K2" s="3" t="s">
        <v>142</v>
      </c>
      <c r="L2" s="3">
        <v>16</v>
      </c>
      <c r="M2" s="14">
        <v>0.64</v>
      </c>
      <c r="N2" s="14">
        <v>0.16</v>
      </c>
      <c r="O2" s="3">
        <v>18</v>
      </c>
      <c r="P2" s="14">
        <v>0.7</v>
      </c>
      <c r="Q2" s="14">
        <v>0.12</v>
      </c>
      <c r="R2" s="14">
        <f>M2-P2</f>
        <v>-5.9999999999999942E-2</v>
      </c>
    </row>
    <row r="3" spans="1:19" s="3" customFormat="1" x14ac:dyDescent="0.25">
      <c r="A3" s="3" t="s">
        <v>324</v>
      </c>
      <c r="B3" s="18">
        <v>54</v>
      </c>
      <c r="C3" s="3" t="s">
        <v>171</v>
      </c>
      <c r="D3" s="3" t="s">
        <v>164</v>
      </c>
      <c r="E3" s="3" t="s">
        <v>199</v>
      </c>
      <c r="F3" s="3" t="s">
        <v>55</v>
      </c>
      <c r="G3" s="3" t="s">
        <v>231</v>
      </c>
      <c r="H3" s="16" t="s">
        <v>173</v>
      </c>
      <c r="I3" s="6" t="s">
        <v>138</v>
      </c>
      <c r="J3" s="3" t="s">
        <v>254</v>
      </c>
      <c r="K3" s="3" t="s">
        <v>142</v>
      </c>
      <c r="L3" s="3">
        <v>16</v>
      </c>
      <c r="M3" s="14">
        <v>0.55000000000000004</v>
      </c>
      <c r="N3" s="14">
        <v>0.15</v>
      </c>
      <c r="O3" s="3">
        <v>18</v>
      </c>
      <c r="P3" s="14">
        <v>0.56000000000000005</v>
      </c>
      <c r="Q3" s="14">
        <v>0.13</v>
      </c>
      <c r="R3" s="14">
        <f t="shared" ref="R3:R79" si="0">M3-P3</f>
        <v>-1.0000000000000009E-2</v>
      </c>
    </row>
    <row r="4" spans="1:19" s="3" customFormat="1" x14ac:dyDescent="0.25">
      <c r="A4" s="3" t="s">
        <v>325</v>
      </c>
      <c r="B4" s="18">
        <v>54</v>
      </c>
      <c r="C4" s="3" t="s">
        <v>171</v>
      </c>
      <c r="D4" s="3" t="s">
        <v>164</v>
      </c>
      <c r="E4" s="3" t="s">
        <v>199</v>
      </c>
      <c r="F4" s="3" t="s">
        <v>55</v>
      </c>
      <c r="G4" s="3" t="s">
        <v>231</v>
      </c>
      <c r="H4" s="16" t="s">
        <v>173</v>
      </c>
      <c r="I4" s="6" t="s">
        <v>138</v>
      </c>
      <c r="J4" s="3" t="s">
        <v>254</v>
      </c>
      <c r="K4" s="3" t="s">
        <v>142</v>
      </c>
      <c r="L4" s="3">
        <v>16</v>
      </c>
      <c r="M4" s="14">
        <v>0.6</v>
      </c>
      <c r="N4" s="14">
        <v>0.16</v>
      </c>
      <c r="O4" s="3">
        <v>18</v>
      </c>
      <c r="P4" s="14">
        <v>0.63</v>
      </c>
      <c r="Q4" s="14">
        <v>0.14000000000000001</v>
      </c>
      <c r="R4" s="14">
        <f t="shared" si="0"/>
        <v>-3.0000000000000027E-2</v>
      </c>
    </row>
    <row r="5" spans="1:19" s="3" customFormat="1" x14ac:dyDescent="0.25">
      <c r="A5" s="3" t="s">
        <v>323</v>
      </c>
      <c r="B5" s="18">
        <v>54</v>
      </c>
      <c r="C5" s="3" t="s">
        <v>171</v>
      </c>
      <c r="D5" s="3" t="s">
        <v>164</v>
      </c>
      <c r="E5" s="3" t="s">
        <v>199</v>
      </c>
      <c r="F5" s="3" t="s">
        <v>55</v>
      </c>
      <c r="G5" s="3" t="s">
        <v>231</v>
      </c>
      <c r="H5" s="3" t="s">
        <v>232</v>
      </c>
      <c r="I5" s="6" t="s">
        <v>138</v>
      </c>
      <c r="J5" s="3" t="s">
        <v>254</v>
      </c>
      <c r="K5" s="3" t="s">
        <v>142</v>
      </c>
      <c r="L5" s="3">
        <v>16</v>
      </c>
      <c r="M5" s="14">
        <v>0.64</v>
      </c>
      <c r="N5" s="14">
        <v>0.16</v>
      </c>
      <c r="O5" s="3">
        <v>19</v>
      </c>
      <c r="P5" s="14">
        <v>0.68</v>
      </c>
      <c r="Q5" s="14">
        <v>0.14000000000000001</v>
      </c>
      <c r="R5" s="14">
        <f t="shared" si="0"/>
        <v>-4.0000000000000036E-2</v>
      </c>
    </row>
    <row r="6" spans="1:19" s="3" customFormat="1" x14ac:dyDescent="0.25">
      <c r="A6" s="3" t="s">
        <v>324</v>
      </c>
      <c r="B6" s="18">
        <v>54</v>
      </c>
      <c r="C6" s="3" t="s">
        <v>171</v>
      </c>
      <c r="D6" s="3" t="s">
        <v>164</v>
      </c>
      <c r="E6" s="3" t="s">
        <v>199</v>
      </c>
      <c r="F6" s="3" t="s">
        <v>55</v>
      </c>
      <c r="G6" s="3" t="s">
        <v>231</v>
      </c>
      <c r="H6" s="3" t="s">
        <v>232</v>
      </c>
      <c r="I6" s="6" t="s">
        <v>138</v>
      </c>
      <c r="J6" s="3" t="s">
        <v>254</v>
      </c>
      <c r="K6" s="3" t="s">
        <v>142</v>
      </c>
      <c r="L6" s="3">
        <v>16</v>
      </c>
      <c r="M6" s="14">
        <v>0.55000000000000004</v>
      </c>
      <c r="N6" s="14">
        <v>0.15</v>
      </c>
      <c r="O6" s="3">
        <v>18</v>
      </c>
      <c r="P6" s="14">
        <v>0.49</v>
      </c>
      <c r="Q6" s="14">
        <v>0.12</v>
      </c>
      <c r="R6" s="14">
        <f t="shared" si="0"/>
        <v>6.0000000000000053E-2</v>
      </c>
    </row>
    <row r="7" spans="1:19" s="3" customFormat="1" x14ac:dyDescent="0.25">
      <c r="A7" s="3" t="s">
        <v>325</v>
      </c>
      <c r="B7" s="18">
        <v>54</v>
      </c>
      <c r="C7" s="3" t="s">
        <v>171</v>
      </c>
      <c r="D7" s="3" t="s">
        <v>164</v>
      </c>
      <c r="E7" s="3" t="s">
        <v>199</v>
      </c>
      <c r="F7" s="3" t="s">
        <v>55</v>
      </c>
      <c r="G7" s="3" t="s">
        <v>231</v>
      </c>
      <c r="H7" s="3" t="s">
        <v>232</v>
      </c>
      <c r="I7" s="6" t="s">
        <v>138</v>
      </c>
      <c r="J7" s="3" t="s">
        <v>254</v>
      </c>
      <c r="K7" s="3" t="s">
        <v>142</v>
      </c>
      <c r="L7" s="3">
        <v>16</v>
      </c>
      <c r="M7" s="14">
        <v>0.6</v>
      </c>
      <c r="N7" s="14">
        <v>0.16</v>
      </c>
      <c r="O7" s="3">
        <v>18</v>
      </c>
      <c r="P7" s="14">
        <v>0.59</v>
      </c>
      <c r="Q7" s="14">
        <v>0.16</v>
      </c>
      <c r="R7" s="14">
        <f t="shared" si="0"/>
        <v>1.0000000000000009E-2</v>
      </c>
    </row>
    <row r="8" spans="1:19" x14ac:dyDescent="0.25">
      <c r="A8" t="s">
        <v>182</v>
      </c>
      <c r="B8" s="18">
        <v>18</v>
      </c>
      <c r="C8" s="3" t="s">
        <v>177</v>
      </c>
      <c r="D8" s="3" t="s">
        <v>162</v>
      </c>
      <c r="E8" s="3" t="s">
        <v>167</v>
      </c>
      <c r="F8" s="3" t="s">
        <v>65</v>
      </c>
      <c r="G8" s="6" t="s">
        <v>238</v>
      </c>
      <c r="H8" s="6" t="s">
        <v>238</v>
      </c>
      <c r="I8" s="6" t="s">
        <v>238</v>
      </c>
      <c r="J8" s="6" t="s">
        <v>238</v>
      </c>
      <c r="K8" s="6" t="s">
        <v>238</v>
      </c>
      <c r="L8" s="6" t="s">
        <v>238</v>
      </c>
      <c r="M8" s="15" t="s">
        <v>238</v>
      </c>
      <c r="N8" s="15" t="s">
        <v>238</v>
      </c>
      <c r="O8" s="6" t="s">
        <v>238</v>
      </c>
      <c r="P8" s="15" t="s">
        <v>238</v>
      </c>
      <c r="Q8" s="15" t="s">
        <v>238</v>
      </c>
      <c r="R8" s="14" t="s">
        <v>238</v>
      </c>
    </row>
    <row r="9" spans="1:19" x14ac:dyDescent="0.25">
      <c r="A9" t="s">
        <v>213</v>
      </c>
      <c r="B9" s="18">
        <v>16</v>
      </c>
      <c r="C9" s="3" t="s">
        <v>177</v>
      </c>
      <c r="D9" s="3" t="s">
        <v>163</v>
      </c>
      <c r="E9" s="3" t="s">
        <v>167</v>
      </c>
      <c r="F9" s="3" t="s">
        <v>71</v>
      </c>
      <c r="G9" s="6" t="s">
        <v>69</v>
      </c>
      <c r="H9" s="6" t="s">
        <v>173</v>
      </c>
      <c r="I9" s="6" t="s">
        <v>138</v>
      </c>
      <c r="J9" s="6" t="s">
        <v>152</v>
      </c>
      <c r="K9" s="6" t="s">
        <v>143</v>
      </c>
      <c r="L9">
        <v>16</v>
      </c>
      <c r="M9" s="15">
        <v>3.16</v>
      </c>
      <c r="N9" s="15">
        <v>1.75</v>
      </c>
      <c r="O9">
        <v>16</v>
      </c>
      <c r="P9" s="15">
        <v>3.2</v>
      </c>
      <c r="Q9" s="15">
        <v>2.0099999999999998</v>
      </c>
      <c r="R9" s="14">
        <f t="shared" si="0"/>
        <v>-4.0000000000000036E-2</v>
      </c>
    </row>
    <row r="10" spans="1:19" x14ac:dyDescent="0.25">
      <c r="A10" t="s">
        <v>181</v>
      </c>
      <c r="B10" s="18">
        <v>88</v>
      </c>
      <c r="C10" s="3" t="s">
        <v>177</v>
      </c>
      <c r="D10" s="3" t="s">
        <v>164</v>
      </c>
      <c r="E10" s="3" t="s">
        <v>167</v>
      </c>
      <c r="F10" s="3" t="s">
        <v>72</v>
      </c>
      <c r="G10" s="6" t="s">
        <v>211</v>
      </c>
      <c r="H10" s="6" t="s">
        <v>173</v>
      </c>
      <c r="I10" s="6" t="s">
        <v>139</v>
      </c>
      <c r="J10" s="6" t="s">
        <v>158</v>
      </c>
      <c r="K10" s="6" t="s">
        <v>142</v>
      </c>
      <c r="L10">
        <v>88</v>
      </c>
      <c r="M10" s="15">
        <v>135.49</v>
      </c>
      <c r="N10" s="15">
        <v>41.9</v>
      </c>
      <c r="O10">
        <v>88</v>
      </c>
      <c r="P10" s="15">
        <v>129.71</v>
      </c>
      <c r="Q10" s="15">
        <v>26.9</v>
      </c>
      <c r="R10" s="14">
        <f t="shared" si="0"/>
        <v>5.7800000000000011</v>
      </c>
    </row>
    <row r="11" spans="1:19" x14ac:dyDescent="0.25">
      <c r="A11" t="s">
        <v>224</v>
      </c>
      <c r="B11" s="18">
        <v>254</v>
      </c>
      <c r="C11" s="3" t="s">
        <v>177</v>
      </c>
      <c r="D11" s="3" t="s">
        <v>164</v>
      </c>
      <c r="E11" s="3" t="s">
        <v>168</v>
      </c>
      <c r="F11" s="3" t="s">
        <v>79</v>
      </c>
      <c r="G11" s="6" t="s">
        <v>78</v>
      </c>
      <c r="H11" s="6" t="s">
        <v>176</v>
      </c>
      <c r="I11" s="6" t="s">
        <v>139</v>
      </c>
      <c r="J11" s="6" t="s">
        <v>155</v>
      </c>
      <c r="K11" s="6" t="s">
        <v>142</v>
      </c>
      <c r="L11">
        <v>254</v>
      </c>
      <c r="M11" s="15">
        <v>0.36</v>
      </c>
      <c r="N11" s="15">
        <v>0.24</v>
      </c>
      <c r="O11">
        <v>258</v>
      </c>
      <c r="P11" s="15">
        <v>0.57999999999999996</v>
      </c>
      <c r="Q11" s="15">
        <v>0.28999999999999998</v>
      </c>
      <c r="R11" s="14">
        <f t="shared" si="0"/>
        <v>-0.21999999999999997</v>
      </c>
    </row>
    <row r="12" spans="1:19" x14ac:dyDescent="0.25">
      <c r="A12" t="s">
        <v>128</v>
      </c>
      <c r="B12" s="17">
        <v>26</v>
      </c>
      <c r="C12" s="3" t="s">
        <v>177</v>
      </c>
      <c r="D12" s="3" t="s">
        <v>164</v>
      </c>
      <c r="E12" s="3" t="s">
        <v>187</v>
      </c>
      <c r="F12" s="3" t="s">
        <v>84</v>
      </c>
      <c r="G12" s="6" t="s">
        <v>83</v>
      </c>
      <c r="H12" s="6" t="s">
        <v>173</v>
      </c>
      <c r="I12" s="6" t="s">
        <v>144</v>
      </c>
      <c r="J12" s="6" t="s">
        <v>156</v>
      </c>
      <c r="K12" s="6" t="s">
        <v>142</v>
      </c>
      <c r="L12">
        <v>13</v>
      </c>
      <c r="M12" s="15">
        <v>0.98</v>
      </c>
      <c r="N12" s="15">
        <v>1.1599999999999999</v>
      </c>
      <c r="O12">
        <v>13</v>
      </c>
      <c r="P12" s="15">
        <v>0.32</v>
      </c>
      <c r="Q12" s="15">
        <v>0.64</v>
      </c>
      <c r="R12" s="14">
        <f t="shared" si="0"/>
        <v>0.65999999999999992</v>
      </c>
    </row>
    <row r="13" spans="1:19" x14ac:dyDescent="0.25">
      <c r="A13" t="s">
        <v>129</v>
      </c>
      <c r="B13" s="17">
        <v>26</v>
      </c>
      <c r="C13" s="3" t="s">
        <v>177</v>
      </c>
      <c r="D13" s="3" t="s">
        <v>164</v>
      </c>
      <c r="E13" s="3" t="s">
        <v>187</v>
      </c>
      <c r="F13" s="3" t="s">
        <v>84</v>
      </c>
      <c r="G13" s="6" t="s">
        <v>83</v>
      </c>
      <c r="H13" s="6" t="s">
        <v>173</v>
      </c>
      <c r="I13" s="6" t="s">
        <v>144</v>
      </c>
      <c r="J13" s="6" t="s">
        <v>156</v>
      </c>
      <c r="K13" s="6" t="s">
        <v>142</v>
      </c>
      <c r="L13">
        <v>13</v>
      </c>
      <c r="M13" s="15">
        <v>3</v>
      </c>
      <c r="N13" s="15">
        <v>2.16</v>
      </c>
      <c r="O13">
        <v>13</v>
      </c>
      <c r="P13" s="15">
        <v>0.5</v>
      </c>
      <c r="Q13" s="15">
        <v>1.1000000000000001</v>
      </c>
      <c r="R13" s="14">
        <f t="shared" si="0"/>
        <v>2.5</v>
      </c>
    </row>
    <row r="14" spans="1:19" x14ac:dyDescent="0.25">
      <c r="A14" t="s">
        <v>239</v>
      </c>
      <c r="B14" s="17">
        <v>52</v>
      </c>
      <c r="C14" s="3" t="s">
        <v>177</v>
      </c>
      <c r="D14" s="3" t="s">
        <v>164</v>
      </c>
      <c r="E14" s="3" t="s">
        <v>187</v>
      </c>
      <c r="F14" s="3" t="s">
        <v>84</v>
      </c>
      <c r="G14" s="6" t="s">
        <v>83</v>
      </c>
      <c r="H14" s="6" t="s">
        <v>173</v>
      </c>
      <c r="I14" s="6" t="s">
        <v>144</v>
      </c>
      <c r="J14" s="6" t="s">
        <v>156</v>
      </c>
      <c r="K14" s="6" t="s">
        <v>142</v>
      </c>
      <c r="L14">
        <v>26</v>
      </c>
      <c r="M14" s="15">
        <v>1.99</v>
      </c>
      <c r="N14" s="15">
        <v>1.74</v>
      </c>
      <c r="O14">
        <v>26</v>
      </c>
      <c r="P14" s="15">
        <v>0.41</v>
      </c>
      <c r="Q14" s="15">
        <v>0.89</v>
      </c>
      <c r="R14" s="14">
        <f t="shared" si="0"/>
        <v>1.58</v>
      </c>
    </row>
    <row r="15" spans="1:19" x14ac:dyDescent="0.25">
      <c r="A15" t="s">
        <v>214</v>
      </c>
      <c r="B15" s="18">
        <v>4</v>
      </c>
      <c r="C15" s="3" t="s">
        <v>177</v>
      </c>
      <c r="D15" s="3" t="s">
        <v>164</v>
      </c>
      <c r="E15" s="3" t="s">
        <v>187</v>
      </c>
      <c r="F15" s="3" t="s">
        <v>91</v>
      </c>
      <c r="G15" s="6" t="s">
        <v>238</v>
      </c>
      <c r="H15" s="6" t="s">
        <v>238</v>
      </c>
      <c r="I15" s="6" t="s">
        <v>238</v>
      </c>
      <c r="J15" s="6" t="s">
        <v>238</v>
      </c>
      <c r="K15" s="6" t="s">
        <v>238</v>
      </c>
      <c r="L15" s="6" t="s">
        <v>238</v>
      </c>
      <c r="M15" s="15" t="s">
        <v>238</v>
      </c>
      <c r="N15" s="15" t="s">
        <v>238</v>
      </c>
      <c r="O15" s="6" t="s">
        <v>238</v>
      </c>
      <c r="P15" s="15" t="s">
        <v>238</v>
      </c>
      <c r="Q15" s="15" t="s">
        <v>238</v>
      </c>
      <c r="R15" s="14" t="s">
        <v>238</v>
      </c>
    </row>
    <row r="16" spans="1:19" x14ac:dyDescent="0.25">
      <c r="A16" t="s">
        <v>249</v>
      </c>
      <c r="B16" s="18">
        <v>24</v>
      </c>
      <c r="C16" s="3" t="s">
        <v>171</v>
      </c>
      <c r="D16" s="3" t="s">
        <v>164</v>
      </c>
      <c r="E16" s="3" t="s">
        <v>167</v>
      </c>
      <c r="F16" s="3"/>
      <c r="G16" s="6" t="s">
        <v>343</v>
      </c>
      <c r="H16" s="6" t="s">
        <v>173</v>
      </c>
      <c r="I16" s="6" t="s">
        <v>144</v>
      </c>
      <c r="J16" s="6" t="s">
        <v>175</v>
      </c>
      <c r="K16" s="6" t="s">
        <v>142</v>
      </c>
      <c r="L16" s="1">
        <v>24</v>
      </c>
      <c r="M16" s="15">
        <v>0.64</v>
      </c>
      <c r="N16" s="15">
        <v>0.19</v>
      </c>
      <c r="O16">
        <v>12</v>
      </c>
      <c r="P16" s="15">
        <v>0.66</v>
      </c>
      <c r="Q16" s="15">
        <v>0.15</v>
      </c>
      <c r="R16" s="14">
        <f t="shared" si="0"/>
        <v>-2.0000000000000018E-2</v>
      </c>
    </row>
    <row r="17" spans="1:18" x14ac:dyDescent="0.25">
      <c r="A17" t="s">
        <v>249</v>
      </c>
      <c r="B17" s="18">
        <v>24</v>
      </c>
      <c r="C17" s="3" t="s">
        <v>171</v>
      </c>
      <c r="D17" s="3" t="s">
        <v>164</v>
      </c>
      <c r="E17" s="3" t="s">
        <v>167</v>
      </c>
      <c r="F17" s="3"/>
      <c r="G17" s="6" t="s">
        <v>343</v>
      </c>
      <c r="H17" s="6" t="s">
        <v>174</v>
      </c>
      <c r="I17" s="6" t="s">
        <v>144</v>
      </c>
      <c r="J17" s="6" t="s">
        <v>175</v>
      </c>
      <c r="K17" s="6" t="s">
        <v>142</v>
      </c>
      <c r="L17" s="1">
        <v>24</v>
      </c>
      <c r="M17" s="15">
        <v>0.64</v>
      </c>
      <c r="N17" s="15">
        <v>0.19</v>
      </c>
      <c r="O17">
        <v>11</v>
      </c>
      <c r="P17" s="15">
        <v>0.71</v>
      </c>
      <c r="Q17" s="15">
        <v>0.12</v>
      </c>
      <c r="R17" s="14">
        <f t="shared" si="0"/>
        <v>-6.9999999999999951E-2</v>
      </c>
    </row>
    <row r="18" spans="1:18" x14ac:dyDescent="0.25">
      <c r="A18" t="s">
        <v>146</v>
      </c>
      <c r="B18" s="18">
        <v>153</v>
      </c>
      <c r="C18" s="3" t="s">
        <v>177</v>
      </c>
      <c r="D18" s="3" t="s">
        <v>165</v>
      </c>
      <c r="E18" s="3" t="s">
        <v>187</v>
      </c>
      <c r="F18" s="3"/>
      <c r="G18" s="6" t="s">
        <v>145</v>
      </c>
      <c r="H18" s="6" t="s">
        <v>173</v>
      </c>
      <c r="I18" s="6" t="s">
        <v>139</v>
      </c>
      <c r="J18" s="6" t="s">
        <v>157</v>
      </c>
      <c r="K18" s="6" t="s">
        <v>143</v>
      </c>
      <c r="L18">
        <v>153</v>
      </c>
      <c r="M18" s="15">
        <v>4.6100000000000003</v>
      </c>
      <c r="N18" s="15">
        <v>2.19</v>
      </c>
      <c r="O18">
        <v>153</v>
      </c>
      <c r="P18" s="15">
        <v>5.57</v>
      </c>
      <c r="Q18" s="15">
        <v>1.06</v>
      </c>
      <c r="R18" s="14">
        <f t="shared" si="0"/>
        <v>-0.96</v>
      </c>
    </row>
    <row r="19" spans="1:18" x14ac:dyDescent="0.25">
      <c r="A19" t="s">
        <v>146</v>
      </c>
      <c r="B19" s="18">
        <v>153</v>
      </c>
      <c r="C19" s="3" t="s">
        <v>177</v>
      </c>
      <c r="D19" s="3" t="s">
        <v>165</v>
      </c>
      <c r="E19" s="3" t="s">
        <v>187</v>
      </c>
      <c r="F19" s="3"/>
      <c r="G19" s="6" t="s">
        <v>145</v>
      </c>
      <c r="H19" s="6" t="s">
        <v>212</v>
      </c>
      <c r="I19" s="6" t="s">
        <v>140</v>
      </c>
      <c r="J19" s="6" t="s">
        <v>157</v>
      </c>
      <c r="K19" s="6" t="s">
        <v>143</v>
      </c>
      <c r="L19">
        <v>153</v>
      </c>
      <c r="M19" s="15">
        <v>4.6100000000000003</v>
      </c>
      <c r="N19" s="15">
        <v>2.19</v>
      </c>
      <c r="O19">
        <v>153</v>
      </c>
      <c r="P19" s="15">
        <v>3.22</v>
      </c>
      <c r="Q19" s="15">
        <v>3.06</v>
      </c>
      <c r="R19" s="14">
        <f t="shared" si="0"/>
        <v>1.3900000000000001</v>
      </c>
    </row>
    <row r="20" spans="1:18" x14ac:dyDescent="0.25">
      <c r="A20" t="s">
        <v>147</v>
      </c>
      <c r="B20" s="18">
        <v>83</v>
      </c>
      <c r="C20" s="3" t="s">
        <v>177</v>
      </c>
      <c r="D20" s="3" t="s">
        <v>165</v>
      </c>
      <c r="E20" s="3" t="s">
        <v>187</v>
      </c>
      <c r="F20" s="3"/>
      <c r="G20" s="6" t="s">
        <v>145</v>
      </c>
      <c r="H20" s="6" t="s">
        <v>173</v>
      </c>
      <c r="I20" s="6" t="s">
        <v>139</v>
      </c>
      <c r="J20" s="6" t="s">
        <v>157</v>
      </c>
      <c r="K20" s="6" t="s">
        <v>143</v>
      </c>
      <c r="L20">
        <v>83</v>
      </c>
      <c r="M20" s="15">
        <v>3.37</v>
      </c>
      <c r="N20" s="15">
        <v>2.1</v>
      </c>
      <c r="O20">
        <v>83</v>
      </c>
      <c r="P20" s="15">
        <v>5.3</v>
      </c>
      <c r="Q20" s="15">
        <v>0.85</v>
      </c>
      <c r="R20" s="14">
        <f t="shared" si="0"/>
        <v>-1.9299999999999997</v>
      </c>
    </row>
    <row r="21" spans="1:18" x14ac:dyDescent="0.25">
      <c r="A21" t="s">
        <v>147</v>
      </c>
      <c r="B21" s="18">
        <v>83</v>
      </c>
      <c r="C21" s="3" t="s">
        <v>177</v>
      </c>
      <c r="D21" s="3" t="s">
        <v>165</v>
      </c>
      <c r="E21" s="3" t="s">
        <v>187</v>
      </c>
      <c r="F21" s="3"/>
      <c r="G21" s="6" t="s">
        <v>145</v>
      </c>
      <c r="H21" s="6" t="s">
        <v>212</v>
      </c>
      <c r="I21" s="6" t="s">
        <v>140</v>
      </c>
      <c r="J21" s="6" t="s">
        <v>157</v>
      </c>
      <c r="K21" s="6" t="s">
        <v>143</v>
      </c>
      <c r="L21">
        <v>83</v>
      </c>
      <c r="M21" s="15">
        <v>3.37</v>
      </c>
      <c r="N21" s="15">
        <v>2.1</v>
      </c>
      <c r="O21">
        <v>83</v>
      </c>
      <c r="P21" s="15">
        <v>0.51</v>
      </c>
      <c r="Q21" s="15">
        <v>1.71</v>
      </c>
      <c r="R21" s="14">
        <f t="shared" si="0"/>
        <v>2.8600000000000003</v>
      </c>
    </row>
    <row r="22" spans="1:18" x14ac:dyDescent="0.25">
      <c r="A22" t="s">
        <v>240</v>
      </c>
      <c r="B22" s="18">
        <f>153+83</f>
        <v>236</v>
      </c>
      <c r="C22" s="3" t="s">
        <v>177</v>
      </c>
      <c r="D22" s="3" t="s">
        <v>165</v>
      </c>
      <c r="E22" s="3" t="s">
        <v>187</v>
      </c>
      <c r="F22" s="3"/>
      <c r="G22" s="6" t="s">
        <v>145</v>
      </c>
      <c r="H22" s="6" t="s">
        <v>173</v>
      </c>
      <c r="I22" s="6" t="s">
        <v>139</v>
      </c>
      <c r="J22" s="6" t="s">
        <v>157</v>
      </c>
      <c r="K22" s="6" t="s">
        <v>143</v>
      </c>
      <c r="L22">
        <v>236</v>
      </c>
      <c r="M22" s="15">
        <v>4.17</v>
      </c>
      <c r="N22" s="15">
        <v>2.16</v>
      </c>
      <c r="O22">
        <v>236</v>
      </c>
      <c r="P22" s="15">
        <v>5.48</v>
      </c>
      <c r="Q22" s="15">
        <v>0.99</v>
      </c>
      <c r="R22" s="14">
        <f t="shared" si="0"/>
        <v>-1.3100000000000005</v>
      </c>
    </row>
    <row r="23" spans="1:18" x14ac:dyDescent="0.25">
      <c r="A23" t="s">
        <v>240</v>
      </c>
      <c r="B23" s="18">
        <f>153+83</f>
        <v>236</v>
      </c>
      <c r="C23" s="3" t="s">
        <v>177</v>
      </c>
      <c r="D23" s="3" t="s">
        <v>165</v>
      </c>
      <c r="E23" s="3" t="s">
        <v>187</v>
      </c>
      <c r="F23" s="3"/>
      <c r="G23" s="6" t="s">
        <v>145</v>
      </c>
      <c r="H23" s="6" t="s">
        <v>212</v>
      </c>
      <c r="I23" s="6" t="s">
        <v>140</v>
      </c>
      <c r="J23" s="6" t="s">
        <v>157</v>
      </c>
      <c r="K23" s="6" t="s">
        <v>143</v>
      </c>
      <c r="L23">
        <v>236</v>
      </c>
      <c r="M23" s="15">
        <v>4.17</v>
      </c>
      <c r="N23" s="15">
        <v>2.16</v>
      </c>
      <c r="O23">
        <v>236</v>
      </c>
      <c r="P23" s="15">
        <v>2.27</v>
      </c>
      <c r="Q23" s="15">
        <v>2.67</v>
      </c>
      <c r="R23" s="14">
        <f t="shared" si="0"/>
        <v>1.9</v>
      </c>
    </row>
    <row r="24" spans="1:18" x14ac:dyDescent="0.25">
      <c r="A24" t="s">
        <v>215</v>
      </c>
      <c r="B24" s="18">
        <v>45</v>
      </c>
      <c r="C24" s="3" t="s">
        <v>171</v>
      </c>
      <c r="D24" s="3" t="s">
        <v>126</v>
      </c>
      <c r="E24" s="3" t="s">
        <v>169</v>
      </c>
      <c r="F24" s="3" t="s">
        <v>41</v>
      </c>
      <c r="G24" s="6" t="s">
        <v>44</v>
      </c>
      <c r="H24" s="6" t="s">
        <v>173</v>
      </c>
      <c r="I24" s="6" t="s">
        <v>139</v>
      </c>
      <c r="J24" s="6" t="s">
        <v>159</v>
      </c>
      <c r="K24" s="6" t="s">
        <v>143</v>
      </c>
      <c r="L24">
        <v>83</v>
      </c>
      <c r="M24" s="15">
        <v>289</v>
      </c>
      <c r="N24" s="15">
        <v>146</v>
      </c>
      <c r="O24">
        <v>83</v>
      </c>
      <c r="P24" s="15">
        <v>12.3</v>
      </c>
      <c r="Q24" s="15">
        <v>12.3</v>
      </c>
      <c r="R24" s="14">
        <f t="shared" si="0"/>
        <v>276.7</v>
      </c>
    </row>
    <row r="25" spans="1:18" x14ac:dyDescent="0.25">
      <c r="A25" t="s">
        <v>215</v>
      </c>
      <c r="B25" s="18">
        <v>45</v>
      </c>
      <c r="C25" s="3" t="s">
        <v>171</v>
      </c>
      <c r="D25" s="3" t="s">
        <v>126</v>
      </c>
      <c r="E25" s="3" t="s">
        <v>169</v>
      </c>
      <c r="F25" s="3" t="s">
        <v>41</v>
      </c>
      <c r="G25" s="6" t="s">
        <v>44</v>
      </c>
      <c r="H25" s="6" t="s">
        <v>154</v>
      </c>
      <c r="I25" s="6" t="s">
        <v>140</v>
      </c>
      <c r="J25" s="6" t="s">
        <v>159</v>
      </c>
      <c r="K25" s="6" t="s">
        <v>143</v>
      </c>
      <c r="L25">
        <v>83</v>
      </c>
      <c r="M25" s="15">
        <v>289</v>
      </c>
      <c r="N25" s="15">
        <v>146</v>
      </c>
      <c r="O25">
        <v>83</v>
      </c>
      <c r="P25" s="15">
        <v>361</v>
      </c>
      <c r="Q25" s="15">
        <v>153</v>
      </c>
      <c r="R25" s="14">
        <f t="shared" si="0"/>
        <v>-72</v>
      </c>
    </row>
    <row r="26" spans="1:18" x14ac:dyDescent="0.25">
      <c r="A26" t="s">
        <v>130</v>
      </c>
      <c r="B26" s="17">
        <v>41</v>
      </c>
      <c r="C26" s="3" t="s">
        <v>177</v>
      </c>
      <c r="D26" s="3" t="s">
        <v>164</v>
      </c>
      <c r="E26" s="3" t="s">
        <v>187</v>
      </c>
      <c r="F26" s="3" t="s">
        <v>85</v>
      </c>
      <c r="G26" s="6" t="s">
        <v>89</v>
      </c>
      <c r="H26" s="6" t="s">
        <v>173</v>
      </c>
      <c r="I26" s="6" t="s">
        <v>138</v>
      </c>
      <c r="J26" s="6" t="s">
        <v>160</v>
      </c>
      <c r="K26" s="6" t="s">
        <v>143</v>
      </c>
      <c r="L26">
        <v>41</v>
      </c>
      <c r="M26" s="15">
        <v>38.1</v>
      </c>
      <c r="N26" s="15">
        <v>10.8</v>
      </c>
      <c r="O26">
        <v>41</v>
      </c>
      <c r="P26" s="15">
        <v>33.799999999999997</v>
      </c>
      <c r="Q26" s="15">
        <v>10.3</v>
      </c>
      <c r="R26" s="14">
        <f t="shared" si="0"/>
        <v>4.3000000000000043</v>
      </c>
    </row>
    <row r="27" spans="1:18" x14ac:dyDescent="0.25">
      <c r="A27" t="s">
        <v>131</v>
      </c>
      <c r="B27" s="17">
        <v>31</v>
      </c>
      <c r="C27" s="3" t="s">
        <v>177</v>
      </c>
      <c r="D27" s="3" t="s">
        <v>164</v>
      </c>
      <c r="E27" s="3" t="s">
        <v>187</v>
      </c>
      <c r="F27" s="3" t="s">
        <v>85</v>
      </c>
      <c r="G27" s="6" t="s">
        <v>89</v>
      </c>
      <c r="H27" s="6" t="s">
        <v>173</v>
      </c>
      <c r="I27" s="6" t="s">
        <v>138</v>
      </c>
      <c r="J27" s="6" t="s">
        <v>160</v>
      </c>
      <c r="K27" s="6" t="s">
        <v>143</v>
      </c>
      <c r="L27">
        <v>31</v>
      </c>
      <c r="M27" s="15">
        <v>40.1</v>
      </c>
      <c r="N27" s="15">
        <v>10.5</v>
      </c>
      <c r="O27">
        <v>31</v>
      </c>
      <c r="P27" s="15">
        <v>37.9</v>
      </c>
      <c r="Q27" s="15">
        <v>8.8000000000000007</v>
      </c>
      <c r="R27" s="14">
        <f t="shared" si="0"/>
        <v>2.2000000000000028</v>
      </c>
    </row>
    <row r="28" spans="1:18" x14ac:dyDescent="0.25">
      <c r="A28" t="s">
        <v>247</v>
      </c>
      <c r="B28" s="17">
        <v>72</v>
      </c>
      <c r="C28" s="3" t="s">
        <v>177</v>
      </c>
      <c r="D28" s="3" t="s">
        <v>164</v>
      </c>
      <c r="E28" s="3" t="s">
        <v>187</v>
      </c>
      <c r="F28" s="3" t="s">
        <v>85</v>
      </c>
      <c r="G28" s="6" t="s">
        <v>89</v>
      </c>
      <c r="H28" s="6" t="s">
        <v>173</v>
      </c>
      <c r="I28" s="6" t="s">
        <v>138</v>
      </c>
      <c r="J28" s="6" t="s">
        <v>160</v>
      </c>
      <c r="K28" s="6" t="s">
        <v>143</v>
      </c>
      <c r="L28">
        <v>72</v>
      </c>
      <c r="M28" s="15">
        <v>39</v>
      </c>
      <c r="N28" s="15">
        <v>10.7</v>
      </c>
      <c r="O28">
        <v>72</v>
      </c>
      <c r="P28" s="15">
        <v>35.6</v>
      </c>
      <c r="Q28" s="15">
        <v>9.6</v>
      </c>
      <c r="R28" s="14">
        <f t="shared" si="0"/>
        <v>3.3999999999999986</v>
      </c>
    </row>
    <row r="29" spans="1:18" x14ac:dyDescent="0.25">
      <c r="A29" t="s">
        <v>216</v>
      </c>
      <c r="B29" s="18">
        <v>32</v>
      </c>
      <c r="C29" s="3" t="s">
        <v>177</v>
      </c>
      <c r="D29" s="3" t="s">
        <v>163</v>
      </c>
      <c r="E29" s="3" t="s">
        <v>167</v>
      </c>
      <c r="F29" s="3" t="s">
        <v>51</v>
      </c>
      <c r="G29" s="6" t="s">
        <v>238</v>
      </c>
      <c r="H29" s="6" t="s">
        <v>238</v>
      </c>
      <c r="I29" s="6" t="s">
        <v>238</v>
      </c>
      <c r="J29" s="6" t="s">
        <v>238</v>
      </c>
      <c r="K29" s="6" t="s">
        <v>238</v>
      </c>
      <c r="L29" s="6" t="s">
        <v>238</v>
      </c>
      <c r="M29" s="15" t="s">
        <v>238</v>
      </c>
      <c r="N29" s="15" t="s">
        <v>238</v>
      </c>
      <c r="O29" s="6" t="s">
        <v>238</v>
      </c>
      <c r="P29" s="15" t="s">
        <v>238</v>
      </c>
      <c r="Q29" s="15" t="s">
        <v>238</v>
      </c>
      <c r="R29" s="14" t="s">
        <v>238</v>
      </c>
    </row>
    <row r="30" spans="1:18" x14ac:dyDescent="0.25">
      <c r="A30" t="s">
        <v>217</v>
      </c>
      <c r="B30" s="18">
        <v>22</v>
      </c>
      <c r="C30" s="3" t="s">
        <v>177</v>
      </c>
      <c r="D30" s="3" t="s">
        <v>164</v>
      </c>
      <c r="E30" s="3" t="s">
        <v>179</v>
      </c>
      <c r="F30" s="3" t="s">
        <v>55</v>
      </c>
      <c r="G30" s="6" t="s">
        <v>238</v>
      </c>
      <c r="H30" s="6" t="s">
        <v>238</v>
      </c>
      <c r="I30" s="6" t="s">
        <v>238</v>
      </c>
      <c r="J30" s="6" t="s">
        <v>238</v>
      </c>
      <c r="K30" s="6" t="s">
        <v>238</v>
      </c>
      <c r="L30" s="6" t="s">
        <v>238</v>
      </c>
      <c r="M30" s="15" t="s">
        <v>238</v>
      </c>
      <c r="N30" s="15" t="s">
        <v>238</v>
      </c>
      <c r="O30" s="6" t="s">
        <v>238</v>
      </c>
      <c r="P30" s="15" t="s">
        <v>238</v>
      </c>
      <c r="Q30" s="15" t="s">
        <v>238</v>
      </c>
      <c r="R30" s="14" t="s">
        <v>238</v>
      </c>
    </row>
    <row r="31" spans="1:18" x14ac:dyDescent="0.25">
      <c r="A31" t="s">
        <v>218</v>
      </c>
      <c r="B31" s="17">
        <v>20</v>
      </c>
      <c r="C31" s="3" t="s">
        <v>177</v>
      </c>
      <c r="D31" s="3" t="s">
        <v>60</v>
      </c>
      <c r="E31" s="3" t="s">
        <v>169</v>
      </c>
      <c r="F31" s="3" t="s">
        <v>55</v>
      </c>
      <c r="G31" s="6" t="s">
        <v>57</v>
      </c>
      <c r="H31" s="6" t="s">
        <v>173</v>
      </c>
      <c r="I31" s="6" t="s">
        <v>139</v>
      </c>
      <c r="J31" s="6" t="s">
        <v>155</v>
      </c>
      <c r="K31" s="6" t="s">
        <v>142</v>
      </c>
      <c r="L31">
        <v>20</v>
      </c>
      <c r="M31" s="15">
        <v>0.22</v>
      </c>
      <c r="N31" s="15">
        <v>0.16</v>
      </c>
      <c r="O31">
        <v>20</v>
      </c>
      <c r="P31" s="15">
        <v>0.3</v>
      </c>
      <c r="Q31" s="15">
        <v>0.17</v>
      </c>
      <c r="R31" s="14">
        <f t="shared" si="0"/>
        <v>-7.9999999999999988E-2</v>
      </c>
    </row>
    <row r="32" spans="1:18" x14ac:dyDescent="0.25">
      <c r="A32" t="s">
        <v>218</v>
      </c>
      <c r="B32" s="17">
        <v>20</v>
      </c>
      <c r="C32" s="3" t="s">
        <v>177</v>
      </c>
      <c r="D32" s="3" t="s">
        <v>60</v>
      </c>
      <c r="E32" s="3" t="s">
        <v>169</v>
      </c>
      <c r="F32" s="3" t="s">
        <v>55</v>
      </c>
      <c r="G32" s="6" t="s">
        <v>57</v>
      </c>
      <c r="H32" s="6" t="s">
        <v>174</v>
      </c>
      <c r="I32" s="6" t="s">
        <v>138</v>
      </c>
      <c r="J32" s="6" t="s">
        <v>155</v>
      </c>
      <c r="K32" s="6" t="s">
        <v>142</v>
      </c>
      <c r="L32">
        <v>20</v>
      </c>
      <c r="M32" s="15">
        <v>0.22</v>
      </c>
      <c r="N32" s="15">
        <v>0.16</v>
      </c>
      <c r="O32">
        <v>20</v>
      </c>
      <c r="P32" s="15">
        <v>0.23</v>
      </c>
      <c r="Q32" s="15">
        <v>0.16</v>
      </c>
      <c r="R32" s="14">
        <f t="shared" si="0"/>
        <v>-1.0000000000000009E-2</v>
      </c>
    </row>
    <row r="33" spans="1:18" x14ac:dyDescent="0.25">
      <c r="A33" t="s">
        <v>218</v>
      </c>
      <c r="B33" s="17">
        <v>20</v>
      </c>
      <c r="C33" s="3" t="s">
        <v>177</v>
      </c>
      <c r="D33" s="3" t="s">
        <v>60</v>
      </c>
      <c r="E33" s="3" t="s">
        <v>169</v>
      </c>
      <c r="F33" s="3" t="s">
        <v>55</v>
      </c>
      <c r="G33" s="6" t="s">
        <v>57</v>
      </c>
      <c r="H33" s="6" t="s">
        <v>172</v>
      </c>
      <c r="I33" s="6" t="s">
        <v>138</v>
      </c>
      <c r="J33" s="6" t="s">
        <v>155</v>
      </c>
      <c r="K33" s="6" t="s">
        <v>142</v>
      </c>
      <c r="L33">
        <v>20</v>
      </c>
      <c r="M33" s="15">
        <v>0.22</v>
      </c>
      <c r="N33" s="15">
        <v>0.16</v>
      </c>
      <c r="O33">
        <v>20</v>
      </c>
      <c r="P33" s="15">
        <v>0.25</v>
      </c>
      <c r="Q33" s="15">
        <v>0.17</v>
      </c>
      <c r="R33" s="14">
        <f t="shared" si="0"/>
        <v>-0.03</v>
      </c>
    </row>
    <row r="34" spans="1:18" x14ac:dyDescent="0.25">
      <c r="A34" t="s">
        <v>219</v>
      </c>
      <c r="B34" s="18">
        <v>15</v>
      </c>
      <c r="C34" s="3" t="s">
        <v>177</v>
      </c>
      <c r="D34" s="3" t="s">
        <v>163</v>
      </c>
      <c r="E34" s="3" t="s">
        <v>167</v>
      </c>
      <c r="F34" s="3" t="s">
        <v>48</v>
      </c>
      <c r="G34" s="6" t="s">
        <v>47</v>
      </c>
      <c r="H34" s="6" t="s">
        <v>173</v>
      </c>
      <c r="I34" s="6" t="s">
        <v>144</v>
      </c>
      <c r="J34" s="6" t="s">
        <v>161</v>
      </c>
      <c r="K34" s="6" t="s">
        <v>143</v>
      </c>
      <c r="L34">
        <v>13</v>
      </c>
      <c r="M34" s="15">
        <v>0.42</v>
      </c>
      <c r="N34" s="15">
        <v>0.08</v>
      </c>
      <c r="O34">
        <v>13</v>
      </c>
      <c r="P34" s="15">
        <v>0.47</v>
      </c>
      <c r="Q34" s="15">
        <v>0.09</v>
      </c>
      <c r="R34" s="14">
        <f t="shared" si="0"/>
        <v>-4.9999999999999989E-2</v>
      </c>
    </row>
    <row r="35" spans="1:18" x14ac:dyDescent="0.25">
      <c r="A35" t="s">
        <v>220</v>
      </c>
      <c r="B35" s="17">
        <v>28</v>
      </c>
      <c r="C35" s="3" t="s">
        <v>171</v>
      </c>
      <c r="D35" s="3" t="s">
        <v>163</v>
      </c>
      <c r="E35" s="3" t="s">
        <v>167</v>
      </c>
      <c r="F35" s="3" t="s">
        <v>100</v>
      </c>
      <c r="G35" s="6" t="s">
        <v>238</v>
      </c>
      <c r="H35" s="6" t="s">
        <v>238</v>
      </c>
      <c r="I35" s="6" t="s">
        <v>238</v>
      </c>
      <c r="J35" s="6" t="s">
        <v>238</v>
      </c>
      <c r="K35" s="6" t="s">
        <v>238</v>
      </c>
      <c r="L35" s="6" t="s">
        <v>238</v>
      </c>
      <c r="M35" s="15" t="s">
        <v>238</v>
      </c>
      <c r="N35" s="15" t="s">
        <v>238</v>
      </c>
      <c r="O35" s="6" t="s">
        <v>238</v>
      </c>
      <c r="P35" s="15" t="s">
        <v>238</v>
      </c>
      <c r="Q35" s="15" t="s">
        <v>238</v>
      </c>
      <c r="R35" s="14" t="s">
        <v>238</v>
      </c>
    </row>
    <row r="36" spans="1:18" x14ac:dyDescent="0.25">
      <c r="A36" t="s">
        <v>248</v>
      </c>
      <c r="B36" s="18">
        <v>40</v>
      </c>
      <c r="C36" s="3" t="s">
        <v>177</v>
      </c>
      <c r="D36" s="3" t="s">
        <v>165</v>
      </c>
      <c r="E36" s="3" t="s">
        <v>170</v>
      </c>
      <c r="F36" s="3" t="s">
        <v>98</v>
      </c>
      <c r="G36" s="6" t="s">
        <v>238</v>
      </c>
      <c r="H36" s="6" t="s">
        <v>238</v>
      </c>
      <c r="I36" s="6" t="s">
        <v>238</v>
      </c>
      <c r="J36" s="6" t="s">
        <v>238</v>
      </c>
      <c r="K36" s="6" t="s">
        <v>238</v>
      </c>
      <c r="L36" s="6" t="s">
        <v>238</v>
      </c>
      <c r="M36" s="15" t="s">
        <v>238</v>
      </c>
      <c r="N36" s="15" t="s">
        <v>238</v>
      </c>
      <c r="O36" s="6" t="s">
        <v>238</v>
      </c>
      <c r="P36" s="15" t="s">
        <v>238</v>
      </c>
      <c r="Q36" s="15" t="s">
        <v>238</v>
      </c>
      <c r="R36" s="14" t="s">
        <v>238</v>
      </c>
    </row>
    <row r="37" spans="1:18" x14ac:dyDescent="0.25">
      <c r="A37" t="s">
        <v>221</v>
      </c>
      <c r="B37" s="17">
        <v>25</v>
      </c>
      <c r="C37" s="3" t="s">
        <v>177</v>
      </c>
      <c r="D37" s="3" t="s">
        <v>163</v>
      </c>
      <c r="E37" s="3" t="s">
        <v>167</v>
      </c>
      <c r="F37" s="3" t="s">
        <v>196</v>
      </c>
      <c r="G37" s="6" t="s">
        <v>238</v>
      </c>
      <c r="H37" s="6" t="s">
        <v>238</v>
      </c>
      <c r="I37" s="6" t="s">
        <v>238</v>
      </c>
      <c r="J37" s="6" t="s">
        <v>238</v>
      </c>
      <c r="K37" s="6" t="s">
        <v>238</v>
      </c>
      <c r="L37" s="6" t="s">
        <v>238</v>
      </c>
      <c r="M37" s="15" t="s">
        <v>238</v>
      </c>
      <c r="N37" s="15" t="s">
        <v>238</v>
      </c>
      <c r="O37" s="6" t="s">
        <v>238</v>
      </c>
      <c r="P37" s="15" t="s">
        <v>238</v>
      </c>
      <c r="Q37" s="15" t="s">
        <v>238</v>
      </c>
      <c r="R37" s="14" t="s">
        <v>238</v>
      </c>
    </row>
    <row r="38" spans="1:18" x14ac:dyDescent="0.25">
      <c r="A38" t="s">
        <v>222</v>
      </c>
      <c r="B38" s="18">
        <v>23</v>
      </c>
      <c r="C38" s="3" t="s">
        <v>177</v>
      </c>
      <c r="D38" s="3" t="s">
        <v>163</v>
      </c>
      <c r="E38" s="3" t="s">
        <v>167</v>
      </c>
      <c r="F38" s="8" t="s">
        <v>196</v>
      </c>
      <c r="G38" s="6" t="s">
        <v>238</v>
      </c>
      <c r="H38" s="6" t="s">
        <v>238</v>
      </c>
      <c r="I38" s="6" t="s">
        <v>238</v>
      </c>
      <c r="J38" s="6" t="s">
        <v>238</v>
      </c>
      <c r="K38" s="6" t="s">
        <v>238</v>
      </c>
      <c r="L38" s="6" t="s">
        <v>238</v>
      </c>
      <c r="M38" s="15" t="s">
        <v>238</v>
      </c>
      <c r="N38" s="15" t="s">
        <v>238</v>
      </c>
      <c r="O38" s="6" t="s">
        <v>238</v>
      </c>
      <c r="P38" s="15" t="s">
        <v>238</v>
      </c>
      <c r="Q38" s="15" t="s">
        <v>238</v>
      </c>
      <c r="R38" s="14" t="s">
        <v>238</v>
      </c>
    </row>
    <row r="39" spans="1:18" x14ac:dyDescent="0.25">
      <c r="A39" t="s">
        <v>223</v>
      </c>
      <c r="B39" s="17">
        <v>54</v>
      </c>
      <c r="C39" s="3" t="s">
        <v>177</v>
      </c>
      <c r="D39" s="3" t="s">
        <v>163</v>
      </c>
      <c r="E39" s="3" t="s">
        <v>167</v>
      </c>
      <c r="F39" s="8" t="s">
        <v>196</v>
      </c>
      <c r="G39" s="8" t="s">
        <v>203</v>
      </c>
      <c r="H39" s="13" t="s">
        <v>173</v>
      </c>
      <c r="I39" s="13" t="s">
        <v>139</v>
      </c>
      <c r="J39" s="13" t="s">
        <v>205</v>
      </c>
      <c r="K39" s="13" t="s">
        <v>143</v>
      </c>
      <c r="L39">
        <v>54</v>
      </c>
      <c r="M39" s="15">
        <v>26</v>
      </c>
      <c r="N39" s="15">
        <v>2.9</v>
      </c>
      <c r="O39">
        <v>54</v>
      </c>
      <c r="P39" s="15">
        <v>48.2</v>
      </c>
      <c r="Q39" s="15">
        <v>4.5</v>
      </c>
      <c r="R39" s="14">
        <f t="shared" si="0"/>
        <v>-22.200000000000003</v>
      </c>
    </row>
    <row r="40" spans="1:18" x14ac:dyDescent="0.25">
      <c r="A40" t="s">
        <v>223</v>
      </c>
      <c r="B40" s="17">
        <v>54</v>
      </c>
      <c r="C40" s="3" t="s">
        <v>177</v>
      </c>
      <c r="D40" s="3" t="s">
        <v>163</v>
      </c>
      <c r="E40" s="3" t="s">
        <v>167</v>
      </c>
      <c r="F40" s="8" t="s">
        <v>196</v>
      </c>
      <c r="G40" s="8" t="s">
        <v>203</v>
      </c>
      <c r="H40" s="13" t="s">
        <v>174</v>
      </c>
      <c r="I40" s="6" t="s">
        <v>140</v>
      </c>
      <c r="J40" s="13" t="s">
        <v>205</v>
      </c>
      <c r="K40" s="13" t="s">
        <v>143</v>
      </c>
      <c r="L40">
        <v>54</v>
      </c>
      <c r="M40" s="15">
        <v>26</v>
      </c>
      <c r="N40" s="15">
        <v>2.9</v>
      </c>
      <c r="O40">
        <v>54</v>
      </c>
      <c r="P40" s="15">
        <v>14.8</v>
      </c>
      <c r="Q40" s="15">
        <v>2</v>
      </c>
      <c r="R40" s="14">
        <f t="shared" si="0"/>
        <v>11.2</v>
      </c>
    </row>
    <row r="41" spans="1:18" x14ac:dyDescent="0.25">
      <c r="A41" t="s">
        <v>336</v>
      </c>
      <c r="B41" s="17">
        <v>52</v>
      </c>
      <c r="C41" s="3" t="s">
        <v>171</v>
      </c>
      <c r="D41" s="3" t="s">
        <v>164</v>
      </c>
      <c r="E41" s="3" t="s">
        <v>199</v>
      </c>
      <c r="F41" s="3" t="s">
        <v>55</v>
      </c>
      <c r="G41" s="8" t="s">
        <v>211</v>
      </c>
      <c r="H41" s="13" t="s">
        <v>173</v>
      </c>
      <c r="I41" s="13" t="s">
        <v>138</v>
      </c>
      <c r="J41" s="3" t="s">
        <v>254</v>
      </c>
      <c r="K41" s="3" t="s">
        <v>142</v>
      </c>
      <c r="L41">
        <v>25</v>
      </c>
      <c r="M41" s="15">
        <v>0.59</v>
      </c>
      <c r="N41" s="15">
        <v>0.8</v>
      </c>
      <c r="O41">
        <v>27</v>
      </c>
      <c r="P41" s="15">
        <v>0.66</v>
      </c>
      <c r="Q41" s="15">
        <v>0.78</v>
      </c>
      <c r="R41" s="14">
        <f t="shared" si="0"/>
        <v>-7.0000000000000062E-2</v>
      </c>
    </row>
    <row r="42" spans="1:18" x14ac:dyDescent="0.25">
      <c r="A42" t="s">
        <v>337</v>
      </c>
      <c r="B42" s="17">
        <v>52</v>
      </c>
      <c r="C42" s="3" t="s">
        <v>171</v>
      </c>
      <c r="D42" s="3" t="s">
        <v>164</v>
      </c>
      <c r="E42" s="3" t="s">
        <v>199</v>
      </c>
      <c r="F42" s="3" t="s">
        <v>55</v>
      </c>
      <c r="G42" s="8" t="s">
        <v>211</v>
      </c>
      <c r="H42" s="13" t="s">
        <v>173</v>
      </c>
      <c r="I42" s="13" t="s">
        <v>138</v>
      </c>
      <c r="J42" s="3" t="s">
        <v>254</v>
      </c>
      <c r="K42" s="3" t="s">
        <v>142</v>
      </c>
      <c r="L42">
        <v>25</v>
      </c>
      <c r="M42" s="15">
        <v>0.53</v>
      </c>
      <c r="N42" s="15">
        <v>0.75</v>
      </c>
      <c r="O42">
        <v>27</v>
      </c>
      <c r="P42" s="15">
        <v>0.55000000000000004</v>
      </c>
      <c r="Q42" s="15">
        <v>0.78</v>
      </c>
      <c r="R42" s="14">
        <f t="shared" si="0"/>
        <v>-2.0000000000000018E-2</v>
      </c>
    </row>
    <row r="43" spans="1:18" x14ac:dyDescent="0.25">
      <c r="A43" t="s">
        <v>338</v>
      </c>
      <c r="B43" s="17">
        <v>52</v>
      </c>
      <c r="C43" s="3" t="s">
        <v>171</v>
      </c>
      <c r="D43" s="3" t="s">
        <v>164</v>
      </c>
      <c r="E43" s="3" t="s">
        <v>199</v>
      </c>
      <c r="F43" s="3" t="s">
        <v>55</v>
      </c>
      <c r="G43" s="8" t="s">
        <v>211</v>
      </c>
      <c r="H43" s="13" t="s">
        <v>173</v>
      </c>
      <c r="I43" s="13" t="s">
        <v>138</v>
      </c>
      <c r="J43" s="3" t="s">
        <v>254</v>
      </c>
      <c r="K43" s="3" t="s">
        <v>142</v>
      </c>
      <c r="L43">
        <v>25</v>
      </c>
      <c r="M43" s="15">
        <v>0.56000000000000005</v>
      </c>
      <c r="N43" s="15">
        <v>0.78</v>
      </c>
      <c r="O43">
        <v>27</v>
      </c>
      <c r="P43" s="15">
        <v>0.6</v>
      </c>
      <c r="Q43" s="15">
        <v>0.78</v>
      </c>
      <c r="R43" s="14">
        <f t="shared" si="0"/>
        <v>-3.9999999999999925E-2</v>
      </c>
    </row>
    <row r="44" spans="1:18" x14ac:dyDescent="0.25">
      <c r="A44" t="s">
        <v>330</v>
      </c>
      <c r="B44" s="18">
        <v>52</v>
      </c>
      <c r="C44" s="3" t="s">
        <v>171</v>
      </c>
      <c r="D44" s="3" t="s">
        <v>164</v>
      </c>
      <c r="E44" s="3" t="s">
        <v>199</v>
      </c>
      <c r="F44" s="3" t="s">
        <v>55</v>
      </c>
      <c r="G44" s="8" t="s">
        <v>231</v>
      </c>
      <c r="H44" s="3" t="s">
        <v>173</v>
      </c>
      <c r="I44" s="6" t="s">
        <v>144</v>
      </c>
      <c r="J44" s="3" t="s">
        <v>254</v>
      </c>
      <c r="K44" s="3" t="s">
        <v>142</v>
      </c>
      <c r="L44" s="18">
        <v>16</v>
      </c>
      <c r="M44" s="21">
        <v>0.55900000000000005</v>
      </c>
      <c r="N44" s="21">
        <v>0.17699999999999999</v>
      </c>
      <c r="O44" s="19">
        <v>18</v>
      </c>
      <c r="P44" s="21">
        <v>0.69599999999999995</v>
      </c>
      <c r="Q44" s="21">
        <v>8.4000000000000005E-2</v>
      </c>
      <c r="R44" s="14">
        <f t="shared" si="0"/>
        <v>-0.1369999999999999</v>
      </c>
    </row>
    <row r="45" spans="1:18" x14ac:dyDescent="0.25">
      <c r="A45" t="s">
        <v>331</v>
      </c>
      <c r="B45" s="18">
        <v>52</v>
      </c>
      <c r="C45" s="3" t="s">
        <v>171</v>
      </c>
      <c r="D45" s="3" t="s">
        <v>164</v>
      </c>
      <c r="E45" s="3" t="s">
        <v>199</v>
      </c>
      <c r="F45" s="3" t="s">
        <v>55</v>
      </c>
      <c r="G45" s="8" t="s">
        <v>231</v>
      </c>
      <c r="H45" s="3" t="s">
        <v>173</v>
      </c>
      <c r="I45" s="6" t="s">
        <v>144</v>
      </c>
      <c r="J45" s="3" t="s">
        <v>254</v>
      </c>
      <c r="K45" s="3" t="s">
        <v>142</v>
      </c>
      <c r="L45" s="18">
        <v>16</v>
      </c>
      <c r="M45" s="21">
        <v>0.64</v>
      </c>
      <c r="N45" s="21">
        <v>0.27400000000000002</v>
      </c>
      <c r="O45" s="19">
        <v>18</v>
      </c>
      <c r="P45" s="21">
        <v>0.54200000000000004</v>
      </c>
      <c r="Q45" s="21">
        <v>0.502</v>
      </c>
      <c r="R45" s="14">
        <f t="shared" si="0"/>
        <v>9.7999999999999976E-2</v>
      </c>
    </row>
    <row r="46" spans="1:18" x14ac:dyDescent="0.25">
      <c r="A46" t="s">
        <v>332</v>
      </c>
      <c r="B46" s="18">
        <v>52</v>
      </c>
      <c r="C46" s="3" t="s">
        <v>171</v>
      </c>
      <c r="D46" s="3" t="s">
        <v>164</v>
      </c>
      <c r="E46" s="3" t="s">
        <v>199</v>
      </c>
      <c r="F46" s="3" t="s">
        <v>55</v>
      </c>
      <c r="G46" s="8" t="s">
        <v>231</v>
      </c>
      <c r="H46" s="3" t="s">
        <v>173</v>
      </c>
      <c r="I46" s="6" t="s">
        <v>144</v>
      </c>
      <c r="J46" s="3" t="s">
        <v>254</v>
      </c>
      <c r="K46" s="3" t="s">
        <v>142</v>
      </c>
      <c r="L46" s="18">
        <v>16</v>
      </c>
      <c r="M46" s="21">
        <v>0.6</v>
      </c>
      <c r="N46" s="21">
        <v>0.23</v>
      </c>
      <c r="O46" s="19">
        <v>18</v>
      </c>
      <c r="P46" s="21">
        <v>0.62</v>
      </c>
      <c r="Q46" s="21">
        <v>0.36</v>
      </c>
      <c r="R46" s="14">
        <f t="shared" si="0"/>
        <v>-2.0000000000000018E-2</v>
      </c>
    </row>
    <row r="47" spans="1:18" x14ac:dyDescent="0.25">
      <c r="A47" t="s">
        <v>330</v>
      </c>
      <c r="B47" s="18">
        <v>52</v>
      </c>
      <c r="C47" s="3" t="s">
        <v>171</v>
      </c>
      <c r="D47" s="3" t="s">
        <v>164</v>
      </c>
      <c r="E47" s="3" t="s">
        <v>199</v>
      </c>
      <c r="F47" s="3" t="s">
        <v>55</v>
      </c>
      <c r="G47" s="8" t="s">
        <v>231</v>
      </c>
      <c r="H47" s="3" t="s">
        <v>232</v>
      </c>
      <c r="I47" s="6" t="s">
        <v>144</v>
      </c>
      <c r="J47" s="3" t="s">
        <v>254</v>
      </c>
      <c r="K47" s="3" t="s">
        <v>142</v>
      </c>
      <c r="L47" s="18">
        <v>16</v>
      </c>
      <c r="M47" s="21">
        <v>0.55900000000000005</v>
      </c>
      <c r="N47" s="21">
        <v>0.17699999999999999</v>
      </c>
      <c r="O47" s="19">
        <v>18</v>
      </c>
      <c r="P47" s="21">
        <v>0.67600000000000005</v>
      </c>
      <c r="Q47" s="21">
        <v>0.104</v>
      </c>
      <c r="R47" s="14">
        <f t="shared" si="0"/>
        <v>-0.11699999999999999</v>
      </c>
    </row>
    <row r="48" spans="1:18" x14ac:dyDescent="0.25">
      <c r="A48" t="s">
        <v>331</v>
      </c>
      <c r="B48" s="18">
        <v>52</v>
      </c>
      <c r="C48" s="3" t="s">
        <v>171</v>
      </c>
      <c r="D48" s="3" t="s">
        <v>164</v>
      </c>
      <c r="E48" s="3" t="s">
        <v>199</v>
      </c>
      <c r="F48" s="3" t="s">
        <v>55</v>
      </c>
      <c r="G48" s="8" t="s">
        <v>231</v>
      </c>
      <c r="H48" s="3" t="s">
        <v>232</v>
      </c>
      <c r="I48" s="6" t="s">
        <v>144</v>
      </c>
      <c r="J48" s="3" t="s">
        <v>254</v>
      </c>
      <c r="K48" s="3" t="s">
        <v>142</v>
      </c>
      <c r="L48" s="18">
        <v>16</v>
      </c>
      <c r="M48" s="21">
        <v>0.64</v>
      </c>
      <c r="N48" s="21">
        <v>0.27400000000000002</v>
      </c>
      <c r="O48" s="19">
        <v>18</v>
      </c>
      <c r="P48" s="21">
        <v>0.83299999999999996</v>
      </c>
      <c r="Q48" s="21">
        <v>0.40799999999999997</v>
      </c>
      <c r="R48" s="14">
        <f t="shared" si="0"/>
        <v>-0.19299999999999995</v>
      </c>
    </row>
    <row r="49" spans="1:22" x14ac:dyDescent="0.25">
      <c r="A49" t="s">
        <v>332</v>
      </c>
      <c r="B49" s="18">
        <v>52</v>
      </c>
      <c r="C49" s="3" t="s">
        <v>171</v>
      </c>
      <c r="D49" s="3" t="s">
        <v>164</v>
      </c>
      <c r="E49" s="3" t="s">
        <v>199</v>
      </c>
      <c r="F49" s="3" t="s">
        <v>55</v>
      </c>
      <c r="G49" s="8" t="s">
        <v>231</v>
      </c>
      <c r="H49" s="3" t="s">
        <v>232</v>
      </c>
      <c r="I49" s="6" t="s">
        <v>144</v>
      </c>
      <c r="J49" s="3" t="s">
        <v>254</v>
      </c>
      <c r="K49" s="3" t="s">
        <v>142</v>
      </c>
      <c r="L49" s="18">
        <v>16</v>
      </c>
      <c r="M49" s="21">
        <v>0.6</v>
      </c>
      <c r="N49" s="21">
        <v>0.23</v>
      </c>
      <c r="O49" s="19">
        <v>18</v>
      </c>
      <c r="P49" s="21">
        <v>0.75</v>
      </c>
      <c r="Q49" s="21">
        <v>0.3</v>
      </c>
      <c r="R49" s="14">
        <f t="shared" si="0"/>
        <v>-0.15000000000000002</v>
      </c>
    </row>
    <row r="50" spans="1:22" x14ac:dyDescent="0.25">
      <c r="A50" t="s">
        <v>328</v>
      </c>
      <c r="B50" s="18">
        <v>52</v>
      </c>
      <c r="C50" s="3" t="s">
        <v>171</v>
      </c>
      <c r="D50" s="3" t="s">
        <v>164</v>
      </c>
      <c r="E50" s="3" t="s">
        <v>199</v>
      </c>
      <c r="F50" s="3" t="s">
        <v>55</v>
      </c>
      <c r="G50" s="8" t="s">
        <v>231</v>
      </c>
      <c r="H50" s="3" t="s">
        <v>173</v>
      </c>
      <c r="I50" s="6" t="s">
        <v>144</v>
      </c>
      <c r="J50" s="3" t="s">
        <v>254</v>
      </c>
      <c r="K50" s="3" t="s">
        <v>142</v>
      </c>
      <c r="L50" s="18">
        <v>16</v>
      </c>
      <c r="M50" s="20">
        <v>0.52100000000000002</v>
      </c>
      <c r="N50" s="20">
        <v>0.191</v>
      </c>
      <c r="O50" s="18">
        <v>18</v>
      </c>
      <c r="P50" s="20">
        <v>0.56399999999999995</v>
      </c>
      <c r="Q50" s="20">
        <v>0.16800000000000001</v>
      </c>
      <c r="R50" s="14">
        <f t="shared" si="0"/>
        <v>-4.2999999999999927E-2</v>
      </c>
      <c r="T50" s="3"/>
      <c r="U50" s="3"/>
      <c r="V50" s="3"/>
    </row>
    <row r="51" spans="1:22" x14ac:dyDescent="0.25">
      <c r="A51" t="s">
        <v>327</v>
      </c>
      <c r="B51" s="18">
        <v>52</v>
      </c>
      <c r="C51" s="3" t="s">
        <v>171</v>
      </c>
      <c r="D51" s="3" t="s">
        <v>164</v>
      </c>
      <c r="E51" s="3" t="s">
        <v>199</v>
      </c>
      <c r="F51" s="3" t="s">
        <v>55</v>
      </c>
      <c r="G51" s="8" t="s">
        <v>231</v>
      </c>
      <c r="H51" s="3" t="s">
        <v>173</v>
      </c>
      <c r="I51" s="6" t="s">
        <v>144</v>
      </c>
      <c r="J51" s="3" t="s">
        <v>254</v>
      </c>
      <c r="K51" s="3" t="s">
        <v>142</v>
      </c>
      <c r="L51" s="18">
        <v>16</v>
      </c>
      <c r="M51" s="20">
        <v>0.60699999999999998</v>
      </c>
      <c r="N51" s="20">
        <v>0.30099999999999999</v>
      </c>
      <c r="O51" s="18">
        <v>18</v>
      </c>
      <c r="P51" s="20">
        <v>0.53300000000000003</v>
      </c>
      <c r="Q51" s="20">
        <v>0.38800000000000001</v>
      </c>
      <c r="R51" s="14">
        <f t="shared" si="0"/>
        <v>7.3999999999999955E-2</v>
      </c>
      <c r="T51" s="3"/>
      <c r="U51" s="3"/>
      <c r="V51" s="3"/>
    </row>
    <row r="52" spans="1:22" x14ac:dyDescent="0.25">
      <c r="A52" t="s">
        <v>329</v>
      </c>
      <c r="B52" s="18">
        <v>52</v>
      </c>
      <c r="C52" s="3" t="s">
        <v>171</v>
      </c>
      <c r="D52" s="3" t="s">
        <v>164</v>
      </c>
      <c r="E52" s="3" t="s">
        <v>199</v>
      </c>
      <c r="F52" s="3" t="s">
        <v>55</v>
      </c>
      <c r="G52" s="8" t="s">
        <v>231</v>
      </c>
      <c r="H52" s="3" t="s">
        <v>173</v>
      </c>
      <c r="I52" s="6" t="s">
        <v>144</v>
      </c>
      <c r="J52" s="3" t="s">
        <v>254</v>
      </c>
      <c r="K52" s="3" t="s">
        <v>142</v>
      </c>
      <c r="L52" s="18">
        <v>16</v>
      </c>
      <c r="M52" s="20">
        <v>0.56000000000000005</v>
      </c>
      <c r="N52" s="20">
        <v>0.25</v>
      </c>
      <c r="O52" s="18">
        <v>18</v>
      </c>
      <c r="P52" s="20">
        <v>0.55000000000000004</v>
      </c>
      <c r="Q52" s="20">
        <v>0.3</v>
      </c>
      <c r="R52" s="14">
        <f t="shared" si="0"/>
        <v>1.0000000000000009E-2</v>
      </c>
      <c r="T52" s="3"/>
      <c r="U52" s="3"/>
      <c r="V52" s="3"/>
    </row>
    <row r="53" spans="1:22" x14ac:dyDescent="0.25">
      <c r="A53" t="s">
        <v>328</v>
      </c>
      <c r="B53" s="18">
        <v>52</v>
      </c>
      <c r="C53" s="3" t="s">
        <v>171</v>
      </c>
      <c r="D53" s="3" t="s">
        <v>164</v>
      </c>
      <c r="E53" s="3" t="s">
        <v>199</v>
      </c>
      <c r="F53" s="3" t="s">
        <v>55</v>
      </c>
      <c r="G53" s="8" t="s">
        <v>231</v>
      </c>
      <c r="H53" s="3" t="s">
        <v>232</v>
      </c>
      <c r="I53" s="6" t="s">
        <v>144</v>
      </c>
      <c r="J53" s="3" t="s">
        <v>254</v>
      </c>
      <c r="K53" s="3" t="s">
        <v>142</v>
      </c>
      <c r="L53" s="18">
        <v>16</v>
      </c>
      <c r="M53" s="20">
        <v>0.52100000000000002</v>
      </c>
      <c r="N53" s="20">
        <v>0.191</v>
      </c>
      <c r="O53" s="18">
        <v>18</v>
      </c>
      <c r="P53" s="20">
        <v>0.48799999999999999</v>
      </c>
      <c r="Q53" s="20">
        <v>0.157</v>
      </c>
      <c r="R53" s="14">
        <f t="shared" si="0"/>
        <v>3.3000000000000029E-2</v>
      </c>
      <c r="T53" s="3"/>
      <c r="U53" s="3"/>
      <c r="V53" s="3"/>
    </row>
    <row r="54" spans="1:22" x14ac:dyDescent="0.25">
      <c r="A54" t="s">
        <v>327</v>
      </c>
      <c r="B54" s="18">
        <v>52</v>
      </c>
      <c r="C54" s="3" t="s">
        <v>171</v>
      </c>
      <c r="D54" s="3" t="s">
        <v>164</v>
      </c>
      <c r="E54" s="3" t="s">
        <v>199</v>
      </c>
      <c r="F54" s="3" t="s">
        <v>55</v>
      </c>
      <c r="G54" s="8" t="s">
        <v>231</v>
      </c>
      <c r="H54" s="3" t="s">
        <v>232</v>
      </c>
      <c r="I54" s="6" t="s">
        <v>144</v>
      </c>
      <c r="J54" s="3" t="s">
        <v>254</v>
      </c>
      <c r="K54" s="3" t="s">
        <v>142</v>
      </c>
      <c r="L54" s="18">
        <v>16</v>
      </c>
      <c r="M54" s="20">
        <v>0.60699999999999998</v>
      </c>
      <c r="N54" s="20">
        <v>0.30099999999999999</v>
      </c>
      <c r="O54" s="18">
        <v>18</v>
      </c>
      <c r="P54" s="20">
        <v>0.5</v>
      </c>
      <c r="Q54" s="20">
        <v>0.57699999999999996</v>
      </c>
      <c r="R54" s="14">
        <f t="shared" si="0"/>
        <v>0.10699999999999998</v>
      </c>
      <c r="T54" s="3"/>
      <c r="U54" s="3"/>
      <c r="V54" s="3"/>
    </row>
    <row r="55" spans="1:22" x14ac:dyDescent="0.25">
      <c r="A55" t="s">
        <v>329</v>
      </c>
      <c r="B55" s="18">
        <v>52</v>
      </c>
      <c r="C55" s="3" t="s">
        <v>171</v>
      </c>
      <c r="D55" s="3" t="s">
        <v>164</v>
      </c>
      <c r="E55" s="3" t="s">
        <v>199</v>
      </c>
      <c r="F55" s="3" t="s">
        <v>55</v>
      </c>
      <c r="G55" s="8" t="s">
        <v>231</v>
      </c>
      <c r="H55" s="3" t="s">
        <v>232</v>
      </c>
      <c r="I55" s="6" t="s">
        <v>144</v>
      </c>
      <c r="J55" s="3" t="s">
        <v>254</v>
      </c>
      <c r="K55" s="3" t="s">
        <v>142</v>
      </c>
      <c r="L55" s="18">
        <v>16</v>
      </c>
      <c r="M55" s="20">
        <v>0.56000000000000005</v>
      </c>
      <c r="N55" s="20">
        <v>0.25</v>
      </c>
      <c r="O55" s="18">
        <v>18</v>
      </c>
      <c r="P55" s="20">
        <v>0.49</v>
      </c>
      <c r="Q55" s="20">
        <v>0.42</v>
      </c>
      <c r="R55" s="14">
        <f t="shared" si="0"/>
        <v>7.0000000000000062E-2</v>
      </c>
      <c r="T55" s="3"/>
      <c r="U55" s="3"/>
      <c r="V55" s="3"/>
    </row>
    <row r="56" spans="1:22" x14ac:dyDescent="0.25">
      <c r="A56" t="s">
        <v>333</v>
      </c>
      <c r="B56" s="18">
        <v>52</v>
      </c>
      <c r="C56" s="3" t="s">
        <v>171</v>
      </c>
      <c r="D56" s="3" t="s">
        <v>164</v>
      </c>
      <c r="E56" s="3" t="s">
        <v>199</v>
      </c>
      <c r="F56" s="3" t="s">
        <v>55</v>
      </c>
      <c r="G56" s="8" t="s">
        <v>231</v>
      </c>
      <c r="H56" s="3" t="s">
        <v>173</v>
      </c>
      <c r="I56" s="6" t="s">
        <v>144</v>
      </c>
      <c r="J56" s="3" t="s">
        <v>254</v>
      </c>
      <c r="K56" s="3" t="s">
        <v>142</v>
      </c>
      <c r="L56" s="18">
        <v>16</v>
      </c>
      <c r="M56" s="20">
        <v>0.54</v>
      </c>
      <c r="N56" s="20">
        <v>0.161</v>
      </c>
      <c r="O56" s="18">
        <v>18</v>
      </c>
      <c r="P56" s="20">
        <v>0.629</v>
      </c>
      <c r="Q56" s="20">
        <v>0.10199999999999999</v>
      </c>
      <c r="R56" s="14">
        <f t="shared" si="0"/>
        <v>-8.8999999999999968E-2</v>
      </c>
      <c r="T56" s="3"/>
      <c r="U56" s="3"/>
      <c r="V56" s="3"/>
    </row>
    <row r="57" spans="1:22" x14ac:dyDescent="0.25">
      <c r="A57" t="s">
        <v>334</v>
      </c>
      <c r="B57" s="18">
        <v>52</v>
      </c>
      <c r="C57" s="3" t="s">
        <v>171</v>
      </c>
      <c r="D57" s="3" t="s">
        <v>164</v>
      </c>
      <c r="E57" s="3" t="s">
        <v>199</v>
      </c>
      <c r="F57" s="3" t="s">
        <v>55</v>
      </c>
      <c r="G57" s="8" t="s">
        <v>231</v>
      </c>
      <c r="H57" s="3" t="s">
        <v>173</v>
      </c>
      <c r="I57" s="6" t="s">
        <v>144</v>
      </c>
      <c r="J57" s="3" t="s">
        <v>254</v>
      </c>
      <c r="K57" s="3" t="s">
        <v>142</v>
      </c>
      <c r="L57" s="18">
        <v>16</v>
      </c>
      <c r="M57" s="20">
        <v>0.63800000000000001</v>
      </c>
      <c r="N57" s="20">
        <v>0.20200000000000001</v>
      </c>
      <c r="O57" s="18">
        <v>18</v>
      </c>
      <c r="P57" s="20">
        <v>0.48499999999999999</v>
      </c>
      <c r="Q57" s="20">
        <v>0.503</v>
      </c>
      <c r="R57" s="14">
        <f t="shared" si="0"/>
        <v>0.15300000000000002</v>
      </c>
      <c r="T57" s="3"/>
      <c r="U57" s="3"/>
      <c r="V57" s="3"/>
    </row>
    <row r="58" spans="1:22" x14ac:dyDescent="0.25">
      <c r="A58" t="s">
        <v>335</v>
      </c>
      <c r="B58" s="18">
        <v>52</v>
      </c>
      <c r="C58" s="3" t="s">
        <v>171</v>
      </c>
      <c r="D58" s="3" t="s">
        <v>164</v>
      </c>
      <c r="E58" s="3" t="s">
        <v>199</v>
      </c>
      <c r="F58" s="3" t="s">
        <v>55</v>
      </c>
      <c r="G58" s="8" t="s">
        <v>231</v>
      </c>
      <c r="H58" s="3" t="s">
        <v>173</v>
      </c>
      <c r="I58" s="6" t="s">
        <v>144</v>
      </c>
      <c r="J58" s="3" t="s">
        <v>254</v>
      </c>
      <c r="K58" s="3" t="s">
        <v>142</v>
      </c>
      <c r="L58" s="18">
        <v>16</v>
      </c>
      <c r="M58" s="20">
        <v>0.59</v>
      </c>
      <c r="N58" s="20">
        <v>0.18</v>
      </c>
      <c r="O58" s="18">
        <v>18</v>
      </c>
      <c r="P58" s="20">
        <v>0.56000000000000005</v>
      </c>
      <c r="Q58" s="20">
        <v>0.36</v>
      </c>
      <c r="R58" s="14">
        <f t="shared" si="0"/>
        <v>2.9999999999999916E-2</v>
      </c>
      <c r="T58" s="3"/>
      <c r="U58" s="3"/>
      <c r="V58" s="3"/>
    </row>
    <row r="59" spans="1:22" x14ac:dyDescent="0.25">
      <c r="A59" t="s">
        <v>333</v>
      </c>
      <c r="B59" s="18">
        <v>52</v>
      </c>
      <c r="C59" s="3" t="s">
        <v>171</v>
      </c>
      <c r="D59" s="3" t="s">
        <v>164</v>
      </c>
      <c r="E59" s="3" t="s">
        <v>199</v>
      </c>
      <c r="F59" s="3" t="s">
        <v>55</v>
      </c>
      <c r="G59" s="8" t="s">
        <v>231</v>
      </c>
      <c r="H59" s="3" t="s">
        <v>232</v>
      </c>
      <c r="I59" s="6" t="s">
        <v>144</v>
      </c>
      <c r="J59" s="3" t="s">
        <v>254</v>
      </c>
      <c r="K59" s="3" t="s">
        <v>142</v>
      </c>
      <c r="L59" s="18">
        <v>16</v>
      </c>
      <c r="M59" s="20">
        <v>0.54</v>
      </c>
      <c r="N59" s="20">
        <v>0.161</v>
      </c>
      <c r="O59" s="18">
        <v>18</v>
      </c>
      <c r="P59" s="20">
        <v>0.58399999999999996</v>
      </c>
      <c r="Q59" s="20">
        <v>0.11600000000000001</v>
      </c>
      <c r="R59" s="14">
        <f t="shared" si="0"/>
        <v>-4.3999999999999928E-2</v>
      </c>
      <c r="T59" s="3"/>
      <c r="U59" s="3"/>
      <c r="V59" s="3"/>
    </row>
    <row r="60" spans="1:22" x14ac:dyDescent="0.25">
      <c r="A60" t="s">
        <v>334</v>
      </c>
      <c r="B60" s="18">
        <v>52</v>
      </c>
      <c r="C60" s="3" t="s">
        <v>171</v>
      </c>
      <c r="D60" s="3" t="s">
        <v>164</v>
      </c>
      <c r="E60" s="3" t="s">
        <v>199</v>
      </c>
      <c r="F60" s="3" t="s">
        <v>55</v>
      </c>
      <c r="G60" s="8" t="s">
        <v>231</v>
      </c>
      <c r="H60" s="3" t="s">
        <v>232</v>
      </c>
      <c r="I60" s="6" t="s">
        <v>144</v>
      </c>
      <c r="J60" s="3" t="s">
        <v>254</v>
      </c>
      <c r="K60" s="3" t="s">
        <v>142</v>
      </c>
      <c r="L60" s="18">
        <v>16</v>
      </c>
      <c r="M60" s="20">
        <v>0.63800000000000001</v>
      </c>
      <c r="N60" s="20">
        <v>0.20200000000000001</v>
      </c>
      <c r="O60" s="18">
        <v>18</v>
      </c>
      <c r="P60" s="20">
        <v>0.75</v>
      </c>
      <c r="Q60" s="20">
        <v>0.378</v>
      </c>
      <c r="R60" s="14">
        <f t="shared" si="0"/>
        <v>-0.11199999999999999</v>
      </c>
      <c r="T60" s="3"/>
      <c r="U60" s="3"/>
      <c r="V60" s="3"/>
    </row>
    <row r="61" spans="1:22" x14ac:dyDescent="0.25">
      <c r="A61" t="s">
        <v>335</v>
      </c>
      <c r="B61" s="18">
        <v>52</v>
      </c>
      <c r="C61" s="3" t="s">
        <v>171</v>
      </c>
      <c r="D61" s="3" t="s">
        <v>164</v>
      </c>
      <c r="E61" s="3" t="s">
        <v>199</v>
      </c>
      <c r="F61" s="3" t="s">
        <v>55</v>
      </c>
      <c r="G61" s="8" t="s">
        <v>231</v>
      </c>
      <c r="H61" s="3" t="s">
        <v>232</v>
      </c>
      <c r="I61" s="6" t="s">
        <v>144</v>
      </c>
      <c r="J61" s="3" t="s">
        <v>254</v>
      </c>
      <c r="K61" s="3" t="s">
        <v>142</v>
      </c>
      <c r="L61" s="18">
        <v>16</v>
      </c>
      <c r="M61" s="20">
        <v>0.59</v>
      </c>
      <c r="N61" s="20">
        <v>0.18</v>
      </c>
      <c r="O61" s="18">
        <v>18</v>
      </c>
      <c r="P61" s="20">
        <v>0.67</v>
      </c>
      <c r="Q61" s="20">
        <v>0.28000000000000003</v>
      </c>
      <c r="R61" s="14">
        <f t="shared" si="0"/>
        <v>-8.0000000000000071E-2</v>
      </c>
      <c r="T61" s="3"/>
      <c r="U61" s="3"/>
      <c r="V61" s="3"/>
    </row>
    <row r="62" spans="1:22" x14ac:dyDescent="0.25">
      <c r="A62" t="s">
        <v>291</v>
      </c>
      <c r="B62" s="19">
        <v>25</v>
      </c>
      <c r="C62" s="3" t="s">
        <v>177</v>
      </c>
      <c r="D62" s="3" t="s">
        <v>164</v>
      </c>
      <c r="E62" s="3" t="s">
        <v>169</v>
      </c>
      <c r="F62" s="3" t="s">
        <v>285</v>
      </c>
      <c r="G62" s="8" t="s">
        <v>342</v>
      </c>
      <c r="H62" s="3" t="s">
        <v>173</v>
      </c>
      <c r="I62" s="13" t="s">
        <v>138</v>
      </c>
      <c r="J62" s="3" t="s">
        <v>288</v>
      </c>
      <c r="K62" s="3" t="s">
        <v>142</v>
      </c>
      <c r="L62" s="18">
        <v>25</v>
      </c>
      <c r="M62" s="15">
        <v>8</v>
      </c>
      <c r="N62" s="15">
        <v>1</v>
      </c>
      <c r="O62" s="19">
        <v>47</v>
      </c>
      <c r="P62" s="15">
        <v>8</v>
      </c>
      <c r="Q62" s="15">
        <v>1</v>
      </c>
      <c r="R62" s="14">
        <f t="shared" si="0"/>
        <v>0</v>
      </c>
      <c r="S62" t="s">
        <v>339</v>
      </c>
      <c r="T62" t="s">
        <v>341</v>
      </c>
    </row>
    <row r="63" spans="1:22" x14ac:dyDescent="0.25">
      <c r="A63" t="s">
        <v>291</v>
      </c>
      <c r="B63" s="19">
        <v>25</v>
      </c>
      <c r="C63" s="3" t="s">
        <v>177</v>
      </c>
      <c r="D63" s="3" t="s">
        <v>164</v>
      </c>
      <c r="E63" s="3" t="s">
        <v>169</v>
      </c>
      <c r="F63" s="3" t="s">
        <v>285</v>
      </c>
      <c r="G63" s="8" t="s">
        <v>342</v>
      </c>
      <c r="H63" s="3" t="s">
        <v>173</v>
      </c>
      <c r="I63" s="13" t="s">
        <v>138</v>
      </c>
      <c r="J63" s="3" t="s">
        <v>289</v>
      </c>
      <c r="K63" s="3" t="s">
        <v>142</v>
      </c>
      <c r="L63" s="18">
        <v>25</v>
      </c>
      <c r="M63" s="15">
        <v>1</v>
      </c>
      <c r="N63" s="15">
        <v>4</v>
      </c>
      <c r="O63" s="18">
        <v>47</v>
      </c>
      <c r="P63" s="15">
        <v>3</v>
      </c>
      <c r="Q63" s="15">
        <v>5</v>
      </c>
      <c r="R63" s="14">
        <f t="shared" si="0"/>
        <v>-2</v>
      </c>
      <c r="S63" t="s">
        <v>339</v>
      </c>
      <c r="T63" t="s">
        <v>341</v>
      </c>
    </row>
    <row r="64" spans="1:22" x14ac:dyDescent="0.25">
      <c r="A64" t="s">
        <v>291</v>
      </c>
      <c r="B64" s="19">
        <v>25</v>
      </c>
      <c r="C64" s="3" t="s">
        <v>177</v>
      </c>
      <c r="D64" s="3" t="s">
        <v>164</v>
      </c>
      <c r="E64" s="3" t="s">
        <v>169</v>
      </c>
      <c r="F64" s="3" t="s">
        <v>285</v>
      </c>
      <c r="G64" s="8" t="s">
        <v>342</v>
      </c>
      <c r="H64" s="3" t="s">
        <v>173</v>
      </c>
      <c r="I64" s="6" t="s">
        <v>139</v>
      </c>
      <c r="J64" s="3" t="s">
        <v>340</v>
      </c>
      <c r="K64" s="3" t="s">
        <v>142</v>
      </c>
      <c r="L64" s="18">
        <v>25</v>
      </c>
      <c r="M64" s="15">
        <v>300</v>
      </c>
      <c r="N64" s="15">
        <v>300</v>
      </c>
      <c r="O64" s="18">
        <v>47</v>
      </c>
      <c r="P64" s="15">
        <v>128</v>
      </c>
      <c r="Q64" s="15">
        <v>57</v>
      </c>
      <c r="R64" s="14">
        <f t="shared" si="0"/>
        <v>172</v>
      </c>
      <c r="S64" t="s">
        <v>339</v>
      </c>
      <c r="T64" t="s">
        <v>341</v>
      </c>
    </row>
    <row r="65" spans="1:20" x14ac:dyDescent="0.25">
      <c r="A65" t="s">
        <v>291</v>
      </c>
      <c r="B65" s="19">
        <v>25</v>
      </c>
      <c r="C65" s="3" t="s">
        <v>177</v>
      </c>
      <c r="D65" s="3" t="s">
        <v>164</v>
      </c>
      <c r="E65" s="3" t="s">
        <v>169</v>
      </c>
      <c r="F65" s="3" t="s">
        <v>285</v>
      </c>
      <c r="G65" s="8" t="s">
        <v>342</v>
      </c>
      <c r="H65" s="3" t="s">
        <v>173</v>
      </c>
      <c r="I65" s="6" t="s">
        <v>139</v>
      </c>
      <c r="J65" s="3" t="s">
        <v>290</v>
      </c>
      <c r="K65" s="3" t="s">
        <v>142</v>
      </c>
      <c r="L65" s="18">
        <v>25</v>
      </c>
      <c r="M65" s="15">
        <v>360</v>
      </c>
      <c r="N65" s="15">
        <v>162</v>
      </c>
      <c r="O65" s="18">
        <v>47</v>
      </c>
      <c r="P65" s="15">
        <v>156</v>
      </c>
      <c r="Q65" s="15">
        <v>130</v>
      </c>
      <c r="R65" s="14">
        <f t="shared" si="0"/>
        <v>204</v>
      </c>
      <c r="S65" t="s">
        <v>339</v>
      </c>
      <c r="T65" t="s">
        <v>341</v>
      </c>
    </row>
    <row r="66" spans="1:20" x14ac:dyDescent="0.25">
      <c r="A66" t="s">
        <v>291</v>
      </c>
      <c r="B66" s="19">
        <v>25</v>
      </c>
      <c r="C66" s="3" t="s">
        <v>177</v>
      </c>
      <c r="D66" s="3" t="s">
        <v>164</v>
      </c>
      <c r="E66" s="3" t="s">
        <v>169</v>
      </c>
      <c r="F66" s="3" t="s">
        <v>285</v>
      </c>
      <c r="G66" s="8" t="s">
        <v>342</v>
      </c>
      <c r="H66" s="3" t="s">
        <v>172</v>
      </c>
      <c r="I66" s="13" t="s">
        <v>138</v>
      </c>
      <c r="J66" s="3" t="s">
        <v>288</v>
      </c>
      <c r="K66" s="3" t="s">
        <v>142</v>
      </c>
      <c r="L66" s="18">
        <v>25</v>
      </c>
      <c r="M66" s="15">
        <v>8</v>
      </c>
      <c r="N66" s="15">
        <v>1</v>
      </c>
      <c r="O66" s="18">
        <v>47</v>
      </c>
      <c r="P66" s="15">
        <v>7</v>
      </c>
      <c r="Q66" s="15">
        <v>1</v>
      </c>
      <c r="R66" s="14">
        <f t="shared" si="0"/>
        <v>1</v>
      </c>
      <c r="S66" t="s">
        <v>339</v>
      </c>
      <c r="T66" t="s">
        <v>341</v>
      </c>
    </row>
    <row r="67" spans="1:20" x14ac:dyDescent="0.25">
      <c r="A67" t="s">
        <v>291</v>
      </c>
      <c r="B67" s="19">
        <v>25</v>
      </c>
      <c r="C67" s="3" t="s">
        <v>177</v>
      </c>
      <c r="D67" s="3" t="s">
        <v>164</v>
      </c>
      <c r="E67" s="3" t="s">
        <v>169</v>
      </c>
      <c r="F67" s="3" t="s">
        <v>285</v>
      </c>
      <c r="G67" s="8" t="s">
        <v>342</v>
      </c>
      <c r="H67" s="3" t="s">
        <v>172</v>
      </c>
      <c r="I67" s="6" t="s">
        <v>140</v>
      </c>
      <c r="J67" s="3" t="s">
        <v>289</v>
      </c>
      <c r="K67" s="3" t="s">
        <v>142</v>
      </c>
      <c r="L67" s="18">
        <v>25</v>
      </c>
      <c r="M67" s="15">
        <v>1</v>
      </c>
      <c r="N67" s="15">
        <v>4</v>
      </c>
      <c r="O67" s="18">
        <v>47</v>
      </c>
      <c r="P67" s="15">
        <v>5</v>
      </c>
      <c r="Q67" s="15">
        <v>4</v>
      </c>
      <c r="R67" s="14">
        <f>M67-P67</f>
        <v>-4</v>
      </c>
      <c r="S67" t="s">
        <v>339</v>
      </c>
      <c r="T67" t="s">
        <v>341</v>
      </c>
    </row>
    <row r="68" spans="1:20" x14ac:dyDescent="0.25">
      <c r="A68" t="s">
        <v>291</v>
      </c>
      <c r="B68" s="19">
        <v>25</v>
      </c>
      <c r="C68" s="3" t="s">
        <v>177</v>
      </c>
      <c r="D68" s="3" t="s">
        <v>164</v>
      </c>
      <c r="E68" s="3" t="s">
        <v>169</v>
      </c>
      <c r="F68" s="3" t="s">
        <v>285</v>
      </c>
      <c r="G68" s="8" t="s">
        <v>342</v>
      </c>
      <c r="H68" s="3" t="s">
        <v>172</v>
      </c>
      <c r="I68" s="6" t="s">
        <v>139</v>
      </c>
      <c r="J68" s="3" t="s">
        <v>290</v>
      </c>
      <c r="K68" s="3" t="s">
        <v>142</v>
      </c>
      <c r="L68" s="18">
        <v>25</v>
      </c>
      <c r="M68" s="15">
        <v>300</v>
      </c>
      <c r="N68" s="15">
        <v>300</v>
      </c>
      <c r="O68" s="18">
        <v>47</v>
      </c>
      <c r="P68" s="15">
        <v>124</v>
      </c>
      <c r="Q68" s="15">
        <v>45</v>
      </c>
      <c r="R68" s="14">
        <f>M68-P68</f>
        <v>176</v>
      </c>
      <c r="S68" t="s">
        <v>339</v>
      </c>
      <c r="T68" t="s">
        <v>341</v>
      </c>
    </row>
    <row r="69" spans="1:20" x14ac:dyDescent="0.25">
      <c r="A69" t="s">
        <v>291</v>
      </c>
      <c r="B69" s="19">
        <v>25</v>
      </c>
      <c r="C69" s="3" t="s">
        <v>177</v>
      </c>
      <c r="D69" s="3" t="s">
        <v>164</v>
      </c>
      <c r="E69" s="3" t="s">
        <v>169</v>
      </c>
      <c r="F69" s="3" t="s">
        <v>285</v>
      </c>
      <c r="G69" s="8" t="s">
        <v>342</v>
      </c>
      <c r="H69" s="3" t="s">
        <v>172</v>
      </c>
      <c r="I69" s="6" t="s">
        <v>138</v>
      </c>
      <c r="J69" s="3" t="s">
        <v>290</v>
      </c>
      <c r="K69" s="3" t="s">
        <v>142</v>
      </c>
      <c r="L69" s="18">
        <v>25</v>
      </c>
      <c r="M69" s="15">
        <v>360</v>
      </c>
      <c r="N69" s="15">
        <v>162</v>
      </c>
      <c r="O69" s="18">
        <v>47</v>
      </c>
      <c r="P69" s="15">
        <v>356</v>
      </c>
      <c r="Q69" s="15">
        <v>132</v>
      </c>
      <c r="R69" s="14">
        <f t="shared" si="0"/>
        <v>4</v>
      </c>
      <c r="S69" t="s">
        <v>339</v>
      </c>
      <c r="T69" t="s">
        <v>341</v>
      </c>
    </row>
    <row r="70" spans="1:20" x14ac:dyDescent="0.25">
      <c r="A70" t="s">
        <v>310</v>
      </c>
      <c r="B70" s="19">
        <v>25</v>
      </c>
      <c r="C70" s="3" t="s">
        <v>177</v>
      </c>
      <c r="D70" s="3" t="s">
        <v>164</v>
      </c>
      <c r="E70" s="3" t="s">
        <v>167</v>
      </c>
      <c r="F70" s="3" t="s">
        <v>285</v>
      </c>
      <c r="G70" s="8" t="s">
        <v>342</v>
      </c>
      <c r="H70" s="3" t="s">
        <v>173</v>
      </c>
      <c r="I70" s="6" t="s">
        <v>138</v>
      </c>
      <c r="J70" s="3" t="s">
        <v>288</v>
      </c>
      <c r="K70" s="3" t="s">
        <v>142</v>
      </c>
      <c r="L70" s="18">
        <v>25</v>
      </c>
      <c r="M70" s="15">
        <v>6</v>
      </c>
      <c r="N70" s="15">
        <v>3</v>
      </c>
      <c r="O70" s="18">
        <v>47</v>
      </c>
      <c r="P70" s="15">
        <v>6</v>
      </c>
      <c r="Q70" s="15">
        <v>1.5</v>
      </c>
      <c r="R70" s="14">
        <f t="shared" si="0"/>
        <v>0</v>
      </c>
      <c r="S70" t="s">
        <v>339</v>
      </c>
      <c r="T70" t="s">
        <v>341</v>
      </c>
    </row>
    <row r="71" spans="1:20" x14ac:dyDescent="0.25">
      <c r="A71" t="s">
        <v>310</v>
      </c>
      <c r="B71" s="19">
        <v>25</v>
      </c>
      <c r="C71" s="3" t="s">
        <v>177</v>
      </c>
      <c r="D71" s="3" t="s">
        <v>164</v>
      </c>
      <c r="E71" s="3" t="s">
        <v>167</v>
      </c>
      <c r="F71" s="3" t="s">
        <v>285</v>
      </c>
      <c r="G71" s="8" t="s">
        <v>342</v>
      </c>
      <c r="H71" s="3" t="s">
        <v>172</v>
      </c>
      <c r="I71" s="6" t="s">
        <v>140</v>
      </c>
      <c r="J71" s="3" t="s">
        <v>288</v>
      </c>
      <c r="K71" s="3" t="s">
        <v>142</v>
      </c>
      <c r="L71" s="18">
        <v>25</v>
      </c>
      <c r="M71" s="15">
        <v>6</v>
      </c>
      <c r="N71" s="15">
        <v>3</v>
      </c>
      <c r="O71" s="18">
        <v>47</v>
      </c>
      <c r="P71" s="15">
        <v>4</v>
      </c>
      <c r="Q71" s="15">
        <v>1.5</v>
      </c>
      <c r="R71" s="14">
        <f t="shared" si="0"/>
        <v>2</v>
      </c>
      <c r="S71" t="s">
        <v>339</v>
      </c>
      <c r="T71" t="s">
        <v>341</v>
      </c>
    </row>
    <row r="72" spans="1:20" x14ac:dyDescent="0.25">
      <c r="A72" t="s">
        <v>291</v>
      </c>
      <c r="B72" s="19">
        <v>25</v>
      </c>
      <c r="C72" s="3" t="s">
        <v>177</v>
      </c>
      <c r="D72" s="3" t="s">
        <v>164</v>
      </c>
      <c r="E72" s="3" t="s">
        <v>169</v>
      </c>
      <c r="F72" s="3" t="s">
        <v>285</v>
      </c>
      <c r="G72" s="8" t="s">
        <v>342</v>
      </c>
      <c r="H72" s="3" t="s">
        <v>173</v>
      </c>
      <c r="I72" s="13" t="s">
        <v>138</v>
      </c>
      <c r="J72" s="3" t="s">
        <v>288</v>
      </c>
      <c r="K72" s="3" t="s">
        <v>142</v>
      </c>
      <c r="L72" s="18">
        <v>25</v>
      </c>
      <c r="M72" s="15">
        <v>7.44</v>
      </c>
      <c r="N72" s="15">
        <v>1.04</v>
      </c>
      <c r="O72" s="19">
        <v>47</v>
      </c>
      <c r="P72" s="15">
        <v>7.36</v>
      </c>
      <c r="Q72" s="15">
        <v>0.92</v>
      </c>
      <c r="R72" s="14">
        <f t="shared" si="0"/>
        <v>8.0000000000000071E-2</v>
      </c>
      <c r="S72" t="s">
        <v>345</v>
      </c>
      <c r="T72" t="s">
        <v>346</v>
      </c>
    </row>
    <row r="73" spans="1:20" x14ac:dyDescent="0.25">
      <c r="A73" t="s">
        <v>291</v>
      </c>
      <c r="B73" s="19">
        <v>25</v>
      </c>
      <c r="C73" s="3" t="s">
        <v>177</v>
      </c>
      <c r="D73" s="3" t="s">
        <v>164</v>
      </c>
      <c r="E73" s="3" t="s">
        <v>169</v>
      </c>
      <c r="F73" s="3" t="s">
        <v>285</v>
      </c>
      <c r="G73" s="8" t="s">
        <v>342</v>
      </c>
      <c r="H73" s="3" t="s">
        <v>173</v>
      </c>
      <c r="I73" s="13" t="s">
        <v>138</v>
      </c>
      <c r="J73" s="3" t="s">
        <v>289</v>
      </c>
      <c r="K73" s="3" t="s">
        <v>142</v>
      </c>
      <c r="L73" s="18">
        <v>25</v>
      </c>
      <c r="M73" s="15">
        <v>2.64</v>
      </c>
      <c r="N73" s="15">
        <v>3.68</v>
      </c>
      <c r="O73" s="18">
        <v>47</v>
      </c>
      <c r="P73" s="15">
        <v>3.74</v>
      </c>
      <c r="Q73" s="15">
        <v>3.43</v>
      </c>
      <c r="R73" s="14">
        <f t="shared" si="0"/>
        <v>-1.1000000000000001</v>
      </c>
      <c r="S73" t="s">
        <v>345</v>
      </c>
      <c r="T73" t="s">
        <v>346</v>
      </c>
    </row>
    <row r="74" spans="1:20" x14ac:dyDescent="0.25">
      <c r="A74" t="s">
        <v>291</v>
      </c>
      <c r="B74" s="19">
        <v>25</v>
      </c>
      <c r="C74" s="3" t="s">
        <v>177</v>
      </c>
      <c r="D74" s="3" t="s">
        <v>164</v>
      </c>
      <c r="E74" s="3" t="s">
        <v>169</v>
      </c>
      <c r="F74" s="3" t="s">
        <v>285</v>
      </c>
      <c r="G74" s="8" t="s">
        <v>342</v>
      </c>
      <c r="H74" s="3" t="s">
        <v>173</v>
      </c>
      <c r="I74" s="6" t="s">
        <v>139</v>
      </c>
      <c r="J74" s="3" t="s">
        <v>340</v>
      </c>
      <c r="K74" s="3" t="s">
        <v>142</v>
      </c>
      <c r="L74" s="18">
        <v>25</v>
      </c>
      <c r="M74" s="15">
        <v>309.60000000000002</v>
      </c>
      <c r="N74" s="15">
        <v>132.68</v>
      </c>
      <c r="O74" s="18">
        <v>47</v>
      </c>
      <c r="P74" s="15">
        <v>133.38</v>
      </c>
      <c r="Q74" s="15">
        <v>40.86</v>
      </c>
      <c r="R74" s="14">
        <f t="shared" si="0"/>
        <v>176.22000000000003</v>
      </c>
      <c r="S74" t="s">
        <v>345</v>
      </c>
      <c r="T74" t="s">
        <v>346</v>
      </c>
    </row>
    <row r="75" spans="1:20" x14ac:dyDescent="0.25">
      <c r="A75" t="s">
        <v>291</v>
      </c>
      <c r="B75" s="19">
        <v>25</v>
      </c>
      <c r="C75" s="3" t="s">
        <v>177</v>
      </c>
      <c r="D75" s="3" t="s">
        <v>164</v>
      </c>
      <c r="E75" s="3" t="s">
        <v>169</v>
      </c>
      <c r="F75" s="3" t="s">
        <v>285</v>
      </c>
      <c r="G75" s="8" t="s">
        <v>342</v>
      </c>
      <c r="H75" s="3" t="s">
        <v>173</v>
      </c>
      <c r="I75" s="6" t="s">
        <v>139</v>
      </c>
      <c r="J75" s="3" t="s">
        <v>290</v>
      </c>
      <c r="K75" s="3" t="s">
        <v>142</v>
      </c>
      <c r="L75" s="18">
        <v>25</v>
      </c>
      <c r="M75" s="15">
        <v>402.25</v>
      </c>
      <c r="N75" s="15">
        <v>121.55</v>
      </c>
      <c r="O75" s="18">
        <v>47</v>
      </c>
      <c r="P75" s="15">
        <v>171.71</v>
      </c>
      <c r="Q75" s="15">
        <v>91.72</v>
      </c>
      <c r="R75" s="14">
        <f t="shared" si="0"/>
        <v>230.54</v>
      </c>
      <c r="S75" t="s">
        <v>345</v>
      </c>
      <c r="T75" t="s">
        <v>346</v>
      </c>
    </row>
    <row r="76" spans="1:20" x14ac:dyDescent="0.25">
      <c r="A76" t="s">
        <v>291</v>
      </c>
      <c r="B76" s="19">
        <v>25</v>
      </c>
      <c r="C76" s="3" t="s">
        <v>177</v>
      </c>
      <c r="D76" s="3" t="s">
        <v>164</v>
      </c>
      <c r="E76" s="3" t="s">
        <v>169</v>
      </c>
      <c r="F76" s="3" t="s">
        <v>285</v>
      </c>
      <c r="G76" s="8" t="s">
        <v>342</v>
      </c>
      <c r="H76" s="3" t="s">
        <v>172</v>
      </c>
      <c r="I76" s="13" t="s">
        <v>138</v>
      </c>
      <c r="J76" s="3" t="s">
        <v>288</v>
      </c>
      <c r="K76" s="3" t="s">
        <v>142</v>
      </c>
      <c r="L76" s="18">
        <v>25</v>
      </c>
      <c r="M76" s="15">
        <v>7.44</v>
      </c>
      <c r="N76" s="15">
        <v>1.04</v>
      </c>
      <c r="O76" s="18">
        <v>47</v>
      </c>
      <c r="P76" s="15">
        <v>7.11</v>
      </c>
      <c r="Q76" s="15">
        <v>0.96</v>
      </c>
      <c r="R76" s="14">
        <f t="shared" si="0"/>
        <v>0.33000000000000007</v>
      </c>
      <c r="S76" t="s">
        <v>345</v>
      </c>
      <c r="T76" t="s">
        <v>346</v>
      </c>
    </row>
    <row r="77" spans="1:20" x14ac:dyDescent="0.25">
      <c r="A77" t="s">
        <v>291</v>
      </c>
      <c r="B77" s="19">
        <v>25</v>
      </c>
      <c r="C77" s="3" t="s">
        <v>177</v>
      </c>
      <c r="D77" s="3" t="s">
        <v>164</v>
      </c>
      <c r="E77" s="3" t="s">
        <v>169</v>
      </c>
      <c r="F77" s="3" t="s">
        <v>285</v>
      </c>
      <c r="G77" s="8" t="s">
        <v>342</v>
      </c>
      <c r="H77" s="3" t="s">
        <v>172</v>
      </c>
      <c r="I77" s="6" t="s">
        <v>140</v>
      </c>
      <c r="J77" s="3" t="s">
        <v>289</v>
      </c>
      <c r="K77" s="3" t="s">
        <v>142</v>
      </c>
      <c r="L77" s="18">
        <v>25</v>
      </c>
      <c r="M77" s="15">
        <v>2.64</v>
      </c>
      <c r="N77" s="15">
        <v>3.68</v>
      </c>
      <c r="O77" s="18">
        <v>47</v>
      </c>
      <c r="P77" s="15">
        <v>5.04</v>
      </c>
      <c r="Q77" s="15">
        <v>2.79</v>
      </c>
      <c r="R77" s="14">
        <f t="shared" si="0"/>
        <v>-2.4</v>
      </c>
      <c r="S77" t="s">
        <v>345</v>
      </c>
      <c r="T77" t="s">
        <v>346</v>
      </c>
    </row>
    <row r="78" spans="1:20" x14ac:dyDescent="0.25">
      <c r="A78" t="s">
        <v>291</v>
      </c>
      <c r="B78" s="19">
        <v>25</v>
      </c>
      <c r="C78" s="3" t="s">
        <v>177</v>
      </c>
      <c r="D78" s="3" t="s">
        <v>164</v>
      </c>
      <c r="E78" s="3" t="s">
        <v>169</v>
      </c>
      <c r="F78" s="3" t="s">
        <v>285</v>
      </c>
      <c r="G78" s="8" t="s">
        <v>342</v>
      </c>
      <c r="H78" s="3" t="s">
        <v>172</v>
      </c>
      <c r="I78" s="6" t="s">
        <v>139</v>
      </c>
      <c r="J78" s="3" t="s">
        <v>290</v>
      </c>
      <c r="K78" s="3" t="s">
        <v>142</v>
      </c>
      <c r="L78" s="18">
        <v>25</v>
      </c>
      <c r="M78" s="15">
        <v>309.60000000000002</v>
      </c>
      <c r="N78" s="15">
        <v>132.68</v>
      </c>
      <c r="O78" s="18">
        <v>47</v>
      </c>
      <c r="P78" s="15">
        <v>133.12</v>
      </c>
      <c r="Q78" s="15">
        <v>53.82</v>
      </c>
      <c r="R78" s="14">
        <f t="shared" si="0"/>
        <v>176.48000000000002</v>
      </c>
      <c r="S78" t="s">
        <v>345</v>
      </c>
      <c r="T78" t="s">
        <v>346</v>
      </c>
    </row>
    <row r="79" spans="1:20" x14ac:dyDescent="0.25">
      <c r="A79" t="s">
        <v>291</v>
      </c>
      <c r="B79" s="19">
        <v>25</v>
      </c>
      <c r="C79" s="3" t="s">
        <v>177</v>
      </c>
      <c r="D79" s="3" t="s">
        <v>164</v>
      </c>
      <c r="E79" s="3" t="s">
        <v>169</v>
      </c>
      <c r="F79" s="3" t="s">
        <v>285</v>
      </c>
      <c r="G79" s="8" t="s">
        <v>342</v>
      </c>
      <c r="H79" s="3" t="s">
        <v>172</v>
      </c>
      <c r="I79" s="6" t="s">
        <v>138</v>
      </c>
      <c r="J79" s="3" t="s">
        <v>290</v>
      </c>
      <c r="K79" s="3" t="s">
        <v>142</v>
      </c>
      <c r="L79" s="18">
        <v>25</v>
      </c>
      <c r="M79" s="15">
        <v>402.25</v>
      </c>
      <c r="N79" s="15">
        <v>121.55</v>
      </c>
      <c r="O79" s="18">
        <v>47</v>
      </c>
      <c r="P79" s="15">
        <v>371.52</v>
      </c>
      <c r="Q79" s="15">
        <v>91.89</v>
      </c>
      <c r="R79" s="14">
        <f t="shared" si="0"/>
        <v>30.730000000000018</v>
      </c>
      <c r="S79" t="s">
        <v>345</v>
      </c>
      <c r="T79" t="s">
        <v>346</v>
      </c>
    </row>
    <row r="80" spans="1:20" x14ac:dyDescent="0.25">
      <c r="A80" t="s">
        <v>349</v>
      </c>
      <c r="B80" s="19">
        <v>25</v>
      </c>
      <c r="C80" s="3" t="s">
        <v>177</v>
      </c>
      <c r="D80" s="3" t="s">
        <v>163</v>
      </c>
      <c r="E80" s="3" t="s">
        <v>199</v>
      </c>
      <c r="F80" s="3" t="s">
        <v>285</v>
      </c>
      <c r="G80" s="8" t="s">
        <v>358</v>
      </c>
      <c r="H80" s="3" t="s">
        <v>174</v>
      </c>
      <c r="I80" s="6" t="s">
        <v>139</v>
      </c>
      <c r="J80" s="3" t="s">
        <v>359</v>
      </c>
      <c r="K80" s="3" t="s">
        <v>143</v>
      </c>
      <c r="L80" s="18">
        <v>25</v>
      </c>
      <c r="M80" s="15">
        <v>6.57</v>
      </c>
      <c r="N80">
        <v>3.47</v>
      </c>
      <c r="O80" s="18">
        <v>25</v>
      </c>
      <c r="P80" s="15">
        <v>4.5999999999999996</v>
      </c>
      <c r="Q80">
        <v>2.42</v>
      </c>
      <c r="R80" s="14">
        <f t="shared" ref="R80:R106" si="1">M80-P80</f>
        <v>1.9700000000000006</v>
      </c>
      <c r="S80" t="s">
        <v>368</v>
      </c>
    </row>
    <row r="81" spans="1:19" x14ac:dyDescent="0.25">
      <c r="A81" t="s">
        <v>350</v>
      </c>
      <c r="B81" s="19">
        <v>25</v>
      </c>
      <c r="C81" s="3" t="s">
        <v>177</v>
      </c>
      <c r="D81" s="3" t="s">
        <v>163</v>
      </c>
      <c r="E81" s="3" t="s">
        <v>199</v>
      </c>
      <c r="F81" s="3" t="s">
        <v>285</v>
      </c>
      <c r="G81" s="8" t="s">
        <v>358</v>
      </c>
      <c r="H81" s="3" t="s">
        <v>174</v>
      </c>
      <c r="I81" s="13" t="s">
        <v>140</v>
      </c>
      <c r="J81" s="3" t="s">
        <v>359</v>
      </c>
      <c r="K81" s="3" t="s">
        <v>143</v>
      </c>
      <c r="L81" s="18">
        <v>25</v>
      </c>
      <c r="M81" s="15">
        <v>5.84</v>
      </c>
      <c r="N81" s="15">
        <v>3.37</v>
      </c>
      <c r="O81" s="18">
        <v>25</v>
      </c>
      <c r="P81" s="15">
        <v>7.57</v>
      </c>
      <c r="Q81" s="15">
        <v>4.09</v>
      </c>
      <c r="R81" s="14">
        <f t="shared" si="1"/>
        <v>-1.7300000000000004</v>
      </c>
      <c r="S81" t="s">
        <v>367</v>
      </c>
    </row>
    <row r="82" spans="1:19" x14ac:dyDescent="0.25">
      <c r="A82" t="s">
        <v>351</v>
      </c>
      <c r="B82" s="19">
        <v>50</v>
      </c>
      <c r="C82" s="3" t="s">
        <v>177</v>
      </c>
      <c r="D82" s="3" t="s">
        <v>163</v>
      </c>
      <c r="E82" s="3" t="s">
        <v>199</v>
      </c>
      <c r="F82" s="3" t="s">
        <v>285</v>
      </c>
      <c r="G82" s="8" t="s">
        <v>358</v>
      </c>
      <c r="H82" s="3" t="s">
        <v>174</v>
      </c>
      <c r="I82" s="13" t="s">
        <v>138</v>
      </c>
      <c r="J82" s="3" t="s">
        <v>359</v>
      </c>
      <c r="K82" s="3" t="s">
        <v>143</v>
      </c>
      <c r="L82" s="18">
        <v>50</v>
      </c>
      <c r="M82" s="15">
        <v>6.21</v>
      </c>
      <c r="N82">
        <v>3.41</v>
      </c>
      <c r="O82" s="18">
        <v>50</v>
      </c>
      <c r="P82" s="15">
        <v>6.08</v>
      </c>
      <c r="Q82">
        <v>3.65</v>
      </c>
      <c r="R82" s="14">
        <f t="shared" si="1"/>
        <v>0.12999999999999989</v>
      </c>
    </row>
    <row r="83" spans="1:19" x14ac:dyDescent="0.25">
      <c r="A83" t="s">
        <v>352</v>
      </c>
      <c r="B83" s="19">
        <v>25</v>
      </c>
      <c r="C83" s="3" t="s">
        <v>177</v>
      </c>
      <c r="D83" s="3" t="s">
        <v>163</v>
      </c>
      <c r="E83" s="3" t="s">
        <v>199</v>
      </c>
      <c r="F83" s="3" t="s">
        <v>285</v>
      </c>
      <c r="G83" s="8" t="s">
        <v>358</v>
      </c>
      <c r="H83" s="3" t="s">
        <v>174</v>
      </c>
      <c r="I83" s="13" t="s">
        <v>139</v>
      </c>
      <c r="J83" s="3" t="s">
        <v>359</v>
      </c>
      <c r="K83" s="3" t="s">
        <v>143</v>
      </c>
      <c r="L83" s="18">
        <v>25</v>
      </c>
      <c r="M83" s="15">
        <v>10.7</v>
      </c>
      <c r="N83">
        <v>4.97</v>
      </c>
      <c r="O83" s="18">
        <v>25</v>
      </c>
      <c r="P83" s="15">
        <v>6.6</v>
      </c>
      <c r="Q83" s="15">
        <v>3.47</v>
      </c>
      <c r="R83" s="14">
        <f t="shared" si="1"/>
        <v>4.0999999999999996</v>
      </c>
      <c r="S83" t="s">
        <v>368</v>
      </c>
    </row>
    <row r="84" spans="1:19" x14ac:dyDescent="0.25">
      <c r="A84" t="s">
        <v>353</v>
      </c>
      <c r="B84" s="19">
        <v>25</v>
      </c>
      <c r="C84" s="3" t="s">
        <v>177</v>
      </c>
      <c r="D84" s="3" t="s">
        <v>163</v>
      </c>
      <c r="E84" s="3" t="s">
        <v>199</v>
      </c>
      <c r="F84" s="3" t="s">
        <v>285</v>
      </c>
      <c r="G84" s="8" t="s">
        <v>358</v>
      </c>
      <c r="H84" s="3" t="s">
        <v>174</v>
      </c>
      <c r="I84" s="13" t="s">
        <v>140</v>
      </c>
      <c r="J84" s="3" t="s">
        <v>359</v>
      </c>
      <c r="K84" s="3" t="s">
        <v>143</v>
      </c>
      <c r="L84" s="18">
        <v>25</v>
      </c>
      <c r="M84" s="15">
        <v>6.37</v>
      </c>
      <c r="N84">
        <v>3.44</v>
      </c>
      <c r="O84" s="18">
        <v>25</v>
      </c>
      <c r="P84" s="15">
        <v>12.27</v>
      </c>
      <c r="Q84">
        <v>5.31</v>
      </c>
      <c r="R84" s="14">
        <f t="shared" si="1"/>
        <v>-5.8999999999999995</v>
      </c>
      <c r="S84" t="s">
        <v>367</v>
      </c>
    </row>
    <row r="85" spans="1:19" x14ac:dyDescent="0.25">
      <c r="A85" t="s">
        <v>354</v>
      </c>
      <c r="B85" s="19">
        <v>50</v>
      </c>
      <c r="C85" s="3" t="s">
        <v>177</v>
      </c>
      <c r="D85" s="3" t="s">
        <v>163</v>
      </c>
      <c r="E85" s="3" t="s">
        <v>199</v>
      </c>
      <c r="F85" s="3" t="s">
        <v>285</v>
      </c>
      <c r="G85" s="8" t="s">
        <v>358</v>
      </c>
      <c r="H85" s="3" t="s">
        <v>174</v>
      </c>
      <c r="I85" s="3" t="s">
        <v>138</v>
      </c>
      <c r="J85" s="3" t="s">
        <v>359</v>
      </c>
      <c r="K85" s="3" t="s">
        <v>143</v>
      </c>
      <c r="L85" s="18">
        <v>50</v>
      </c>
      <c r="M85" s="15">
        <v>8.5399999999999991</v>
      </c>
      <c r="N85">
        <v>4.76</v>
      </c>
      <c r="O85" s="18">
        <v>50</v>
      </c>
      <c r="P85">
        <v>9.43</v>
      </c>
      <c r="Q85">
        <v>5.28</v>
      </c>
      <c r="R85" s="14">
        <f t="shared" si="1"/>
        <v>-0.89000000000000057</v>
      </c>
    </row>
    <row r="86" spans="1:19" x14ac:dyDescent="0.25">
      <c r="A86" t="s">
        <v>355</v>
      </c>
      <c r="B86" s="19">
        <v>25</v>
      </c>
      <c r="C86" s="3" t="s">
        <v>177</v>
      </c>
      <c r="D86" s="3" t="s">
        <v>163</v>
      </c>
      <c r="E86" s="3" t="s">
        <v>199</v>
      </c>
      <c r="F86" s="3" t="s">
        <v>285</v>
      </c>
      <c r="G86" s="8" t="s">
        <v>358</v>
      </c>
      <c r="H86" s="3" t="s">
        <v>174</v>
      </c>
      <c r="I86" s="3" t="s">
        <v>139</v>
      </c>
      <c r="J86" s="3" t="s">
        <v>359</v>
      </c>
      <c r="K86" s="3" t="s">
        <v>143</v>
      </c>
      <c r="L86" s="18">
        <v>25</v>
      </c>
      <c r="M86">
        <v>13.07</v>
      </c>
      <c r="N86">
        <v>5.71</v>
      </c>
      <c r="O86" s="18">
        <v>25</v>
      </c>
      <c r="P86" s="15">
        <v>9.94</v>
      </c>
      <c r="Q86">
        <v>4.7300000000000004</v>
      </c>
      <c r="R86" s="14">
        <f t="shared" si="1"/>
        <v>3.1300000000000008</v>
      </c>
      <c r="S86" t="s">
        <v>368</v>
      </c>
    </row>
    <row r="87" spans="1:19" x14ac:dyDescent="0.25">
      <c r="A87" t="s">
        <v>356</v>
      </c>
      <c r="B87" s="19">
        <v>25</v>
      </c>
      <c r="C87" s="3" t="s">
        <v>177</v>
      </c>
      <c r="D87" s="3" t="s">
        <v>163</v>
      </c>
      <c r="E87" s="3" t="s">
        <v>199</v>
      </c>
      <c r="F87" s="3" t="s">
        <v>285</v>
      </c>
      <c r="G87" s="8" t="s">
        <v>358</v>
      </c>
      <c r="H87" s="3" t="s">
        <v>174</v>
      </c>
      <c r="I87" s="13" t="s">
        <v>140</v>
      </c>
      <c r="J87" s="3" t="s">
        <v>359</v>
      </c>
      <c r="K87" s="3" t="s">
        <v>143</v>
      </c>
      <c r="L87" s="18">
        <v>25</v>
      </c>
      <c r="M87" s="15">
        <v>10.61</v>
      </c>
      <c r="N87">
        <v>3.7</v>
      </c>
      <c r="O87" s="18">
        <v>25</v>
      </c>
      <c r="P87">
        <v>14.1</v>
      </c>
      <c r="Q87">
        <v>5.66</v>
      </c>
      <c r="R87" s="14">
        <f t="shared" si="1"/>
        <v>-3.49</v>
      </c>
      <c r="S87" t="s">
        <v>367</v>
      </c>
    </row>
    <row r="88" spans="1:19" x14ac:dyDescent="0.25">
      <c r="A88" t="s">
        <v>357</v>
      </c>
      <c r="B88" s="19">
        <v>50</v>
      </c>
      <c r="C88" s="3" t="s">
        <v>177</v>
      </c>
      <c r="D88" s="3" t="s">
        <v>163</v>
      </c>
      <c r="E88" s="3" t="s">
        <v>199</v>
      </c>
      <c r="F88" s="3" t="s">
        <v>285</v>
      </c>
      <c r="G88" s="8" t="s">
        <v>358</v>
      </c>
      <c r="H88" s="3" t="s">
        <v>174</v>
      </c>
      <c r="I88" s="3" t="s">
        <v>138</v>
      </c>
      <c r="J88" s="3" t="s">
        <v>359</v>
      </c>
      <c r="K88" s="3" t="s">
        <v>143</v>
      </c>
      <c r="L88" s="18">
        <v>50</v>
      </c>
      <c r="M88">
        <v>11.84</v>
      </c>
      <c r="N88">
        <v>4.92</v>
      </c>
      <c r="O88" s="18">
        <v>50</v>
      </c>
      <c r="P88">
        <v>12.02</v>
      </c>
      <c r="Q88">
        <v>5.57</v>
      </c>
      <c r="R88" s="14">
        <f t="shared" si="1"/>
        <v>-0.17999999999999972</v>
      </c>
    </row>
    <row r="89" spans="1:19" x14ac:dyDescent="0.25">
      <c r="A89" t="s">
        <v>349</v>
      </c>
      <c r="B89" s="19">
        <v>25</v>
      </c>
      <c r="C89" s="3" t="s">
        <v>177</v>
      </c>
      <c r="D89" s="3" t="s">
        <v>163</v>
      </c>
      <c r="E89" s="3" t="s">
        <v>199</v>
      </c>
      <c r="F89" s="3" t="s">
        <v>285</v>
      </c>
      <c r="G89" s="8" t="s">
        <v>358</v>
      </c>
      <c r="H89" s="3" t="s">
        <v>174</v>
      </c>
      <c r="I89" s="3" t="s">
        <v>139</v>
      </c>
      <c r="J89" s="3" t="s">
        <v>290</v>
      </c>
      <c r="K89" s="3" t="s">
        <v>143</v>
      </c>
      <c r="L89" s="18">
        <v>25</v>
      </c>
      <c r="M89" s="15">
        <v>37.08</v>
      </c>
      <c r="N89">
        <v>14.87</v>
      </c>
      <c r="O89" s="18">
        <v>25</v>
      </c>
      <c r="P89" s="15">
        <v>31.12</v>
      </c>
      <c r="Q89">
        <v>17.55</v>
      </c>
      <c r="R89" s="14">
        <f t="shared" si="1"/>
        <v>5.9599999999999973</v>
      </c>
      <c r="S89" t="s">
        <v>371</v>
      </c>
    </row>
    <row r="90" spans="1:19" x14ac:dyDescent="0.25">
      <c r="A90" t="s">
        <v>350</v>
      </c>
      <c r="B90" s="19">
        <v>25</v>
      </c>
      <c r="C90" s="3" t="s">
        <v>177</v>
      </c>
      <c r="D90" s="3" t="s">
        <v>163</v>
      </c>
      <c r="E90" s="3" t="s">
        <v>199</v>
      </c>
      <c r="F90" s="3" t="s">
        <v>285</v>
      </c>
      <c r="G90" s="8" t="s">
        <v>358</v>
      </c>
      <c r="H90" s="3" t="s">
        <v>174</v>
      </c>
      <c r="I90" s="3" t="s">
        <v>138</v>
      </c>
      <c r="J90" s="3" t="s">
        <v>290</v>
      </c>
      <c r="K90" s="3" t="s">
        <v>143</v>
      </c>
      <c r="L90" s="18">
        <v>25</v>
      </c>
      <c r="M90" s="15">
        <v>30.56</v>
      </c>
      <c r="N90" s="15">
        <v>9.35</v>
      </c>
      <c r="O90" s="18">
        <v>25</v>
      </c>
      <c r="P90" s="15">
        <v>33.14</v>
      </c>
      <c r="Q90" s="15">
        <v>11.93</v>
      </c>
      <c r="R90" s="14">
        <f t="shared" si="1"/>
        <v>-2.5800000000000018</v>
      </c>
    </row>
    <row r="91" spans="1:19" x14ac:dyDescent="0.25">
      <c r="A91" t="s">
        <v>351</v>
      </c>
      <c r="B91" s="19">
        <v>50</v>
      </c>
      <c r="C91" s="3" t="s">
        <v>177</v>
      </c>
      <c r="D91" s="3" t="s">
        <v>163</v>
      </c>
      <c r="E91" s="3" t="s">
        <v>199</v>
      </c>
      <c r="F91" s="3" t="s">
        <v>285</v>
      </c>
      <c r="G91" s="8" t="s">
        <v>358</v>
      </c>
      <c r="H91" s="3" t="s">
        <v>174</v>
      </c>
      <c r="I91" s="3" t="s">
        <v>138</v>
      </c>
      <c r="J91" s="3" t="s">
        <v>290</v>
      </c>
      <c r="K91" s="3" t="s">
        <v>143</v>
      </c>
      <c r="L91" s="18">
        <v>50</v>
      </c>
      <c r="M91" s="15">
        <v>33.82</v>
      </c>
      <c r="N91">
        <v>12.73</v>
      </c>
      <c r="O91" s="18">
        <v>50</v>
      </c>
      <c r="P91" s="15">
        <v>32.130000000000003</v>
      </c>
      <c r="Q91">
        <v>14.89</v>
      </c>
      <c r="R91" s="14">
        <f t="shared" si="1"/>
        <v>1.6899999999999977</v>
      </c>
    </row>
    <row r="92" spans="1:19" x14ac:dyDescent="0.25">
      <c r="A92" t="s">
        <v>352</v>
      </c>
      <c r="B92" s="19">
        <v>25</v>
      </c>
      <c r="C92" s="3" t="s">
        <v>177</v>
      </c>
      <c r="D92" s="3" t="s">
        <v>163</v>
      </c>
      <c r="E92" s="3" t="s">
        <v>199</v>
      </c>
      <c r="F92" s="3" t="s">
        <v>285</v>
      </c>
      <c r="G92" s="8" t="s">
        <v>358</v>
      </c>
      <c r="H92" s="3" t="s">
        <v>174</v>
      </c>
      <c r="I92" s="3" t="s">
        <v>139</v>
      </c>
      <c r="J92" s="3" t="s">
        <v>290</v>
      </c>
      <c r="K92" s="3" t="s">
        <v>143</v>
      </c>
      <c r="L92" s="18">
        <v>25</v>
      </c>
      <c r="M92" s="15">
        <v>35.5</v>
      </c>
      <c r="N92">
        <v>15.36</v>
      </c>
      <c r="O92" s="18">
        <v>25</v>
      </c>
      <c r="P92" s="15">
        <v>29.47</v>
      </c>
      <c r="Q92" s="15">
        <v>10.81</v>
      </c>
      <c r="R92" s="14">
        <f t="shared" si="1"/>
        <v>6.0300000000000011</v>
      </c>
      <c r="S92" t="s">
        <v>372</v>
      </c>
    </row>
    <row r="93" spans="1:19" x14ac:dyDescent="0.25">
      <c r="A93" t="s">
        <v>353</v>
      </c>
      <c r="B93" s="19">
        <v>25</v>
      </c>
      <c r="C93" s="3" t="s">
        <v>177</v>
      </c>
      <c r="D93" s="3" t="s">
        <v>163</v>
      </c>
      <c r="E93" s="3" t="s">
        <v>199</v>
      </c>
      <c r="F93" s="3" t="s">
        <v>285</v>
      </c>
      <c r="G93" s="8" t="s">
        <v>358</v>
      </c>
      <c r="H93" s="3" t="s">
        <v>174</v>
      </c>
      <c r="I93" s="3" t="s">
        <v>138</v>
      </c>
      <c r="J93" s="3" t="s">
        <v>290</v>
      </c>
      <c r="K93" s="3" t="s">
        <v>143</v>
      </c>
      <c r="L93" s="18">
        <v>25</v>
      </c>
      <c r="M93" s="15">
        <v>33.5</v>
      </c>
      <c r="N93">
        <v>15.77</v>
      </c>
      <c r="O93" s="18">
        <v>25</v>
      </c>
      <c r="P93" s="15">
        <v>28.43</v>
      </c>
      <c r="Q93">
        <v>10.220000000000001</v>
      </c>
      <c r="R93" s="14">
        <f t="shared" si="1"/>
        <v>5.07</v>
      </c>
      <c r="S93" t="s">
        <v>370</v>
      </c>
    </row>
    <row r="94" spans="1:19" x14ac:dyDescent="0.25">
      <c r="A94" t="s">
        <v>354</v>
      </c>
      <c r="B94" s="19">
        <v>50</v>
      </c>
      <c r="C94" s="3" t="s">
        <v>177</v>
      </c>
      <c r="D94" s="3" t="s">
        <v>163</v>
      </c>
      <c r="E94" s="3" t="s">
        <v>199</v>
      </c>
      <c r="F94" s="3" t="s">
        <v>285</v>
      </c>
      <c r="G94" s="8" t="s">
        <v>358</v>
      </c>
      <c r="H94" s="3" t="s">
        <v>174</v>
      </c>
      <c r="I94" s="3" t="s">
        <v>139</v>
      </c>
      <c r="J94" s="3" t="s">
        <v>290</v>
      </c>
      <c r="K94" s="3" t="s">
        <v>143</v>
      </c>
      <c r="L94" s="18">
        <v>50</v>
      </c>
      <c r="M94" s="15">
        <v>34.5</v>
      </c>
      <c r="N94">
        <v>15.44</v>
      </c>
      <c r="O94" s="18">
        <v>50</v>
      </c>
      <c r="P94">
        <v>28.95</v>
      </c>
      <c r="Q94">
        <v>10.42</v>
      </c>
      <c r="R94" s="14">
        <f t="shared" si="1"/>
        <v>5.5500000000000007</v>
      </c>
    </row>
    <row r="95" spans="1:19" x14ac:dyDescent="0.25">
      <c r="A95" t="s">
        <v>355</v>
      </c>
      <c r="B95" s="19">
        <v>25</v>
      </c>
      <c r="C95" s="3" t="s">
        <v>177</v>
      </c>
      <c r="D95" s="3" t="s">
        <v>163</v>
      </c>
      <c r="E95" s="3" t="s">
        <v>199</v>
      </c>
      <c r="F95" s="3" t="s">
        <v>285</v>
      </c>
      <c r="G95" s="8" t="s">
        <v>358</v>
      </c>
      <c r="H95" s="3" t="s">
        <v>174</v>
      </c>
      <c r="I95" s="3" t="s">
        <v>138</v>
      </c>
      <c r="J95" s="3" t="s">
        <v>290</v>
      </c>
      <c r="K95" s="3" t="s">
        <v>143</v>
      </c>
      <c r="L95" s="18">
        <v>25</v>
      </c>
      <c r="M95" s="15">
        <v>38.51</v>
      </c>
      <c r="N95">
        <v>15.96</v>
      </c>
      <c r="O95" s="18">
        <v>25</v>
      </c>
      <c r="P95" s="15">
        <v>34.130000000000003</v>
      </c>
      <c r="Q95">
        <v>13.4</v>
      </c>
      <c r="R95" s="14">
        <f t="shared" si="1"/>
        <v>4.3799999999999955</v>
      </c>
      <c r="S95" t="s">
        <v>370</v>
      </c>
    </row>
    <row r="96" spans="1:19" x14ac:dyDescent="0.25">
      <c r="A96" t="s">
        <v>356</v>
      </c>
      <c r="B96" s="19">
        <v>25</v>
      </c>
      <c r="C96" s="3" t="s">
        <v>177</v>
      </c>
      <c r="D96" s="3" t="s">
        <v>163</v>
      </c>
      <c r="E96" s="3" t="s">
        <v>199</v>
      </c>
      <c r="F96" s="3" t="s">
        <v>285</v>
      </c>
      <c r="G96" s="8" t="s">
        <v>358</v>
      </c>
      <c r="H96" s="3" t="s">
        <v>174</v>
      </c>
      <c r="I96" s="3" t="s">
        <v>138</v>
      </c>
      <c r="J96" s="3" t="s">
        <v>290</v>
      </c>
      <c r="K96" s="3" t="s">
        <v>143</v>
      </c>
      <c r="L96" s="18">
        <v>25</v>
      </c>
      <c r="M96" s="15">
        <v>30.79</v>
      </c>
      <c r="N96">
        <v>12.19</v>
      </c>
      <c r="O96" s="18">
        <v>25</v>
      </c>
      <c r="P96" s="15">
        <v>27.33</v>
      </c>
      <c r="Q96">
        <v>10.36</v>
      </c>
      <c r="R96" s="14">
        <f t="shared" si="1"/>
        <v>3.4600000000000009</v>
      </c>
      <c r="S96" t="s">
        <v>370</v>
      </c>
    </row>
    <row r="97" spans="1:18" x14ac:dyDescent="0.25">
      <c r="A97" t="s">
        <v>357</v>
      </c>
      <c r="B97" s="19">
        <v>50</v>
      </c>
      <c r="C97" s="3" t="s">
        <v>177</v>
      </c>
      <c r="D97" s="3" t="s">
        <v>163</v>
      </c>
      <c r="E97" s="3" t="s">
        <v>199</v>
      </c>
      <c r="F97" s="3" t="s">
        <v>285</v>
      </c>
      <c r="G97" s="8" t="s">
        <v>358</v>
      </c>
      <c r="H97" s="3" t="s">
        <v>174</v>
      </c>
      <c r="I97" s="3" t="s">
        <v>139</v>
      </c>
      <c r="J97" s="3" t="s">
        <v>290</v>
      </c>
      <c r="K97" s="3" t="s">
        <v>143</v>
      </c>
      <c r="L97" s="18">
        <v>50</v>
      </c>
      <c r="M97">
        <v>34.65</v>
      </c>
      <c r="N97">
        <v>14.59</v>
      </c>
      <c r="O97" s="18">
        <v>50</v>
      </c>
      <c r="P97">
        <v>30.73</v>
      </c>
      <c r="Q97">
        <v>12.34</v>
      </c>
      <c r="R97" s="14">
        <f t="shared" si="1"/>
        <v>3.9199999999999982</v>
      </c>
    </row>
    <row r="98" spans="1:18" x14ac:dyDescent="0.25">
      <c r="A98" t="s">
        <v>349</v>
      </c>
      <c r="B98" s="19">
        <v>25</v>
      </c>
      <c r="C98" s="3" t="s">
        <v>177</v>
      </c>
      <c r="D98" s="3" t="s">
        <v>163</v>
      </c>
      <c r="E98" s="3" t="s">
        <v>199</v>
      </c>
      <c r="F98" s="3" t="s">
        <v>285</v>
      </c>
      <c r="G98" s="8" t="s">
        <v>358</v>
      </c>
      <c r="H98" s="3" t="s">
        <v>174</v>
      </c>
      <c r="I98" s="3" t="s">
        <v>138</v>
      </c>
      <c r="J98" s="3" t="s">
        <v>369</v>
      </c>
      <c r="K98" s="3" t="s">
        <v>143</v>
      </c>
      <c r="L98" s="18">
        <v>25</v>
      </c>
      <c r="M98" s="15">
        <v>2.02</v>
      </c>
      <c r="N98">
        <v>1.06</v>
      </c>
      <c r="O98" s="18">
        <v>25</v>
      </c>
      <c r="P98" s="15">
        <v>2.29</v>
      </c>
      <c r="Q98">
        <v>1.47</v>
      </c>
      <c r="R98" s="14">
        <f t="shared" si="1"/>
        <v>-0.27</v>
      </c>
    </row>
    <row r="99" spans="1:18" x14ac:dyDescent="0.25">
      <c r="A99" t="s">
        <v>350</v>
      </c>
      <c r="B99" s="19">
        <v>25</v>
      </c>
      <c r="C99" s="3" t="s">
        <v>177</v>
      </c>
      <c r="D99" s="3" t="s">
        <v>163</v>
      </c>
      <c r="E99" s="3" t="s">
        <v>199</v>
      </c>
      <c r="F99" s="3" t="s">
        <v>285</v>
      </c>
      <c r="G99" s="8" t="s">
        <v>358</v>
      </c>
      <c r="H99" s="3" t="s">
        <v>174</v>
      </c>
      <c r="I99" s="3" t="s">
        <v>138</v>
      </c>
      <c r="J99" s="3" t="s">
        <v>369</v>
      </c>
      <c r="K99" s="3" t="s">
        <v>143</v>
      </c>
      <c r="L99" s="18">
        <v>25</v>
      </c>
      <c r="M99" s="15">
        <v>2.17</v>
      </c>
      <c r="N99">
        <v>1.29</v>
      </c>
      <c r="O99" s="18">
        <v>25</v>
      </c>
      <c r="P99">
        <v>1.91</v>
      </c>
      <c r="Q99">
        <v>0.84</v>
      </c>
      <c r="R99" s="14">
        <f t="shared" si="1"/>
        <v>0.26</v>
      </c>
    </row>
    <row r="100" spans="1:18" x14ac:dyDescent="0.25">
      <c r="A100" t="s">
        <v>351</v>
      </c>
      <c r="B100" s="19">
        <v>50</v>
      </c>
      <c r="C100" s="3" t="s">
        <v>177</v>
      </c>
      <c r="D100" s="3" t="s">
        <v>163</v>
      </c>
      <c r="E100" s="3" t="s">
        <v>199</v>
      </c>
      <c r="F100" s="3" t="s">
        <v>285</v>
      </c>
      <c r="G100" s="8" t="s">
        <v>358</v>
      </c>
      <c r="H100" s="3" t="s">
        <v>174</v>
      </c>
      <c r="I100" s="3" t="s">
        <v>138</v>
      </c>
      <c r="J100" s="3" t="s">
        <v>369</v>
      </c>
      <c r="K100" s="3" t="s">
        <v>143</v>
      </c>
      <c r="L100" s="18">
        <v>50</v>
      </c>
      <c r="M100">
        <v>2.1</v>
      </c>
      <c r="N100">
        <v>1.17</v>
      </c>
      <c r="O100" s="18">
        <v>50</v>
      </c>
      <c r="P100">
        <v>2.1</v>
      </c>
      <c r="Q100">
        <v>1.2</v>
      </c>
      <c r="R100" s="14">
        <f t="shared" si="1"/>
        <v>0</v>
      </c>
    </row>
    <row r="101" spans="1:18" x14ac:dyDescent="0.25">
      <c r="A101" t="s">
        <v>352</v>
      </c>
      <c r="B101" s="19">
        <v>25</v>
      </c>
      <c r="C101" s="3" t="s">
        <v>177</v>
      </c>
      <c r="D101" s="3" t="s">
        <v>163</v>
      </c>
      <c r="E101" s="3" t="s">
        <v>199</v>
      </c>
      <c r="F101" s="3" t="s">
        <v>285</v>
      </c>
      <c r="G101" s="8" t="s">
        <v>358</v>
      </c>
      <c r="H101" s="3" t="s">
        <v>174</v>
      </c>
      <c r="I101" s="3" t="s">
        <v>138</v>
      </c>
      <c r="J101" s="3" t="s">
        <v>369</v>
      </c>
      <c r="K101" s="3" t="s">
        <v>143</v>
      </c>
      <c r="L101" s="18">
        <v>25</v>
      </c>
      <c r="M101" s="15">
        <v>2.29</v>
      </c>
      <c r="N101">
        <v>1.28</v>
      </c>
      <c r="O101" s="18">
        <v>25</v>
      </c>
      <c r="P101">
        <v>2.4500000000000002</v>
      </c>
      <c r="Q101">
        <v>1.79</v>
      </c>
      <c r="R101" s="14">
        <f t="shared" si="1"/>
        <v>-0.16000000000000014</v>
      </c>
    </row>
    <row r="102" spans="1:18" x14ac:dyDescent="0.25">
      <c r="A102" t="s">
        <v>353</v>
      </c>
      <c r="B102" s="19">
        <v>25</v>
      </c>
      <c r="C102" s="3" t="s">
        <v>177</v>
      </c>
      <c r="D102" s="3" t="s">
        <v>163</v>
      </c>
      <c r="E102" s="3" t="s">
        <v>199</v>
      </c>
      <c r="F102" s="3" t="s">
        <v>285</v>
      </c>
      <c r="G102" s="8" t="s">
        <v>358</v>
      </c>
      <c r="H102" s="3" t="s">
        <v>174</v>
      </c>
      <c r="I102" s="3" t="s">
        <v>138</v>
      </c>
      <c r="J102" s="3" t="s">
        <v>369</v>
      </c>
      <c r="K102" s="3" t="s">
        <v>143</v>
      </c>
      <c r="L102" s="18">
        <v>25</v>
      </c>
      <c r="M102">
        <v>2.0099999999999998</v>
      </c>
      <c r="N102">
        <v>1.07</v>
      </c>
      <c r="O102" s="18">
        <v>25</v>
      </c>
      <c r="P102">
        <v>1.97</v>
      </c>
      <c r="Q102">
        <v>1.05</v>
      </c>
      <c r="R102" s="14">
        <f t="shared" si="1"/>
        <v>3.9999999999999813E-2</v>
      </c>
    </row>
    <row r="103" spans="1:18" x14ac:dyDescent="0.25">
      <c r="A103" t="s">
        <v>354</v>
      </c>
      <c r="B103" s="19">
        <v>50</v>
      </c>
      <c r="C103" s="3" t="s">
        <v>177</v>
      </c>
      <c r="D103" s="3" t="s">
        <v>163</v>
      </c>
      <c r="E103" s="3" t="s">
        <v>199</v>
      </c>
      <c r="F103" s="3" t="s">
        <v>285</v>
      </c>
      <c r="G103" s="8" t="s">
        <v>358</v>
      </c>
      <c r="H103" s="3" t="s">
        <v>174</v>
      </c>
      <c r="I103" s="3" t="s">
        <v>138</v>
      </c>
      <c r="J103" s="3" t="s">
        <v>369</v>
      </c>
      <c r="K103" s="3" t="s">
        <v>143</v>
      </c>
      <c r="L103" s="18">
        <v>50</v>
      </c>
      <c r="M103">
        <v>2.15</v>
      </c>
      <c r="N103">
        <v>1.17</v>
      </c>
      <c r="O103" s="18">
        <v>50</v>
      </c>
      <c r="P103">
        <v>2.21</v>
      </c>
      <c r="Q103">
        <v>1.36</v>
      </c>
      <c r="R103" s="14">
        <f t="shared" si="1"/>
        <v>-6.0000000000000053E-2</v>
      </c>
    </row>
    <row r="104" spans="1:18" x14ac:dyDescent="0.25">
      <c r="A104" t="s">
        <v>355</v>
      </c>
      <c r="B104" s="19">
        <v>25</v>
      </c>
      <c r="C104" s="3" t="s">
        <v>177</v>
      </c>
      <c r="D104" s="3" t="s">
        <v>163</v>
      </c>
      <c r="E104" s="3" t="s">
        <v>199</v>
      </c>
      <c r="F104" s="3" t="s">
        <v>285</v>
      </c>
      <c r="G104" s="8" t="s">
        <v>358</v>
      </c>
      <c r="H104" s="3" t="s">
        <v>174</v>
      </c>
      <c r="I104" s="3" t="s">
        <v>138</v>
      </c>
      <c r="J104" s="3" t="s">
        <v>369</v>
      </c>
      <c r="K104" s="3" t="s">
        <v>143</v>
      </c>
      <c r="L104" s="18">
        <v>25</v>
      </c>
      <c r="M104">
        <v>2.5499999999999998</v>
      </c>
      <c r="N104">
        <v>1.35</v>
      </c>
      <c r="O104" s="18">
        <v>25</v>
      </c>
      <c r="P104">
        <v>3.14</v>
      </c>
      <c r="Q104">
        <v>5.04</v>
      </c>
      <c r="R104" s="14">
        <f t="shared" si="1"/>
        <v>-0.5900000000000003</v>
      </c>
    </row>
    <row r="105" spans="1:18" x14ac:dyDescent="0.25">
      <c r="A105" t="s">
        <v>356</v>
      </c>
      <c r="B105" s="19">
        <v>25</v>
      </c>
      <c r="C105" s="3" t="s">
        <v>177</v>
      </c>
      <c r="D105" s="3" t="s">
        <v>163</v>
      </c>
      <c r="E105" s="3" t="s">
        <v>199</v>
      </c>
      <c r="F105" s="3" t="s">
        <v>285</v>
      </c>
      <c r="G105" s="8" t="s">
        <v>358</v>
      </c>
      <c r="H105" s="3" t="s">
        <v>174</v>
      </c>
      <c r="I105" s="3" t="s">
        <v>138</v>
      </c>
      <c r="J105" s="3" t="s">
        <v>369</v>
      </c>
      <c r="K105" s="3" t="s">
        <v>143</v>
      </c>
      <c r="L105" s="18">
        <v>25</v>
      </c>
      <c r="M105">
        <v>2.08</v>
      </c>
      <c r="N105">
        <v>1.1599999999999999</v>
      </c>
      <c r="O105" s="18">
        <v>25</v>
      </c>
      <c r="P105">
        <v>1.85</v>
      </c>
      <c r="Q105">
        <v>1.01</v>
      </c>
      <c r="R105" s="14">
        <f t="shared" si="1"/>
        <v>0.22999999999999998</v>
      </c>
    </row>
    <row r="106" spans="1:18" x14ac:dyDescent="0.25">
      <c r="A106" t="s">
        <v>357</v>
      </c>
      <c r="B106" s="19">
        <v>50</v>
      </c>
      <c r="C106" s="3" t="s">
        <v>177</v>
      </c>
      <c r="D106" s="3" t="s">
        <v>163</v>
      </c>
      <c r="E106" s="3" t="s">
        <v>199</v>
      </c>
      <c r="F106" s="3" t="s">
        <v>285</v>
      </c>
      <c r="G106" s="8" t="s">
        <v>358</v>
      </c>
      <c r="H106" s="3" t="s">
        <v>174</v>
      </c>
      <c r="I106" s="3" t="s">
        <v>138</v>
      </c>
      <c r="J106" s="3" t="s">
        <v>369</v>
      </c>
      <c r="K106" s="3" t="s">
        <v>143</v>
      </c>
      <c r="L106" s="18">
        <v>50</v>
      </c>
      <c r="M106">
        <v>2.31</v>
      </c>
      <c r="N106">
        <v>1.27</v>
      </c>
      <c r="O106" s="18">
        <v>50</v>
      </c>
      <c r="P106">
        <v>2.4900000000000002</v>
      </c>
      <c r="Q106">
        <v>3.66</v>
      </c>
      <c r="R106" s="14">
        <f t="shared" si="1"/>
        <v>-0.18000000000000016</v>
      </c>
    </row>
  </sheetData>
  <conditionalFormatting sqref="H1:H40 H50:H55 H62:H63 H43 H65:H67 H69:H71 H107:H1048576">
    <cfRule type="containsText" dxfId="38" priority="43" operator="containsText" text="Vision">
      <formula>NOT(ISERROR(SEARCH("Vision",H1)))</formula>
    </cfRule>
  </conditionalFormatting>
  <conditionalFormatting sqref="I1:I40 I43:I63 I69:I71 I67 I107:I1048576">
    <cfRule type="containsText" dxfId="37" priority="41" operator="containsText" text="olfaction better">
      <formula>NOT(ISERROR(SEARCH("olfaction better",I1)))</formula>
    </cfRule>
    <cfRule type="containsText" dxfId="36" priority="42" operator="containsText" text="olfaction worse">
      <formula>NOT(ISERROR(SEARCH("olfaction worse",I1)))</formula>
    </cfRule>
  </conditionalFormatting>
  <conditionalFormatting sqref="H44:H49">
    <cfRule type="containsText" dxfId="35" priority="40" operator="containsText" text="Vision">
      <formula>NOT(ISERROR(SEARCH("Vision",H44)))</formula>
    </cfRule>
  </conditionalFormatting>
  <conditionalFormatting sqref="H56:H61">
    <cfRule type="containsText" dxfId="34" priority="39" operator="containsText" text="Vision">
      <formula>NOT(ISERROR(SEARCH("Vision",H56)))</formula>
    </cfRule>
  </conditionalFormatting>
  <conditionalFormatting sqref="H42">
    <cfRule type="containsText" dxfId="33" priority="38" operator="containsText" text="Vision">
      <formula>NOT(ISERROR(SEARCH("Vision",H42)))</formula>
    </cfRule>
  </conditionalFormatting>
  <conditionalFormatting sqref="I41">
    <cfRule type="containsText" dxfId="32" priority="33" operator="containsText" text="olfaction better">
      <formula>NOT(ISERROR(SEARCH("olfaction better",I41)))</formula>
    </cfRule>
    <cfRule type="containsText" dxfId="31" priority="34" operator="containsText" text="olfaction worse">
      <formula>NOT(ISERROR(SEARCH("olfaction worse",I41)))</formula>
    </cfRule>
  </conditionalFormatting>
  <conditionalFormatting sqref="H41">
    <cfRule type="containsText" dxfId="30" priority="37" operator="containsText" text="Vision">
      <formula>NOT(ISERROR(SEARCH("Vision",H41)))</formula>
    </cfRule>
  </conditionalFormatting>
  <conditionalFormatting sqref="I42">
    <cfRule type="containsText" dxfId="29" priority="35" operator="containsText" text="olfaction better">
      <formula>NOT(ISERROR(SEARCH("olfaction better",I42)))</formula>
    </cfRule>
    <cfRule type="containsText" dxfId="28" priority="36" operator="containsText" text="olfaction worse">
      <formula>NOT(ISERROR(SEARCH("olfaction worse",I42)))</formula>
    </cfRule>
  </conditionalFormatting>
  <conditionalFormatting sqref="H64">
    <cfRule type="containsText" dxfId="27" priority="32" operator="containsText" text="Vision">
      <formula>NOT(ISERROR(SEARCH("Vision",H64)))</formula>
    </cfRule>
  </conditionalFormatting>
  <conditionalFormatting sqref="I64">
    <cfRule type="containsText" dxfId="26" priority="30" operator="containsText" text="olfaction better">
      <formula>NOT(ISERROR(SEARCH("olfaction better",I64)))</formula>
    </cfRule>
    <cfRule type="containsText" dxfId="25" priority="31" operator="containsText" text="olfaction worse">
      <formula>NOT(ISERROR(SEARCH("olfaction worse",I64)))</formula>
    </cfRule>
  </conditionalFormatting>
  <conditionalFormatting sqref="H68">
    <cfRule type="containsText" dxfId="24" priority="29" operator="containsText" text="Vision">
      <formula>NOT(ISERROR(SEARCH("Vision",H68)))</formula>
    </cfRule>
  </conditionalFormatting>
  <conditionalFormatting sqref="I65">
    <cfRule type="containsText" dxfId="23" priority="27" operator="containsText" text="olfaction better">
      <formula>NOT(ISERROR(SEARCH("olfaction better",I65)))</formula>
    </cfRule>
    <cfRule type="containsText" dxfId="22" priority="28" operator="containsText" text="olfaction worse">
      <formula>NOT(ISERROR(SEARCH("olfaction worse",I65)))</formula>
    </cfRule>
  </conditionalFormatting>
  <conditionalFormatting sqref="I66">
    <cfRule type="containsText" dxfId="21" priority="25" operator="containsText" text="olfaction better">
      <formula>NOT(ISERROR(SEARCH("olfaction better",I66)))</formula>
    </cfRule>
    <cfRule type="containsText" dxfId="20" priority="26" operator="containsText" text="olfaction worse">
      <formula>NOT(ISERROR(SEARCH("olfaction worse",I66)))</formula>
    </cfRule>
  </conditionalFormatting>
  <conditionalFormatting sqref="I68">
    <cfRule type="containsText" dxfId="19" priority="23" operator="containsText" text="olfaction better">
      <formula>NOT(ISERROR(SEARCH("olfaction better",I68)))</formula>
    </cfRule>
    <cfRule type="containsText" dxfId="18" priority="24" operator="containsText" text="olfaction worse">
      <formula>NOT(ISERROR(SEARCH("olfaction worse",I68)))</formula>
    </cfRule>
  </conditionalFormatting>
  <conditionalFormatting sqref="H72:H73 H75:H77 H79">
    <cfRule type="containsText" dxfId="17" priority="22" operator="containsText" text="Vision">
      <formula>NOT(ISERROR(SEARCH("Vision",H72)))</formula>
    </cfRule>
  </conditionalFormatting>
  <conditionalFormatting sqref="I72:I73 I79 I77">
    <cfRule type="containsText" dxfId="16" priority="20" operator="containsText" text="olfaction better">
      <formula>NOT(ISERROR(SEARCH("olfaction better",I72)))</formula>
    </cfRule>
    <cfRule type="containsText" dxfId="15" priority="21" operator="containsText" text="olfaction worse">
      <formula>NOT(ISERROR(SEARCH("olfaction worse",I72)))</formula>
    </cfRule>
  </conditionalFormatting>
  <conditionalFormatting sqref="H74">
    <cfRule type="containsText" dxfId="14" priority="19" operator="containsText" text="Vision">
      <formula>NOT(ISERROR(SEARCH("Vision",H74)))</formula>
    </cfRule>
  </conditionalFormatting>
  <conditionalFormatting sqref="I74">
    <cfRule type="containsText" dxfId="13" priority="17" operator="containsText" text="olfaction better">
      <formula>NOT(ISERROR(SEARCH("olfaction better",I74)))</formula>
    </cfRule>
    <cfRule type="containsText" dxfId="12" priority="18" operator="containsText" text="olfaction worse">
      <formula>NOT(ISERROR(SEARCH("olfaction worse",I74)))</formula>
    </cfRule>
  </conditionalFormatting>
  <conditionalFormatting sqref="H78">
    <cfRule type="containsText" dxfId="11" priority="16" operator="containsText" text="Vision">
      <formula>NOT(ISERROR(SEARCH("Vision",H78)))</formula>
    </cfRule>
  </conditionalFormatting>
  <conditionalFormatting sqref="I75">
    <cfRule type="containsText" dxfId="10" priority="14" operator="containsText" text="olfaction better">
      <formula>NOT(ISERROR(SEARCH("olfaction better",I75)))</formula>
    </cfRule>
    <cfRule type="containsText" dxfId="9" priority="15" operator="containsText" text="olfaction worse">
      <formula>NOT(ISERROR(SEARCH("olfaction worse",I75)))</formula>
    </cfRule>
  </conditionalFormatting>
  <conditionalFormatting sqref="I76">
    <cfRule type="containsText" dxfId="8" priority="12" operator="containsText" text="olfaction better">
      <formula>NOT(ISERROR(SEARCH("olfaction better",I76)))</formula>
    </cfRule>
    <cfRule type="containsText" dxfId="7" priority="13" operator="containsText" text="olfaction worse">
      <formula>NOT(ISERROR(SEARCH("olfaction worse",I76)))</formula>
    </cfRule>
  </conditionalFormatting>
  <conditionalFormatting sqref="I78">
    <cfRule type="containsText" dxfId="6" priority="10" operator="containsText" text="olfaction better">
      <formula>NOT(ISERROR(SEARCH("olfaction better",I78)))</formula>
    </cfRule>
    <cfRule type="containsText" dxfId="5" priority="11" operator="containsText" text="olfaction worse">
      <formula>NOT(ISERROR(SEARCH("olfaction worse",I78)))</formula>
    </cfRule>
  </conditionalFormatting>
  <conditionalFormatting sqref="H80:H88">
    <cfRule type="containsText" dxfId="4" priority="9" operator="containsText" text="Vision">
      <formula>NOT(ISERROR(SEARCH("Vision",H80)))</formula>
    </cfRule>
  </conditionalFormatting>
  <conditionalFormatting sqref="I80:I106">
    <cfRule type="containsText" dxfId="3" priority="7" operator="containsText" text="olfaction better">
      <formula>NOT(ISERROR(SEARCH("olfaction better",I80)))</formula>
    </cfRule>
    <cfRule type="containsText" dxfId="2" priority="8" operator="containsText" text="olfaction worse">
      <formula>NOT(ISERROR(SEARCH("olfaction worse",I80)))</formula>
    </cfRule>
  </conditionalFormatting>
  <conditionalFormatting sqref="H89:H97">
    <cfRule type="containsText" dxfId="1" priority="6" operator="containsText" text="Vision">
      <formula>NOT(ISERROR(SEARCH("Vision",H89)))</formula>
    </cfRule>
  </conditionalFormatting>
  <conditionalFormatting sqref="H98:H106">
    <cfRule type="containsText" dxfId="0" priority="3" operator="containsText" text="Vision">
      <formula>NOT(ISERROR(SEARCH("Vision",H98)))</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Descriptives_Rready</vt:lpstr>
      <vt:lpstr>Data_Rready</vt:lpstr>
      <vt:lpstr>Data_Detailed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2024-03-06T08:20:26Z</dcterms:created>
  <dcterms:modified xsi:type="dcterms:W3CDTF">2025-09-01T11:19:02Z</dcterms:modified>
</cp:coreProperties>
</file>