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Moritz/Documents/Moritz/Medizin/Sciebo_Sync/Forschung UKB/Endocannabinoide/1-Manuskripte/2. 2-AG Remodeling/Revision 2/"/>
    </mc:Choice>
  </mc:AlternateContent>
  <xr:revisionPtr revIDLastSave="0" documentId="13_ncr:1_{8A838A8D-AE05-3F4D-BF89-413C76B37ED9}" xr6:coauthVersionLast="47" xr6:coauthVersionMax="47" xr10:uidLastSave="{00000000-0000-0000-0000-000000000000}"/>
  <bookViews>
    <workbookView xWindow="0" yWindow="0" windowWidth="38400" windowHeight="21600" activeTab="1" xr2:uid="{00000000-000D-0000-FFFF-FFFF00000000}"/>
  </bookViews>
  <sheets>
    <sheet name="CRFs concentrations in vivo" sheetId="1" r:id="rId1"/>
    <sheet name="Sta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3" i="1" l="1"/>
  <c r="N83" i="1"/>
  <c r="O83" i="1"/>
  <c r="P83" i="1"/>
  <c r="Q83" i="1"/>
  <c r="R83" i="1"/>
  <c r="S83" i="1"/>
  <c r="L83" i="1"/>
  <c r="M82" i="1"/>
  <c r="N82" i="1"/>
  <c r="O82" i="1"/>
  <c r="P82" i="1"/>
  <c r="Q82" i="1"/>
  <c r="R82" i="1"/>
  <c r="S82" i="1"/>
  <c r="L82" i="1"/>
  <c r="C83" i="1"/>
  <c r="D83" i="1"/>
  <c r="E83" i="1"/>
  <c r="F83" i="1"/>
  <c r="G83" i="1"/>
  <c r="H83" i="1"/>
  <c r="I83" i="1"/>
  <c r="B83" i="1"/>
  <c r="C82" i="1"/>
  <c r="D82" i="1"/>
  <c r="E82" i="1"/>
  <c r="F82" i="1"/>
  <c r="G82" i="1"/>
  <c r="H82" i="1"/>
  <c r="I82" i="1"/>
  <c r="B82" i="1"/>
  <c r="M64" i="1"/>
  <c r="N64" i="1"/>
  <c r="O64" i="1"/>
  <c r="P64" i="1"/>
  <c r="Q64" i="1"/>
  <c r="R64" i="1"/>
  <c r="S64" i="1"/>
  <c r="L64" i="1"/>
  <c r="M63" i="1"/>
  <c r="N63" i="1"/>
  <c r="O63" i="1"/>
  <c r="P63" i="1"/>
  <c r="Q63" i="1"/>
  <c r="R63" i="1"/>
  <c r="S63" i="1"/>
  <c r="L63" i="1"/>
  <c r="C64" i="1"/>
  <c r="D64" i="1"/>
  <c r="E64" i="1"/>
  <c r="F64" i="1"/>
  <c r="G64" i="1"/>
  <c r="H64" i="1"/>
  <c r="I64" i="1"/>
  <c r="B64" i="1"/>
  <c r="C63" i="1"/>
  <c r="D63" i="1"/>
  <c r="E63" i="1"/>
  <c r="F63" i="1"/>
  <c r="G63" i="1"/>
  <c r="H63" i="1"/>
  <c r="I63" i="1"/>
  <c r="B63" i="1"/>
  <c r="C17" i="1"/>
  <c r="D17" i="1"/>
  <c r="E17" i="1"/>
  <c r="F17" i="1"/>
  <c r="G17" i="1"/>
  <c r="H17" i="1"/>
  <c r="I17" i="1"/>
  <c r="B17" i="1"/>
  <c r="M17" i="1"/>
  <c r="N17" i="1"/>
  <c r="O17" i="1"/>
  <c r="P17" i="1"/>
  <c r="Q17" i="1"/>
  <c r="R17" i="1"/>
  <c r="S17" i="1"/>
  <c r="M16" i="1"/>
  <c r="N16" i="1"/>
  <c r="O16" i="1"/>
  <c r="P16" i="1"/>
  <c r="Q16" i="1"/>
  <c r="R16" i="1"/>
  <c r="S16" i="1"/>
  <c r="L17" i="1"/>
  <c r="L16" i="1"/>
  <c r="C16" i="1"/>
  <c r="D16" i="1"/>
  <c r="E16" i="1"/>
  <c r="F16" i="1"/>
  <c r="G16" i="1"/>
  <c r="H16" i="1"/>
  <c r="I16" i="1"/>
  <c r="B16" i="1"/>
</calcChain>
</file>

<file path=xl/sharedStrings.xml><?xml version="1.0" encoding="utf-8"?>
<sst xmlns="http://schemas.openxmlformats.org/spreadsheetml/2006/main" count="141" uniqueCount="39">
  <si>
    <t>non CAD</t>
  </si>
  <si>
    <t>Coronary Artery (CA)</t>
  </si>
  <si>
    <t>Additional information on Figure 3</t>
  </si>
  <si>
    <t>Galectin-3</t>
  </si>
  <si>
    <t>IL-33</t>
  </si>
  <si>
    <t>IL-33R</t>
  </si>
  <si>
    <t>IP-10</t>
  </si>
  <si>
    <t>LAP</t>
  </si>
  <si>
    <t>Osteopontin</t>
  </si>
  <si>
    <t>PTX3</t>
  </si>
  <si>
    <t>TREM1</t>
  </si>
  <si>
    <t>Sheath</t>
  </si>
  <si>
    <t>Average</t>
  </si>
  <si>
    <t>SEM</t>
  </si>
  <si>
    <t>stable CAD</t>
  </si>
  <si>
    <t>NSTEMI</t>
  </si>
  <si>
    <t>Supplementary Table 5 - In Vivo Cardiac remodelling factors</t>
  </si>
  <si>
    <t>NSTEMI_CA vs CAD_Sheath</t>
  </si>
  <si>
    <t>&lt;0,001</t>
  </si>
  <si>
    <t>NSTEMI_CA vs nonCAD_Sheath</t>
  </si>
  <si>
    <t>NSTEMI_CA vs NSTEMI_Sheath</t>
  </si>
  <si>
    <t>NSTEMI_CA vs CAD_CA</t>
  </si>
  <si>
    <t>CAD_CA vs CAD_Sheath</t>
  </si>
  <si>
    <t>CAD_CA vs nonCAD_Sheath</t>
  </si>
  <si>
    <t>CAD_CA vs NSTEMI_Sheath</t>
  </si>
  <si>
    <t>NSTEMI_Sheath vs CAD_Sheath</t>
  </si>
  <si>
    <t>NSTEMI_Sheath vs nonCAD_Sheath</t>
  </si>
  <si>
    <t>nonCAD_Sheath vs CAD_Sheath</t>
  </si>
  <si>
    <t>IP10</t>
  </si>
  <si>
    <t>n.s.</t>
  </si>
  <si>
    <t>Additional information on Figure 3c</t>
  </si>
  <si>
    <t>Comparison*</t>
  </si>
  <si>
    <t>*Kruskal-Wallis One Way Analysis of Variance on Ranks (Dunn's Method)</t>
  </si>
  <si>
    <r>
      <t>Pentraxin</t>
    </r>
    <r>
      <rPr>
        <b/>
        <vertAlign val="superscript"/>
        <sz val="11"/>
        <color theme="1"/>
        <rFont val="Calibri"/>
        <family val="2"/>
        <scheme val="minor"/>
      </rPr>
      <t>#</t>
    </r>
  </si>
  <si>
    <r>
      <t>IL-33</t>
    </r>
    <r>
      <rPr>
        <b/>
        <vertAlign val="superscript"/>
        <sz val="11"/>
        <color theme="1"/>
        <rFont val="Calibri"/>
        <family val="2"/>
        <scheme val="minor"/>
      </rPr>
      <t>#</t>
    </r>
  </si>
  <si>
    <r>
      <t>IL-33R</t>
    </r>
    <r>
      <rPr>
        <b/>
        <vertAlign val="superscript"/>
        <sz val="11"/>
        <color theme="1"/>
        <rFont val="Calibri"/>
        <family val="2"/>
        <scheme val="minor"/>
      </rPr>
      <t>#</t>
    </r>
  </si>
  <si>
    <r>
      <t>LAP</t>
    </r>
    <r>
      <rPr>
        <b/>
        <vertAlign val="superscript"/>
        <sz val="11"/>
        <color theme="1"/>
        <rFont val="Calibri"/>
        <family val="2"/>
        <scheme val="minor"/>
      </rPr>
      <t>#</t>
    </r>
  </si>
  <si>
    <r>
      <t>TREM1</t>
    </r>
    <r>
      <rPr>
        <b/>
        <vertAlign val="superscript"/>
        <sz val="11"/>
        <color theme="1"/>
        <rFont val="Calibri"/>
        <family val="2"/>
        <scheme val="minor"/>
      </rPr>
      <t>#</t>
    </r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</si>
  <si>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1"/>
        <color theme="1"/>
        <rFont val="Calibri"/>
        <family val="2"/>
        <scheme val="minor"/>
      </rPr>
      <t xml:space="preserve">The differences in the median values among the treatment groups are not great enough to exclude the possibility that the difference is due to random sampling variability. There is not a statistical signficant difference (n.s).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</si>
</sst>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2" borderId="0" xfId="0" applyFont="1" applyFill="1"/>
    <xf numFmtId="0" fontId="4" fillId="0" borderId="0" xfId="0" applyFont="1"/>
    <xf numFmtId="164" fontId="0" fillId="0" borderId="0" xfId="0" applyNumberFormat="1"/>
    <xf numFmtId="164" fontId="1" fillId="2" borderId="0" xfId="0" applyNumberFormat="1" applyFont="1" applyFill="1"/>
    <xf numFmtId="164" fontId="1" fillId="0" borderId="0" xfId="0" applyNumberFormat="1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0" fillId="5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164" fontId="0" fillId="2" borderId="0" xfId="0" applyNumberFormat="1" applyFill="1"/>
    <xf numFmtId="1" fontId="0" fillId="0" borderId="0" xfId="0" applyNumberFormat="1"/>
    <xf numFmtId="1" fontId="1" fillId="2" borderId="0" xfId="0" applyNumberFormat="1" applyFont="1" applyFill="1"/>
    <xf numFmtId="1" fontId="1" fillId="0" borderId="0" xfId="0" applyNumberFormat="1" applyFont="1"/>
    <xf numFmtId="0" fontId="5" fillId="2" borderId="0" xfId="0" applyFont="1" applyFill="1"/>
    <xf numFmtId="0" fontId="6" fillId="2" borderId="0" xfId="0" applyFont="1" applyFill="1"/>
    <xf numFmtId="0" fontId="1" fillId="6" borderId="0" xfId="0" applyFont="1" applyFill="1"/>
    <xf numFmtId="0" fontId="1" fillId="2" borderId="0" xfId="0" applyFont="1" applyFill="1" applyAlignment="1">
      <alignment horizontal="right"/>
    </xf>
    <xf numFmtId="0" fontId="7" fillId="0" borderId="0" xfId="0" applyFont="1"/>
    <xf numFmtId="2" fontId="1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zoomScaleNormal="100" workbookViewId="0">
      <selection activeCell="I80" sqref="I80"/>
    </sheetView>
  </sheetViews>
  <sheetFormatPr baseColWidth="10" defaultRowHeight="15" x14ac:dyDescent="0.2"/>
  <cols>
    <col min="1" max="1" width="18.33203125" customWidth="1"/>
    <col min="10" max="10" width="4" customWidth="1"/>
  </cols>
  <sheetData>
    <row r="1" spans="1:19" ht="16" x14ac:dyDescent="0.2">
      <c r="A1" s="1" t="s">
        <v>16</v>
      </c>
    </row>
    <row r="2" spans="1:19" ht="16" x14ac:dyDescent="0.2">
      <c r="A2" s="2" t="s">
        <v>2</v>
      </c>
    </row>
    <row r="4" spans="1:19" s="12" customFormat="1" x14ac:dyDescent="0.2">
      <c r="A4" s="11" t="s">
        <v>0</v>
      </c>
      <c r="B4" s="11"/>
    </row>
    <row r="5" spans="1:19" x14ac:dyDescent="0.2">
      <c r="A5" s="20" t="s">
        <v>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K5" s="21" t="s">
        <v>11</v>
      </c>
      <c r="L5" s="5" t="s">
        <v>3</v>
      </c>
      <c r="M5" s="5" t="s">
        <v>4</v>
      </c>
      <c r="N5" s="5" t="s">
        <v>5</v>
      </c>
      <c r="O5" s="5" t="s">
        <v>6</v>
      </c>
      <c r="P5" s="5" t="s">
        <v>7</v>
      </c>
      <c r="Q5" s="5" t="s">
        <v>8</v>
      </c>
      <c r="R5" s="5" t="s">
        <v>9</v>
      </c>
      <c r="S5" s="5" t="s">
        <v>10</v>
      </c>
    </row>
    <row r="6" spans="1:19" x14ac:dyDescent="0.2">
      <c r="A6" s="13"/>
      <c r="B6" s="17">
        <v>11855.84</v>
      </c>
      <c r="C6" s="17">
        <v>48.65</v>
      </c>
      <c r="D6" s="17">
        <v>820.47</v>
      </c>
      <c r="E6" s="17">
        <v>60.33</v>
      </c>
      <c r="F6" s="17">
        <v>19381.849999999999</v>
      </c>
      <c r="G6" s="17">
        <v>10882.33</v>
      </c>
      <c r="H6" s="17">
        <v>1112.03</v>
      </c>
      <c r="I6" s="17">
        <v>2428.9899999999998</v>
      </c>
      <c r="J6" s="6"/>
      <c r="K6" s="16"/>
      <c r="L6" s="17">
        <v>7829.89</v>
      </c>
      <c r="M6" s="17">
        <v>134.02000000000001</v>
      </c>
      <c r="N6" s="17">
        <v>565.27</v>
      </c>
      <c r="O6" s="17">
        <v>118.86</v>
      </c>
      <c r="P6" s="17">
        <v>33234.35</v>
      </c>
      <c r="Q6" s="17">
        <v>3021</v>
      </c>
      <c r="R6" s="17">
        <v>4480.24</v>
      </c>
      <c r="S6" s="17">
        <v>5229.22</v>
      </c>
    </row>
    <row r="7" spans="1:19" x14ac:dyDescent="0.2">
      <c r="A7" s="13"/>
      <c r="B7" s="17"/>
      <c r="C7" s="17"/>
      <c r="D7" s="17"/>
      <c r="E7" s="17"/>
      <c r="F7" s="17"/>
      <c r="G7" s="17"/>
      <c r="H7" s="17"/>
      <c r="I7" s="17"/>
      <c r="J7" s="6"/>
      <c r="K7" s="16"/>
      <c r="L7" s="17">
        <v>8063.23</v>
      </c>
      <c r="M7" s="17">
        <v>35.89</v>
      </c>
      <c r="N7" s="17">
        <v>907.48</v>
      </c>
      <c r="O7" s="17">
        <v>37.15</v>
      </c>
      <c r="P7" s="17">
        <v>8908.5</v>
      </c>
      <c r="Q7" s="17">
        <v>6220.77</v>
      </c>
      <c r="R7" s="17">
        <v>2984.62</v>
      </c>
      <c r="S7" s="17">
        <v>1160.45</v>
      </c>
    </row>
    <row r="8" spans="1:19" x14ac:dyDescent="0.2">
      <c r="A8" s="13"/>
      <c r="B8" s="17"/>
      <c r="C8" s="17"/>
      <c r="D8" s="17"/>
      <c r="E8" s="17"/>
      <c r="F8" s="17"/>
      <c r="G8" s="17"/>
      <c r="H8" s="17"/>
      <c r="I8" s="17"/>
      <c r="J8" s="6"/>
      <c r="K8" s="16"/>
      <c r="L8" s="17">
        <v>10046.700000000001</v>
      </c>
      <c r="M8" s="17">
        <v>38.479999999999997</v>
      </c>
      <c r="N8" s="17">
        <v>816.88</v>
      </c>
      <c r="O8" s="17">
        <v>44.91</v>
      </c>
      <c r="P8" s="17">
        <v>10910.27</v>
      </c>
      <c r="Q8" s="17">
        <v>4506.53</v>
      </c>
      <c r="R8" s="17">
        <v>3008.14</v>
      </c>
      <c r="S8" s="17">
        <v>1430.96</v>
      </c>
    </row>
    <row r="9" spans="1:19" x14ac:dyDescent="0.2">
      <c r="A9" s="13"/>
      <c r="B9" s="17"/>
      <c r="C9" s="17"/>
      <c r="D9" s="17"/>
      <c r="E9" s="17"/>
      <c r="F9" s="17"/>
      <c r="G9" s="17"/>
      <c r="H9" s="17"/>
      <c r="I9" s="17"/>
      <c r="J9" s="6"/>
      <c r="K9" s="16"/>
      <c r="L9" s="17">
        <v>17406.55</v>
      </c>
      <c r="M9" s="17">
        <v>38.479999999999997</v>
      </c>
      <c r="N9" s="17">
        <v>1028.98</v>
      </c>
      <c r="O9" s="17">
        <v>78.08</v>
      </c>
      <c r="P9" s="17">
        <v>12081.04</v>
      </c>
      <c r="Q9" s="17">
        <v>10366.43</v>
      </c>
      <c r="R9" s="17">
        <v>6404.54</v>
      </c>
      <c r="S9" s="17">
        <v>1494.73</v>
      </c>
    </row>
    <row r="10" spans="1:19" x14ac:dyDescent="0.2">
      <c r="A10" s="13"/>
      <c r="B10" s="17"/>
      <c r="C10" s="17"/>
      <c r="D10" s="17"/>
      <c r="E10" s="17"/>
      <c r="F10" s="17"/>
      <c r="G10" s="17"/>
      <c r="H10" s="17"/>
      <c r="I10" s="17"/>
      <c r="J10" s="6"/>
      <c r="K10" s="16"/>
      <c r="L10" s="17">
        <v>10304.77</v>
      </c>
      <c r="M10" s="17">
        <v>40.97</v>
      </c>
      <c r="N10" s="17">
        <v>1067.32</v>
      </c>
      <c r="O10" s="17">
        <v>30.6</v>
      </c>
      <c r="P10" s="17">
        <v>9663.5</v>
      </c>
      <c r="Q10" s="17">
        <v>5081.1400000000003</v>
      </c>
      <c r="R10" s="17">
        <v>1946.82</v>
      </c>
      <c r="S10" s="17">
        <v>1160.45</v>
      </c>
    </row>
    <row r="11" spans="1:19" x14ac:dyDescent="0.2">
      <c r="A11" s="13"/>
      <c r="B11" s="17"/>
      <c r="C11" s="17"/>
      <c r="D11" s="17"/>
      <c r="E11" s="17"/>
      <c r="F11" s="17"/>
      <c r="G11" s="17"/>
      <c r="H11" s="17"/>
      <c r="I11" s="17"/>
      <c r="J11" s="6"/>
      <c r="K11" s="16"/>
      <c r="L11" s="17">
        <v>11916.04</v>
      </c>
      <c r="M11" s="17">
        <v>77.790000000000006</v>
      </c>
      <c r="N11" s="17">
        <v>943.26</v>
      </c>
      <c r="O11" s="17">
        <v>65.989999999999995</v>
      </c>
      <c r="P11" s="17">
        <v>26008.11</v>
      </c>
      <c r="Q11" s="17">
        <v>10955.47</v>
      </c>
      <c r="R11" s="17">
        <v>1357.57</v>
      </c>
      <c r="S11" s="17">
        <v>4586.1400000000003</v>
      </c>
    </row>
    <row r="12" spans="1:19" x14ac:dyDescent="0.2">
      <c r="A12" s="13"/>
      <c r="B12" s="17"/>
      <c r="C12" s="17"/>
      <c r="D12" s="17"/>
      <c r="E12" s="17"/>
      <c r="F12" s="17"/>
      <c r="G12" s="17"/>
      <c r="H12" s="17"/>
      <c r="I12" s="17"/>
      <c r="J12" s="6"/>
      <c r="K12" s="16"/>
      <c r="L12" s="17">
        <v>9171.77</v>
      </c>
      <c r="M12" s="17">
        <v>79.489999999999995</v>
      </c>
      <c r="N12" s="17">
        <v>696.8</v>
      </c>
      <c r="O12" s="17">
        <v>62.6</v>
      </c>
      <c r="P12" s="17">
        <v>21321.51</v>
      </c>
      <c r="Q12" s="17">
        <v>5521.24</v>
      </c>
      <c r="R12" s="17">
        <v>2758.14</v>
      </c>
      <c r="S12" s="17">
        <v>3639.85</v>
      </c>
    </row>
    <row r="13" spans="1:19" x14ac:dyDescent="0.2">
      <c r="A13" s="13"/>
      <c r="B13" s="17"/>
      <c r="C13" s="17"/>
      <c r="D13" s="17"/>
      <c r="E13" s="17"/>
      <c r="F13" s="17"/>
      <c r="G13" s="17"/>
      <c r="H13" s="17"/>
      <c r="I13" s="17"/>
      <c r="J13" s="6"/>
      <c r="K13" s="16"/>
      <c r="L13" s="17">
        <v>8332.49</v>
      </c>
      <c r="M13" s="17">
        <v>58.34</v>
      </c>
      <c r="N13" s="17">
        <v>845.63</v>
      </c>
      <c r="O13" s="17">
        <v>53.06</v>
      </c>
      <c r="P13" s="17">
        <v>9290.3700000000008</v>
      </c>
      <c r="Q13" s="17">
        <v>5777.81</v>
      </c>
      <c r="R13" s="17">
        <v>3328.25</v>
      </c>
      <c r="S13" s="17">
        <v>2330.08</v>
      </c>
    </row>
    <row r="14" spans="1:19" x14ac:dyDescent="0.2">
      <c r="A14" s="13"/>
      <c r="B14" s="17"/>
      <c r="C14" s="17"/>
      <c r="D14" s="17"/>
      <c r="E14" s="17"/>
      <c r="F14" s="17"/>
      <c r="G14" s="17"/>
      <c r="H14" s="17"/>
      <c r="I14" s="17"/>
      <c r="J14" s="6"/>
      <c r="K14" s="16"/>
      <c r="L14" s="17">
        <v>7835.83</v>
      </c>
      <c r="M14" s="17">
        <v>87.2</v>
      </c>
      <c r="N14" s="17">
        <v>525.58000000000004</v>
      </c>
      <c r="O14" s="17">
        <v>33.07</v>
      </c>
      <c r="P14" s="17">
        <v>22139.7</v>
      </c>
      <c r="Q14" s="17">
        <v>947.25</v>
      </c>
      <c r="R14" s="17">
        <v>1416.47</v>
      </c>
      <c r="S14" s="17">
        <v>5213.29</v>
      </c>
    </row>
    <row r="15" spans="1:19" x14ac:dyDescent="0.2">
      <c r="A15" s="13"/>
      <c r="B15" s="17"/>
      <c r="C15" s="17"/>
      <c r="D15" s="17"/>
      <c r="E15" s="17"/>
      <c r="F15" s="17"/>
      <c r="G15" s="17"/>
      <c r="H15" s="17"/>
      <c r="I15" s="17"/>
      <c r="J15" s="6"/>
      <c r="K15" s="16"/>
      <c r="L15" s="17">
        <v>7661.09</v>
      </c>
      <c r="M15" s="17">
        <v>124.84</v>
      </c>
      <c r="N15" s="17">
        <v>436.03</v>
      </c>
      <c r="O15" s="17">
        <v>38.700000000000003</v>
      </c>
      <c r="P15" s="17">
        <v>26952.560000000001</v>
      </c>
      <c r="Q15" s="17">
        <v>1380.6</v>
      </c>
      <c r="R15" s="17">
        <v>3574.59</v>
      </c>
      <c r="S15" s="17">
        <v>7554.34</v>
      </c>
    </row>
    <row r="16" spans="1:19" x14ac:dyDescent="0.2">
      <c r="A16" s="4" t="s">
        <v>12</v>
      </c>
      <c r="B16" s="18">
        <f t="shared" ref="B16:I16" si="0">AVERAGE(B6)</f>
        <v>11855.84</v>
      </c>
      <c r="C16" s="18">
        <f t="shared" si="0"/>
        <v>48.65</v>
      </c>
      <c r="D16" s="18">
        <f t="shared" si="0"/>
        <v>820.47</v>
      </c>
      <c r="E16" s="18">
        <f t="shared" si="0"/>
        <v>60.33</v>
      </c>
      <c r="F16" s="18">
        <f t="shared" si="0"/>
        <v>19381.849999999999</v>
      </c>
      <c r="G16" s="18">
        <f t="shared" si="0"/>
        <v>10882.33</v>
      </c>
      <c r="H16" s="18">
        <f t="shared" si="0"/>
        <v>1112.03</v>
      </c>
      <c r="I16" s="18">
        <f t="shared" si="0"/>
        <v>2428.9899999999998</v>
      </c>
      <c r="J16" s="8"/>
      <c r="K16" s="7"/>
      <c r="L16" s="18">
        <f t="shared" ref="L16:S16" si="1">AVERAGE(L6:L15)</f>
        <v>9856.8359999999993</v>
      </c>
      <c r="M16" s="18">
        <f t="shared" si="1"/>
        <v>71.550000000000011</v>
      </c>
      <c r="N16" s="18">
        <f t="shared" si="1"/>
        <v>783.32300000000009</v>
      </c>
      <c r="O16" s="18">
        <f t="shared" si="1"/>
        <v>56.302000000000007</v>
      </c>
      <c r="P16" s="18">
        <f t="shared" si="1"/>
        <v>18050.991000000002</v>
      </c>
      <c r="Q16" s="18">
        <f t="shared" si="1"/>
        <v>5377.8239999999987</v>
      </c>
      <c r="R16" s="18">
        <f t="shared" si="1"/>
        <v>3125.9380000000001</v>
      </c>
      <c r="S16" s="18">
        <f t="shared" si="1"/>
        <v>3379.9509999999996</v>
      </c>
    </row>
    <row r="17" spans="1:19" x14ac:dyDescent="0.2">
      <c r="A17" s="4" t="s">
        <v>13</v>
      </c>
      <c r="B17" s="8" t="e">
        <f t="shared" ref="B17:I17" si="2">STDEV(B6)/(SQRT(COUNT(B6)))</f>
        <v>#DIV/0!</v>
      </c>
      <c r="C17" s="8" t="e">
        <f t="shared" si="2"/>
        <v>#DIV/0!</v>
      </c>
      <c r="D17" s="8" t="e">
        <f t="shared" si="2"/>
        <v>#DIV/0!</v>
      </c>
      <c r="E17" s="8" t="e">
        <f t="shared" si="2"/>
        <v>#DIV/0!</v>
      </c>
      <c r="F17" s="8" t="e">
        <f t="shared" si="2"/>
        <v>#DIV/0!</v>
      </c>
      <c r="G17" s="8" t="e">
        <f t="shared" si="2"/>
        <v>#DIV/0!</v>
      </c>
      <c r="H17" s="8" t="e">
        <f t="shared" si="2"/>
        <v>#DIV/0!</v>
      </c>
      <c r="I17" s="8" t="e">
        <f t="shared" si="2"/>
        <v>#DIV/0!</v>
      </c>
      <c r="J17" s="8"/>
      <c r="K17" s="7"/>
      <c r="L17" s="19">
        <f t="shared" ref="L17:S17" si="3">STDEV(L6:L15)/(SQRT(COUNT(L6:L15)))</f>
        <v>945.74744263783327</v>
      </c>
      <c r="M17" s="19">
        <f t="shared" si="3"/>
        <v>11.381151377020977</v>
      </c>
      <c r="N17" s="19">
        <f t="shared" si="3"/>
        <v>69.047642087828606</v>
      </c>
      <c r="O17" s="19">
        <f t="shared" si="3"/>
        <v>8.5235250662830513</v>
      </c>
      <c r="P17" s="19">
        <f t="shared" si="3"/>
        <v>2824.1335709458253</v>
      </c>
      <c r="Q17" s="19">
        <f t="shared" si="3"/>
        <v>1048.2632160209896</v>
      </c>
      <c r="R17" s="19">
        <f t="shared" si="3"/>
        <v>476.49684321164875</v>
      </c>
      <c r="S17" s="19">
        <f t="shared" si="3"/>
        <v>699.4927787101642</v>
      </c>
    </row>
    <row r="19" spans="1:19" s="14" customFormat="1" x14ac:dyDescent="0.2">
      <c r="A19" s="9" t="s">
        <v>14</v>
      </c>
    </row>
    <row r="20" spans="1:19" x14ac:dyDescent="0.2">
      <c r="A20" s="20" t="s">
        <v>1</v>
      </c>
      <c r="B20" s="5" t="s">
        <v>3</v>
      </c>
      <c r="C20" s="5" t="s">
        <v>4</v>
      </c>
      <c r="D20" s="5" t="s">
        <v>5</v>
      </c>
      <c r="E20" s="5" t="s">
        <v>6</v>
      </c>
      <c r="F20" s="5" t="s">
        <v>7</v>
      </c>
      <c r="G20" s="5" t="s">
        <v>8</v>
      </c>
      <c r="H20" s="5" t="s">
        <v>9</v>
      </c>
      <c r="I20" s="5" t="s">
        <v>10</v>
      </c>
      <c r="K20" s="21" t="s">
        <v>11</v>
      </c>
      <c r="L20" s="5" t="s">
        <v>3</v>
      </c>
      <c r="M20" s="5" t="s">
        <v>4</v>
      </c>
      <c r="N20" s="5" t="s">
        <v>5</v>
      </c>
      <c r="O20" s="5" t="s">
        <v>6</v>
      </c>
      <c r="P20" s="5" t="s">
        <v>7</v>
      </c>
      <c r="Q20" s="5" t="s">
        <v>8</v>
      </c>
      <c r="R20" s="5" t="s">
        <v>9</v>
      </c>
      <c r="S20" s="5" t="s">
        <v>10</v>
      </c>
    </row>
    <row r="21" spans="1:19" x14ac:dyDescent="0.2">
      <c r="A21" s="13"/>
      <c r="B21" s="17">
        <v>11554.5</v>
      </c>
      <c r="C21" s="17">
        <v>39.74</v>
      </c>
      <c r="D21" s="17">
        <v>1154.6400000000001</v>
      </c>
      <c r="E21" s="17">
        <v>118.23</v>
      </c>
      <c r="F21" s="17">
        <v>7701.14</v>
      </c>
      <c r="G21" s="17">
        <v>5457.27</v>
      </c>
      <c r="H21" s="17">
        <v>2637.85</v>
      </c>
      <c r="I21" s="17">
        <v>2667.1</v>
      </c>
      <c r="K21" s="13"/>
      <c r="L21" s="17">
        <v>9872.18</v>
      </c>
      <c r="M21" s="17">
        <v>6.92</v>
      </c>
      <c r="N21" s="17">
        <v>620.30999999999995</v>
      </c>
      <c r="O21" s="17">
        <v>45.32</v>
      </c>
      <c r="P21" s="17">
        <v>5249.87</v>
      </c>
      <c r="Q21" s="17">
        <v>1978.54</v>
      </c>
      <c r="R21" s="17">
        <v>272.48</v>
      </c>
      <c r="S21" s="17">
        <v>298.60500000000002</v>
      </c>
    </row>
    <row r="22" spans="1:19" x14ac:dyDescent="0.2">
      <c r="A22" s="13"/>
      <c r="B22" s="17">
        <v>12113.55</v>
      </c>
      <c r="C22" s="17">
        <v>95.41</v>
      </c>
      <c r="D22" s="17">
        <v>547.76</v>
      </c>
      <c r="E22" s="17">
        <v>82.59</v>
      </c>
      <c r="F22" s="17">
        <v>17590.939999999999</v>
      </c>
      <c r="G22" s="17">
        <v>5291.44</v>
      </c>
      <c r="H22" s="17">
        <v>3491.66</v>
      </c>
      <c r="I22" s="17">
        <v>6201.33</v>
      </c>
      <c r="K22" s="13"/>
      <c r="L22" s="17">
        <v>7970.94</v>
      </c>
      <c r="M22" s="17">
        <v>28.26</v>
      </c>
      <c r="N22" s="17">
        <v>674.09</v>
      </c>
      <c r="O22" s="17">
        <v>48.27</v>
      </c>
      <c r="P22" s="17">
        <v>5382.57</v>
      </c>
      <c r="Q22" s="17">
        <v>4383.07</v>
      </c>
      <c r="R22" s="17">
        <v>3358.14</v>
      </c>
      <c r="S22" s="17">
        <v>1430.96</v>
      </c>
    </row>
    <row r="23" spans="1:19" x14ac:dyDescent="0.2">
      <c r="A23" s="13"/>
      <c r="B23" s="17">
        <v>10416.39</v>
      </c>
      <c r="C23" s="17">
        <v>79.489999999999995</v>
      </c>
      <c r="D23" s="17">
        <v>1291.8699999999999</v>
      </c>
      <c r="E23" s="17">
        <v>66.42</v>
      </c>
      <c r="F23" s="17">
        <v>22941.53</v>
      </c>
      <c r="G23" s="17">
        <v>7073.03</v>
      </c>
      <c r="H23" s="17">
        <v>2292.4299999999998</v>
      </c>
      <c r="I23" s="17">
        <v>3237.41</v>
      </c>
      <c r="K23" s="13"/>
      <c r="L23" s="17">
        <v>11399.15</v>
      </c>
      <c r="M23" s="17">
        <v>57.02</v>
      </c>
      <c r="N23" s="17">
        <v>2247.79</v>
      </c>
      <c r="O23" s="17">
        <v>67.11</v>
      </c>
      <c r="P23" s="17">
        <v>13035.6</v>
      </c>
      <c r="Q23" s="17">
        <v>12773.03</v>
      </c>
      <c r="R23" s="17">
        <v>3855.95</v>
      </c>
      <c r="S23" s="17">
        <v>1795.48</v>
      </c>
    </row>
    <row r="24" spans="1:19" x14ac:dyDescent="0.2">
      <c r="A24" s="13"/>
      <c r="B24" s="17">
        <v>6679.82</v>
      </c>
      <c r="C24" s="17">
        <v>44.14</v>
      </c>
      <c r="D24" s="17">
        <v>869.85</v>
      </c>
      <c r="E24" s="17">
        <v>50.63</v>
      </c>
      <c r="F24" s="17">
        <v>7273.92</v>
      </c>
      <c r="G24" s="17">
        <v>4578.7</v>
      </c>
      <c r="H24" s="17">
        <v>1300.1300000000001</v>
      </c>
      <c r="I24" s="17">
        <v>2177.25</v>
      </c>
      <c r="K24" s="13"/>
      <c r="L24" s="17">
        <v>10117.370000000001</v>
      </c>
      <c r="M24" s="17">
        <v>31.27</v>
      </c>
      <c r="N24" s="17">
        <v>527.42999999999995</v>
      </c>
      <c r="O24" s="17">
        <v>30.96</v>
      </c>
      <c r="P24" s="17">
        <v>6371.18</v>
      </c>
      <c r="Q24" s="17">
        <v>1750.55</v>
      </c>
      <c r="R24" s="17">
        <v>800.94</v>
      </c>
      <c r="S24" s="17">
        <v>1013.85</v>
      </c>
    </row>
    <row r="25" spans="1:19" x14ac:dyDescent="0.2">
      <c r="A25" s="13"/>
      <c r="B25" s="17">
        <v>25582.94</v>
      </c>
      <c r="C25" s="17">
        <v>159.22</v>
      </c>
      <c r="D25" s="17">
        <v>3299</v>
      </c>
      <c r="E25" s="17">
        <v>137.99</v>
      </c>
      <c r="F25" s="17">
        <v>21084.54</v>
      </c>
      <c r="G25" s="17">
        <v>9613.4599999999991</v>
      </c>
      <c r="H25" s="17">
        <v>10722.65</v>
      </c>
      <c r="I25" s="17">
        <v>6825.44</v>
      </c>
      <c r="K25" s="13"/>
      <c r="L25" s="17">
        <v>11836.97</v>
      </c>
      <c r="M25" s="17">
        <v>9.01</v>
      </c>
      <c r="N25" s="17">
        <v>2797.84</v>
      </c>
      <c r="O25" s="17">
        <v>34.130000000000003</v>
      </c>
      <c r="P25" s="17">
        <v>5249.87</v>
      </c>
      <c r="Q25" s="17">
        <v>1767.21</v>
      </c>
      <c r="R25" s="17">
        <v>726.16</v>
      </c>
      <c r="S25" s="17">
        <v>1430.96</v>
      </c>
    </row>
    <row r="26" spans="1:19" x14ac:dyDescent="0.2">
      <c r="A26" s="13"/>
      <c r="B26" s="17">
        <v>9336.7900000000009</v>
      </c>
      <c r="C26" s="17">
        <v>139.83000000000001</v>
      </c>
      <c r="D26" s="17">
        <v>1807.56</v>
      </c>
      <c r="E26" s="17">
        <v>72.11</v>
      </c>
      <c r="F26" s="17">
        <v>24391.38</v>
      </c>
      <c r="G26" s="17">
        <v>1619.3</v>
      </c>
      <c r="H26" s="17">
        <v>1662.97</v>
      </c>
      <c r="I26" s="17">
        <v>6230.39</v>
      </c>
      <c r="K26" s="13"/>
      <c r="L26" s="17">
        <v>9013.2900000000009</v>
      </c>
      <c r="M26" s="17">
        <v>141.68</v>
      </c>
      <c r="N26" s="17">
        <v>1136.83</v>
      </c>
      <c r="O26" s="17">
        <v>83.44</v>
      </c>
      <c r="P26" s="17">
        <v>13952.17</v>
      </c>
      <c r="Q26" s="17">
        <v>4510.5</v>
      </c>
      <c r="R26" s="17">
        <v>2772.67</v>
      </c>
      <c r="S26" s="17">
        <v>7828.62</v>
      </c>
    </row>
    <row r="27" spans="1:19" x14ac:dyDescent="0.2">
      <c r="A27" s="13"/>
      <c r="B27" s="17">
        <v>13218.73</v>
      </c>
      <c r="C27" s="17">
        <v>57.02</v>
      </c>
      <c r="D27" s="17">
        <v>2543.0300000000002</v>
      </c>
      <c r="E27" s="17">
        <v>29.71</v>
      </c>
      <c r="F27" s="17">
        <v>8908.5</v>
      </c>
      <c r="G27" s="17">
        <v>15.134</v>
      </c>
      <c r="H27" s="17">
        <v>2177.56</v>
      </c>
      <c r="I27" s="17">
        <v>1795.48</v>
      </c>
      <c r="K27" s="13"/>
      <c r="L27" s="17">
        <v>8288.3700000000008</v>
      </c>
      <c r="M27" s="17">
        <v>52.23</v>
      </c>
      <c r="N27" s="17">
        <v>637.66</v>
      </c>
      <c r="O27" s="17">
        <v>38.07</v>
      </c>
      <c r="P27" s="17">
        <v>15123.89</v>
      </c>
      <c r="Q27" s="17">
        <v>1829.51</v>
      </c>
      <c r="R27" s="17">
        <v>2439.37</v>
      </c>
      <c r="S27" s="17">
        <v>2072.0500000000002</v>
      </c>
    </row>
    <row r="28" spans="1:19" x14ac:dyDescent="0.2">
      <c r="A28" s="13"/>
      <c r="B28" s="17">
        <v>13495.55</v>
      </c>
      <c r="C28" s="17">
        <v>78.36</v>
      </c>
      <c r="D28" s="17">
        <v>2546.86</v>
      </c>
      <c r="E28" s="17">
        <v>123.68</v>
      </c>
      <c r="F28" s="17">
        <v>16108.53</v>
      </c>
      <c r="G28" s="17">
        <v>14106.75</v>
      </c>
      <c r="H28" s="17">
        <v>5851.76</v>
      </c>
      <c r="I28" s="17">
        <v>3237.41</v>
      </c>
      <c r="K28" s="13"/>
      <c r="L28" s="17">
        <v>8120.25</v>
      </c>
      <c r="M28" s="17">
        <v>64.12</v>
      </c>
      <c r="N28" s="17">
        <v>991.5</v>
      </c>
      <c r="O28" s="17">
        <v>36.119999999999997</v>
      </c>
      <c r="P28" s="17">
        <v>20121.400000000001</v>
      </c>
      <c r="Q28" s="17">
        <v>4947.47</v>
      </c>
      <c r="R28" s="17">
        <v>2652.31</v>
      </c>
      <c r="S28" s="17">
        <v>2072.0500000000002</v>
      </c>
    </row>
    <row r="29" spans="1:19" x14ac:dyDescent="0.2">
      <c r="A29" s="13"/>
      <c r="B29" s="17">
        <v>11422.58</v>
      </c>
      <c r="C29" s="17">
        <v>32.229999999999997</v>
      </c>
      <c r="D29" s="17">
        <v>1295.43</v>
      </c>
      <c r="E29" s="17">
        <v>55.65</v>
      </c>
      <c r="F29" s="17">
        <v>5249.87</v>
      </c>
      <c r="G29" s="17">
        <v>19334.84</v>
      </c>
      <c r="H29" s="17">
        <v>2433.65</v>
      </c>
      <c r="I29" s="17">
        <v>1088.25</v>
      </c>
      <c r="K29" s="13"/>
      <c r="L29" s="17">
        <v>6240.46</v>
      </c>
      <c r="M29" s="17">
        <v>72.599999999999994</v>
      </c>
      <c r="N29" s="17">
        <v>942.37</v>
      </c>
      <c r="O29" s="17">
        <v>53.6</v>
      </c>
      <c r="P29" s="17">
        <v>19876.59</v>
      </c>
      <c r="Q29" s="17">
        <v>3477.5</v>
      </c>
      <c r="R29" s="17">
        <v>1046.76</v>
      </c>
      <c r="S29" s="17">
        <v>3237.41</v>
      </c>
    </row>
    <row r="30" spans="1:19" x14ac:dyDescent="0.2">
      <c r="A30" s="13"/>
      <c r="B30" s="17">
        <v>11146.38</v>
      </c>
      <c r="C30" s="17">
        <v>72.599999999999994</v>
      </c>
      <c r="D30" s="17">
        <v>885.09</v>
      </c>
      <c r="E30" s="17">
        <v>163.99</v>
      </c>
      <c r="F30" s="17">
        <v>12563.45</v>
      </c>
      <c r="G30" s="17">
        <v>8298.02</v>
      </c>
      <c r="H30" s="17">
        <v>4608.21</v>
      </c>
      <c r="I30" s="17">
        <v>4413.18</v>
      </c>
      <c r="K30" s="13"/>
      <c r="L30" s="17">
        <v>9749.3799999999992</v>
      </c>
      <c r="M30" s="17">
        <v>50.46</v>
      </c>
      <c r="N30" s="17">
        <v>1323.97</v>
      </c>
      <c r="O30" s="17">
        <v>33.770000000000003</v>
      </c>
      <c r="P30" s="17">
        <v>11420.33</v>
      </c>
      <c r="Q30" s="17">
        <v>3465.26</v>
      </c>
      <c r="R30" s="17">
        <v>4692.33</v>
      </c>
      <c r="S30" s="17">
        <v>1795.48</v>
      </c>
    </row>
    <row r="31" spans="1:19" x14ac:dyDescent="0.2">
      <c r="A31" s="13"/>
      <c r="B31" s="17">
        <v>13522.66</v>
      </c>
      <c r="C31" s="17">
        <v>35.89</v>
      </c>
      <c r="D31" s="17">
        <v>2338.83</v>
      </c>
      <c r="E31" s="17">
        <v>86.66</v>
      </c>
      <c r="F31" s="17">
        <v>11081.76</v>
      </c>
      <c r="G31" s="17">
        <v>28488.36</v>
      </c>
      <c r="H31" s="17">
        <v>4478.67</v>
      </c>
      <c r="I31" s="17">
        <v>4055.3</v>
      </c>
      <c r="K31" s="13"/>
      <c r="L31" s="17">
        <v>7883.16</v>
      </c>
      <c r="M31" s="17">
        <v>327.88</v>
      </c>
      <c r="N31" s="17">
        <v>839.34</v>
      </c>
      <c r="O31" s="17">
        <v>24.32</v>
      </c>
      <c r="P31" s="17">
        <v>15408.83</v>
      </c>
      <c r="Q31" s="17">
        <v>5901.75</v>
      </c>
      <c r="R31" s="17">
        <v>6543.4</v>
      </c>
      <c r="S31" s="17">
        <v>2254.37</v>
      </c>
    </row>
    <row r="32" spans="1:19" x14ac:dyDescent="0.2">
      <c r="A32" s="13"/>
      <c r="B32" s="17">
        <v>15953.44</v>
      </c>
      <c r="C32" s="17">
        <v>63.49</v>
      </c>
      <c r="D32" s="17">
        <v>1053.06</v>
      </c>
      <c r="E32" s="17">
        <v>76.98</v>
      </c>
      <c r="F32" s="17">
        <v>19131.82</v>
      </c>
      <c r="G32" s="17">
        <v>4546.4799999999996</v>
      </c>
      <c r="H32" s="17">
        <v>8116.56</v>
      </c>
      <c r="I32" s="17">
        <v>1852.51</v>
      </c>
      <c r="K32" s="13"/>
      <c r="L32" s="17">
        <v>9948.65</v>
      </c>
      <c r="M32" s="17">
        <v>58.01</v>
      </c>
      <c r="N32" s="17">
        <v>644.96</v>
      </c>
      <c r="O32" s="17">
        <v>48.27</v>
      </c>
      <c r="P32" s="17">
        <v>24061.06</v>
      </c>
      <c r="Q32" s="17">
        <v>14353.5</v>
      </c>
      <c r="R32" s="17">
        <v>4590.78</v>
      </c>
      <c r="S32" s="17">
        <v>1618.42</v>
      </c>
    </row>
    <row r="33" spans="1:19" x14ac:dyDescent="0.2">
      <c r="A33" s="13"/>
      <c r="B33" s="17">
        <v>8321.49</v>
      </c>
      <c r="C33" s="17">
        <v>56.68</v>
      </c>
      <c r="D33" s="17">
        <v>411.51</v>
      </c>
      <c r="E33" s="17">
        <v>179.41</v>
      </c>
      <c r="F33" s="17">
        <v>20364.55</v>
      </c>
      <c r="G33" s="17">
        <v>4770.88</v>
      </c>
      <c r="H33" s="17">
        <v>3796.32</v>
      </c>
      <c r="I33" s="17">
        <v>2453.37</v>
      </c>
      <c r="K33" s="13"/>
      <c r="L33" s="17">
        <v>6965.51</v>
      </c>
      <c r="M33" s="17">
        <v>86.66</v>
      </c>
      <c r="N33" s="17">
        <v>782.67</v>
      </c>
      <c r="O33" s="17">
        <v>42.61</v>
      </c>
      <c r="P33" s="17">
        <v>28488.720000000001</v>
      </c>
      <c r="Q33" s="17">
        <v>1051.6600000000001</v>
      </c>
      <c r="R33" s="17">
        <v>1069.8699999999999</v>
      </c>
      <c r="S33" s="17">
        <v>3561.44</v>
      </c>
    </row>
    <row r="34" spans="1:19" x14ac:dyDescent="0.2">
      <c r="A34" s="13"/>
      <c r="B34" s="17">
        <v>12050.51</v>
      </c>
      <c r="C34" s="17">
        <v>127.69</v>
      </c>
      <c r="D34" s="17">
        <v>505.18</v>
      </c>
      <c r="E34" s="17">
        <v>175.6</v>
      </c>
      <c r="F34" s="17">
        <v>26113.95</v>
      </c>
      <c r="G34" s="17">
        <v>5420.74</v>
      </c>
      <c r="H34" s="17">
        <v>6402.83</v>
      </c>
      <c r="I34" s="17">
        <v>4482.8100000000004</v>
      </c>
      <c r="K34" s="13"/>
      <c r="L34" s="17">
        <v>7048.15</v>
      </c>
      <c r="M34" s="17">
        <v>52.58</v>
      </c>
      <c r="N34" s="17">
        <v>672.27</v>
      </c>
      <c r="O34" s="17">
        <v>16.14</v>
      </c>
      <c r="P34" s="17">
        <v>9663.5</v>
      </c>
      <c r="Q34" s="17">
        <v>5947.32</v>
      </c>
      <c r="R34" s="17">
        <v>2118.2399999999998</v>
      </c>
      <c r="S34" s="17">
        <v>2098.62</v>
      </c>
    </row>
    <row r="35" spans="1:19" x14ac:dyDescent="0.2">
      <c r="A35" s="13"/>
      <c r="B35" s="17">
        <v>20238.13</v>
      </c>
      <c r="C35" s="17">
        <v>66.599999999999994</v>
      </c>
      <c r="D35" s="17">
        <v>1381.1</v>
      </c>
      <c r="E35" s="17">
        <v>99.59</v>
      </c>
      <c r="F35" s="17">
        <v>13952.17</v>
      </c>
      <c r="G35" s="17">
        <v>2082.29</v>
      </c>
      <c r="H35" s="17">
        <v>4234.3</v>
      </c>
      <c r="I35" s="17">
        <v>3944.46</v>
      </c>
      <c r="K35" s="13"/>
      <c r="L35" s="17">
        <v>13280.63</v>
      </c>
      <c r="M35" s="17">
        <v>62.22</v>
      </c>
      <c r="N35" s="17">
        <v>1579.93</v>
      </c>
      <c r="O35" s="17">
        <v>89.11</v>
      </c>
      <c r="P35" s="17">
        <v>11753.31</v>
      </c>
      <c r="Q35" s="17">
        <v>10949.82</v>
      </c>
      <c r="R35" s="17">
        <v>8310.64</v>
      </c>
      <c r="S35" s="17">
        <v>2045.3</v>
      </c>
    </row>
    <row r="36" spans="1:19" x14ac:dyDescent="0.2">
      <c r="A36" s="13"/>
      <c r="B36" s="17">
        <v>10064.41</v>
      </c>
      <c r="C36" s="17">
        <v>140.06</v>
      </c>
      <c r="D36" s="17">
        <v>707.68</v>
      </c>
      <c r="E36" s="17">
        <v>111.27</v>
      </c>
      <c r="F36" s="17">
        <v>37307.800000000003</v>
      </c>
      <c r="G36" s="17">
        <v>6629.45</v>
      </c>
      <c r="H36" s="17">
        <v>2994.91</v>
      </c>
      <c r="I36" s="17">
        <v>5921.67</v>
      </c>
      <c r="K36" s="13"/>
      <c r="L36" s="17">
        <v>12729.33</v>
      </c>
      <c r="M36" s="17">
        <v>41.77</v>
      </c>
      <c r="N36" s="17">
        <v>1347.17</v>
      </c>
      <c r="O36" s="17">
        <v>68.62</v>
      </c>
      <c r="P36" s="17">
        <v>15690.82</v>
      </c>
      <c r="Q36" s="17">
        <v>4936.5</v>
      </c>
      <c r="R36" s="17">
        <v>2255.4899999999998</v>
      </c>
      <c r="S36" s="17">
        <v>1230.6500000000001</v>
      </c>
    </row>
    <row r="37" spans="1:19" x14ac:dyDescent="0.2">
      <c r="A37" s="13"/>
      <c r="B37" s="17">
        <v>7562.43</v>
      </c>
      <c r="C37" s="17">
        <v>39.74</v>
      </c>
      <c r="D37" s="17">
        <v>3890.1</v>
      </c>
      <c r="E37" s="17">
        <v>23.86</v>
      </c>
      <c r="F37" s="17">
        <v>8908.5</v>
      </c>
      <c r="G37" s="17">
        <v>7411.39</v>
      </c>
      <c r="H37" s="17">
        <v>2659.54</v>
      </c>
      <c r="I37" s="17">
        <v>2667.1</v>
      </c>
      <c r="K37" s="13"/>
      <c r="L37" s="17">
        <v>7321.07</v>
      </c>
      <c r="M37" s="17">
        <v>62.86</v>
      </c>
      <c r="N37" s="17">
        <v>944.16</v>
      </c>
      <c r="O37" s="17">
        <v>31.27</v>
      </c>
      <c r="P37" s="17">
        <v>22485.27</v>
      </c>
      <c r="Q37" s="17">
        <v>7732.55</v>
      </c>
      <c r="R37" s="17">
        <v>3052.31</v>
      </c>
      <c r="S37" s="17">
        <v>1365.76</v>
      </c>
    </row>
    <row r="38" spans="1:19" x14ac:dyDescent="0.2">
      <c r="A38" s="13"/>
      <c r="B38" s="17">
        <v>24422.99</v>
      </c>
      <c r="C38" s="17">
        <v>28.65</v>
      </c>
      <c r="D38" s="17">
        <v>5703.82</v>
      </c>
      <c r="E38" s="17">
        <v>566.36</v>
      </c>
      <c r="F38" s="17">
        <v>14260.82</v>
      </c>
      <c r="G38" s="17">
        <v>18037.29</v>
      </c>
      <c r="H38" s="17">
        <v>5742.28</v>
      </c>
      <c r="I38" s="17">
        <v>871.26</v>
      </c>
      <c r="K38" s="13"/>
      <c r="L38" s="17">
        <v>8727.81</v>
      </c>
      <c r="M38" s="17">
        <v>117.17</v>
      </c>
      <c r="N38" s="17">
        <v>523.73</v>
      </c>
      <c r="O38" s="17">
        <v>46.8</v>
      </c>
      <c r="P38" s="17">
        <v>34160.129999999997</v>
      </c>
      <c r="Q38" s="17">
        <v>1543.94</v>
      </c>
      <c r="R38" s="17">
        <v>2934.73</v>
      </c>
      <c r="S38" s="17">
        <v>6880.72</v>
      </c>
    </row>
    <row r="39" spans="1:19" x14ac:dyDescent="0.2">
      <c r="A39" s="13"/>
      <c r="B39" s="17">
        <v>8185.66</v>
      </c>
      <c r="C39" s="17">
        <v>29.86</v>
      </c>
      <c r="D39" s="17">
        <v>216.02</v>
      </c>
      <c r="E39" s="17">
        <v>29.35</v>
      </c>
      <c r="F39" s="17">
        <v>6561.33</v>
      </c>
      <c r="G39" s="17">
        <v>5048.01</v>
      </c>
      <c r="H39" s="17">
        <v>2574.16</v>
      </c>
      <c r="I39" s="17">
        <v>2065.88</v>
      </c>
      <c r="K39" s="13"/>
      <c r="L39" s="17">
        <v>9582.98</v>
      </c>
      <c r="M39" s="17">
        <v>38.479999999999997</v>
      </c>
      <c r="N39" s="17">
        <v>1161.77</v>
      </c>
      <c r="O39" s="17">
        <v>59.45</v>
      </c>
      <c r="P39" s="17">
        <v>11081.76</v>
      </c>
      <c r="Q39" s="17">
        <v>9618.25</v>
      </c>
      <c r="R39" s="17">
        <v>7439</v>
      </c>
      <c r="S39" s="17">
        <v>3025.28</v>
      </c>
    </row>
    <row r="40" spans="1:19" x14ac:dyDescent="0.2">
      <c r="A40" s="13"/>
      <c r="B40" s="17">
        <v>18169.46</v>
      </c>
      <c r="C40" s="17">
        <v>23.34</v>
      </c>
      <c r="D40" s="17">
        <v>777.78</v>
      </c>
      <c r="E40" s="17">
        <v>463.69</v>
      </c>
      <c r="F40" s="17">
        <v>9356.36</v>
      </c>
      <c r="G40" s="17">
        <v>5800.17</v>
      </c>
      <c r="H40" s="17">
        <v>2954.2</v>
      </c>
      <c r="I40" s="17">
        <v>1463.16</v>
      </c>
      <c r="K40" s="13"/>
      <c r="L40" s="17">
        <v>9997.7999999999993</v>
      </c>
      <c r="M40" s="17">
        <v>32.229999999999997</v>
      </c>
      <c r="N40" s="17">
        <v>1158.21</v>
      </c>
      <c r="O40" s="17">
        <v>33.07</v>
      </c>
      <c r="P40" s="17">
        <v>8115.01</v>
      </c>
      <c r="Q40" s="17">
        <v>3900.69</v>
      </c>
      <c r="R40" s="17">
        <v>1876.93</v>
      </c>
      <c r="S40" s="17">
        <v>1013.85</v>
      </c>
    </row>
    <row r="41" spans="1:19" x14ac:dyDescent="0.2">
      <c r="A41" s="13"/>
      <c r="B41" s="17">
        <v>16196.63</v>
      </c>
      <c r="C41" s="17">
        <v>43.85</v>
      </c>
      <c r="D41" s="17">
        <v>515.48</v>
      </c>
      <c r="E41" s="17">
        <v>113.2</v>
      </c>
      <c r="F41" s="17">
        <v>9356.36</v>
      </c>
      <c r="G41" s="17">
        <v>11714.53</v>
      </c>
      <c r="H41" s="17">
        <v>2048.86</v>
      </c>
      <c r="I41" s="17">
        <v>1760.47</v>
      </c>
      <c r="K41" s="13"/>
      <c r="L41" s="17">
        <v>11469.3</v>
      </c>
      <c r="M41" s="17">
        <v>196.01</v>
      </c>
      <c r="N41" s="17">
        <v>994.18</v>
      </c>
      <c r="O41" s="17">
        <v>55.25</v>
      </c>
      <c r="P41" s="17">
        <v>52840.45</v>
      </c>
      <c r="Q41" s="17">
        <v>2223.08</v>
      </c>
      <c r="R41" s="17">
        <v>4933.75</v>
      </c>
      <c r="S41" s="17">
        <v>11294.09</v>
      </c>
    </row>
    <row r="42" spans="1:19" x14ac:dyDescent="0.2">
      <c r="A42" s="13"/>
      <c r="B42" s="17">
        <v>19055.54</v>
      </c>
      <c r="C42" s="17">
        <v>40.799999999999997</v>
      </c>
      <c r="D42" s="17">
        <v>1522.26</v>
      </c>
      <c r="E42" s="17">
        <v>120.01</v>
      </c>
      <c r="F42" s="17">
        <v>6880.57</v>
      </c>
      <c r="G42" s="17">
        <v>9803.02</v>
      </c>
      <c r="H42" s="17">
        <v>4709.99</v>
      </c>
      <c r="I42" s="17">
        <v>2019.83</v>
      </c>
      <c r="K42" s="13"/>
      <c r="L42" s="17">
        <v>8232.7999999999993</v>
      </c>
      <c r="M42" s="17">
        <v>109.34</v>
      </c>
      <c r="N42" s="17">
        <v>465.1</v>
      </c>
      <c r="O42" s="17">
        <v>32.76</v>
      </c>
      <c r="P42" s="17">
        <v>23504.94</v>
      </c>
      <c r="Q42" s="17">
        <v>904.68</v>
      </c>
      <c r="R42" s="17">
        <v>1226.43</v>
      </c>
      <c r="S42" s="17">
        <v>7140.37</v>
      </c>
    </row>
    <row r="43" spans="1:19" x14ac:dyDescent="0.2">
      <c r="A43" s="13"/>
      <c r="B43" s="17">
        <v>23137.93</v>
      </c>
      <c r="C43" s="17">
        <v>36.159999999999997</v>
      </c>
      <c r="D43" s="17">
        <v>1032.94</v>
      </c>
      <c r="E43" s="17">
        <v>484.24</v>
      </c>
      <c r="F43" s="17">
        <v>9657.0499999999993</v>
      </c>
      <c r="G43" s="17">
        <v>27985.32</v>
      </c>
      <c r="H43" s="17">
        <v>4750.3900000000003</v>
      </c>
      <c r="I43" s="17">
        <v>2123.0100000000002</v>
      </c>
      <c r="K43" s="13"/>
      <c r="L43" s="17">
        <v>8591.42</v>
      </c>
      <c r="M43" s="17">
        <v>40.97</v>
      </c>
      <c r="N43" s="17">
        <v>247.21</v>
      </c>
      <c r="O43" s="17">
        <v>27.42</v>
      </c>
      <c r="P43" s="17">
        <v>5249.87</v>
      </c>
      <c r="Q43" s="17">
        <v>2862.22</v>
      </c>
      <c r="R43" s="17">
        <v>2623.41</v>
      </c>
      <c r="S43" s="17">
        <v>1963.91</v>
      </c>
    </row>
    <row r="44" spans="1:19" x14ac:dyDescent="0.2">
      <c r="A44" s="13"/>
      <c r="B44" s="17"/>
      <c r="C44" s="17"/>
      <c r="D44" s="17"/>
      <c r="E44" s="17"/>
      <c r="F44" s="17"/>
      <c r="G44" s="17"/>
      <c r="H44" s="17"/>
      <c r="I44" s="17"/>
      <c r="K44" s="13"/>
      <c r="L44" s="17">
        <v>6438.38</v>
      </c>
      <c r="M44" s="17">
        <v>83.38</v>
      </c>
      <c r="N44" s="17">
        <v>619.4</v>
      </c>
      <c r="O44" s="17">
        <v>17.02</v>
      </c>
      <c r="P44" s="17">
        <v>19876.59</v>
      </c>
      <c r="Q44" s="17">
        <v>3403.18</v>
      </c>
      <c r="R44" s="17">
        <v>2396.4699999999998</v>
      </c>
      <c r="S44" s="17">
        <v>3360.98</v>
      </c>
    </row>
    <row r="45" spans="1:19" x14ac:dyDescent="0.2">
      <c r="A45" s="13"/>
      <c r="B45" s="17"/>
      <c r="C45" s="17"/>
      <c r="D45" s="17"/>
      <c r="E45" s="17"/>
      <c r="F45" s="17"/>
      <c r="G45" s="17"/>
      <c r="H45" s="17"/>
      <c r="I45" s="17"/>
      <c r="K45" s="13"/>
      <c r="L45" s="17">
        <v>11233.88</v>
      </c>
      <c r="M45" s="17">
        <v>41.77</v>
      </c>
      <c r="N45" s="17">
        <v>613.91</v>
      </c>
      <c r="O45" s="17">
        <v>53.87</v>
      </c>
      <c r="P45" s="17">
        <v>14250.18</v>
      </c>
      <c r="Q45" s="17">
        <v>1990.94</v>
      </c>
      <c r="R45" s="17">
        <v>6208.72</v>
      </c>
      <c r="S45" s="17">
        <v>1963.91</v>
      </c>
    </row>
    <row r="46" spans="1:19" x14ac:dyDescent="0.2">
      <c r="A46" s="13"/>
      <c r="B46" s="17"/>
      <c r="C46" s="17"/>
      <c r="D46" s="17"/>
      <c r="E46" s="17"/>
      <c r="F46" s="17"/>
      <c r="G46" s="17"/>
      <c r="H46" s="17"/>
      <c r="I46" s="17"/>
      <c r="K46" s="13"/>
      <c r="L46" s="17">
        <v>10055.56</v>
      </c>
      <c r="M46" s="17">
        <v>80.89</v>
      </c>
      <c r="N46" s="17">
        <v>510.75</v>
      </c>
      <c r="O46" s="17">
        <v>258.14999999999998</v>
      </c>
      <c r="P46" s="17">
        <v>23054.81</v>
      </c>
      <c r="Q46" s="17">
        <v>11941.28</v>
      </c>
      <c r="R46" s="17">
        <v>4744.87</v>
      </c>
      <c r="S46" s="17">
        <v>3944.46</v>
      </c>
    </row>
    <row r="47" spans="1:19" x14ac:dyDescent="0.2">
      <c r="A47" s="13"/>
      <c r="B47" s="17"/>
      <c r="C47" s="17"/>
      <c r="D47" s="17"/>
      <c r="E47" s="17"/>
      <c r="F47" s="17"/>
      <c r="G47" s="17"/>
      <c r="H47" s="17"/>
      <c r="I47" s="17"/>
      <c r="K47" s="13"/>
      <c r="L47" s="17">
        <v>9432.33</v>
      </c>
      <c r="M47" s="17">
        <v>47.92</v>
      </c>
      <c r="N47" s="17">
        <v>458.55</v>
      </c>
      <c r="O47" s="17">
        <v>142.05000000000001</v>
      </c>
      <c r="P47" s="17">
        <v>15123.89</v>
      </c>
      <c r="Q47" s="17">
        <v>12068.48</v>
      </c>
      <c r="R47" s="17">
        <v>6788.69</v>
      </c>
      <c r="S47" s="17">
        <v>1557.19</v>
      </c>
    </row>
    <row r="48" spans="1:19" x14ac:dyDescent="0.2">
      <c r="A48" s="13"/>
      <c r="B48" s="17"/>
      <c r="C48" s="17"/>
      <c r="D48" s="17"/>
      <c r="E48" s="17"/>
      <c r="F48" s="17"/>
      <c r="G48" s="17"/>
      <c r="H48" s="17"/>
      <c r="I48" s="17"/>
      <c r="K48" s="13"/>
      <c r="L48" s="17">
        <v>9776.82</v>
      </c>
      <c r="M48" s="17">
        <v>50.1</v>
      </c>
      <c r="N48" s="17">
        <v>1131.48</v>
      </c>
      <c r="O48" s="17">
        <v>66.16</v>
      </c>
      <c r="P48" s="17">
        <v>11081.76</v>
      </c>
      <c r="Q48" s="17">
        <v>3187.7</v>
      </c>
      <c r="R48" s="17">
        <v>5458.86</v>
      </c>
      <c r="S48" s="17">
        <v>1852.51</v>
      </c>
    </row>
    <row r="49" spans="1:19" x14ac:dyDescent="0.2">
      <c r="A49" s="13"/>
      <c r="B49" s="17"/>
      <c r="C49" s="17"/>
      <c r="D49" s="17"/>
      <c r="E49" s="17"/>
      <c r="F49" s="17"/>
      <c r="G49" s="17"/>
      <c r="H49" s="17"/>
      <c r="I49" s="17"/>
      <c r="K49" s="13"/>
      <c r="L49" s="17">
        <v>6092.2</v>
      </c>
      <c r="M49" s="17">
        <v>81.72</v>
      </c>
      <c r="N49" s="17">
        <v>340.95</v>
      </c>
      <c r="O49" s="17">
        <v>28.06</v>
      </c>
      <c r="P49" s="17">
        <v>18626.18</v>
      </c>
      <c r="Q49" s="17">
        <v>1677.29</v>
      </c>
      <c r="R49" s="17">
        <v>2350.8000000000002</v>
      </c>
      <c r="S49" s="17">
        <v>4938.1400000000003</v>
      </c>
    </row>
    <row r="50" spans="1:19" x14ac:dyDescent="0.2">
      <c r="A50" s="13"/>
      <c r="B50" s="17"/>
      <c r="C50" s="17"/>
      <c r="D50" s="17"/>
      <c r="E50" s="17"/>
      <c r="F50" s="17"/>
      <c r="G50" s="17"/>
      <c r="H50" s="17"/>
      <c r="I50" s="17"/>
      <c r="K50" s="13"/>
      <c r="L50" s="17">
        <v>10020.06</v>
      </c>
      <c r="M50" s="17">
        <v>104.86</v>
      </c>
      <c r="N50" s="17">
        <v>255.14</v>
      </c>
      <c r="O50" s="17">
        <v>33.270000000000003</v>
      </c>
      <c r="P50" s="17">
        <v>33047.64</v>
      </c>
      <c r="Q50" s="17">
        <v>3031.77</v>
      </c>
      <c r="R50" s="17">
        <v>2214.37</v>
      </c>
      <c r="S50" s="17">
        <v>4888.71</v>
      </c>
    </row>
    <row r="51" spans="1:19" x14ac:dyDescent="0.2">
      <c r="A51" s="13"/>
      <c r="B51" s="17"/>
      <c r="C51" s="17"/>
      <c r="D51" s="17"/>
      <c r="E51" s="17"/>
      <c r="F51" s="17"/>
      <c r="G51" s="17"/>
      <c r="H51" s="17"/>
      <c r="I51" s="17"/>
      <c r="K51" s="13"/>
      <c r="L51" s="17">
        <v>7994.14</v>
      </c>
      <c r="M51" s="17">
        <v>36.33</v>
      </c>
      <c r="N51" s="17">
        <v>9749.2800000000007</v>
      </c>
      <c r="O51" s="17">
        <v>22.82</v>
      </c>
      <c r="P51" s="17">
        <v>16791.48</v>
      </c>
      <c r="Q51" s="17">
        <v>14098.88</v>
      </c>
      <c r="R51" s="17">
        <v>3874.32</v>
      </c>
      <c r="S51" s="17">
        <v>2177.25</v>
      </c>
    </row>
    <row r="52" spans="1:19" x14ac:dyDescent="0.2">
      <c r="A52" s="13"/>
      <c r="B52" s="17"/>
      <c r="C52" s="17"/>
      <c r="D52" s="17"/>
      <c r="E52" s="17"/>
      <c r="F52" s="17"/>
      <c r="G52" s="17"/>
      <c r="H52" s="17"/>
      <c r="I52" s="17"/>
      <c r="K52" s="13"/>
      <c r="L52" s="17">
        <v>16649.02</v>
      </c>
      <c r="M52" s="17">
        <v>31.05</v>
      </c>
      <c r="N52" s="17">
        <v>5553.74</v>
      </c>
      <c r="O52" s="17">
        <v>498.81</v>
      </c>
      <c r="P52" s="17">
        <v>14950.64</v>
      </c>
      <c r="Q52" s="17">
        <v>15652.55</v>
      </c>
      <c r="R52" s="17">
        <v>5611.13</v>
      </c>
      <c r="S52" s="17">
        <v>1213.49</v>
      </c>
    </row>
    <row r="53" spans="1:19" x14ac:dyDescent="0.2">
      <c r="A53" s="13"/>
      <c r="B53" s="17"/>
      <c r="C53" s="17"/>
      <c r="D53" s="17"/>
      <c r="E53" s="17"/>
      <c r="F53" s="17"/>
      <c r="G53" s="17"/>
      <c r="H53" s="17"/>
      <c r="I53" s="17"/>
      <c r="K53" s="13"/>
      <c r="L53" s="17">
        <v>17408.189999999999</v>
      </c>
      <c r="M53" s="17">
        <v>35.78</v>
      </c>
      <c r="N53" s="17">
        <v>296.25</v>
      </c>
      <c r="O53" s="17">
        <v>61.58</v>
      </c>
      <c r="P53" s="17">
        <v>4927.46</v>
      </c>
      <c r="Q53" s="17">
        <v>39351.300000000003</v>
      </c>
      <c r="R53" s="17">
        <v>11229.21</v>
      </c>
      <c r="S53" s="17">
        <v>1320.45</v>
      </c>
    </row>
    <row r="54" spans="1:19" x14ac:dyDescent="0.2">
      <c r="A54" s="13"/>
      <c r="B54" s="17"/>
      <c r="C54" s="17"/>
      <c r="D54" s="17"/>
      <c r="E54" s="17"/>
      <c r="F54" s="17"/>
      <c r="G54" s="17"/>
      <c r="H54" s="17"/>
      <c r="I54" s="17"/>
      <c r="K54" s="13"/>
      <c r="L54" s="17">
        <v>8009.9</v>
      </c>
      <c r="M54" s="17">
        <v>56.58</v>
      </c>
      <c r="N54" s="17">
        <v>1215.3900000000001</v>
      </c>
      <c r="O54" s="17">
        <v>42.67</v>
      </c>
      <c r="P54" s="17">
        <v>11135.26</v>
      </c>
      <c r="Q54" s="17">
        <v>2430.16</v>
      </c>
      <c r="R54" s="17">
        <v>4043.79</v>
      </c>
      <c r="S54" s="17">
        <v>3140.32</v>
      </c>
    </row>
    <row r="55" spans="1:19" x14ac:dyDescent="0.2">
      <c r="A55" s="13"/>
      <c r="B55" s="17"/>
      <c r="C55" s="17"/>
      <c r="D55" s="17"/>
      <c r="E55" s="17"/>
      <c r="F55" s="17"/>
      <c r="G55" s="17"/>
      <c r="H55" s="17"/>
      <c r="I55" s="17"/>
      <c r="K55" s="13"/>
      <c r="L55" s="17">
        <v>6565.59</v>
      </c>
      <c r="M55" s="17">
        <v>17.37</v>
      </c>
      <c r="N55" s="17">
        <v>178.56</v>
      </c>
      <c r="O55" s="17">
        <v>26.7</v>
      </c>
      <c r="P55" s="17">
        <v>3571.42</v>
      </c>
      <c r="Q55" s="17">
        <v>4831.68</v>
      </c>
      <c r="R55" s="17">
        <v>1849.04</v>
      </c>
      <c r="S55" s="17">
        <v>564.84</v>
      </c>
    </row>
    <row r="56" spans="1:19" x14ac:dyDescent="0.2">
      <c r="A56" s="13"/>
      <c r="B56" s="17"/>
      <c r="C56" s="17"/>
      <c r="D56" s="17"/>
      <c r="E56" s="17"/>
      <c r="F56" s="17"/>
      <c r="G56" s="17"/>
      <c r="H56" s="17"/>
      <c r="I56" s="17"/>
      <c r="K56" s="13"/>
      <c r="L56" s="17">
        <v>20419.759999999998</v>
      </c>
      <c r="M56" s="17">
        <v>25.4</v>
      </c>
      <c r="N56" s="17">
        <v>841.3</v>
      </c>
      <c r="O56" s="17">
        <v>278.7</v>
      </c>
      <c r="P56" s="17">
        <v>7668.62</v>
      </c>
      <c r="Q56" s="17">
        <v>6416.99</v>
      </c>
      <c r="R56" s="17">
        <v>2470.37</v>
      </c>
      <c r="S56" s="17">
        <v>1638.66</v>
      </c>
    </row>
    <row r="57" spans="1:19" x14ac:dyDescent="0.2">
      <c r="A57" s="13"/>
      <c r="B57" s="17"/>
      <c r="C57" s="17"/>
      <c r="D57" s="17"/>
      <c r="E57" s="17"/>
      <c r="F57" s="17"/>
      <c r="G57" s="17"/>
      <c r="H57" s="17"/>
      <c r="I57" s="17"/>
      <c r="K57" s="13"/>
      <c r="L57" s="17">
        <v>12210.58</v>
      </c>
      <c r="M57" s="17">
        <v>13.215</v>
      </c>
      <c r="N57" s="17">
        <v>322.04000000000002</v>
      </c>
      <c r="O57" s="17">
        <v>33.619999999999997</v>
      </c>
      <c r="P57" s="17">
        <v>5259.49</v>
      </c>
      <c r="Q57" s="17">
        <v>2331.0100000000002</v>
      </c>
      <c r="R57" s="17">
        <v>1501.46</v>
      </c>
      <c r="S57" s="17">
        <v>763.24</v>
      </c>
    </row>
    <row r="58" spans="1:19" x14ac:dyDescent="0.2">
      <c r="A58" s="13"/>
      <c r="B58" s="17"/>
      <c r="C58" s="17"/>
      <c r="D58" s="17"/>
      <c r="E58" s="17"/>
      <c r="F58" s="17"/>
      <c r="G58" s="17"/>
      <c r="H58" s="17"/>
      <c r="I58" s="17"/>
      <c r="K58" s="13"/>
      <c r="L58" s="17">
        <v>8060.44</v>
      </c>
      <c r="M58" s="17">
        <v>40.03</v>
      </c>
      <c r="N58" s="17">
        <v>418.61</v>
      </c>
      <c r="O58" s="17">
        <v>38.659999999999997</v>
      </c>
      <c r="P58" s="17">
        <v>8901.91</v>
      </c>
      <c r="Q58" s="17">
        <v>3662.4</v>
      </c>
      <c r="R58" s="17">
        <v>4376.0600000000004</v>
      </c>
      <c r="S58" s="17">
        <v>2100.21</v>
      </c>
    </row>
    <row r="59" spans="1:19" x14ac:dyDescent="0.2">
      <c r="A59" s="13"/>
      <c r="B59" s="17"/>
      <c r="C59" s="17"/>
      <c r="D59" s="17"/>
      <c r="E59" s="17"/>
      <c r="F59" s="17"/>
      <c r="G59" s="17"/>
      <c r="H59" s="17"/>
      <c r="I59" s="17"/>
      <c r="K59" s="13"/>
      <c r="L59" s="17">
        <v>12444.11</v>
      </c>
      <c r="M59" s="17">
        <v>46.69</v>
      </c>
      <c r="N59" s="17">
        <v>392.4</v>
      </c>
      <c r="O59" s="17">
        <v>51.86</v>
      </c>
      <c r="P59" s="17">
        <v>12290.3</v>
      </c>
      <c r="Q59" s="17">
        <v>6800.93</v>
      </c>
      <c r="R59" s="17">
        <v>3196.57</v>
      </c>
      <c r="S59" s="17">
        <v>2111.62</v>
      </c>
    </row>
    <row r="60" spans="1:19" x14ac:dyDescent="0.2">
      <c r="A60" s="13"/>
      <c r="B60" s="17"/>
      <c r="C60" s="17"/>
      <c r="D60" s="17"/>
      <c r="E60" s="17"/>
      <c r="F60" s="17"/>
      <c r="G60" s="17"/>
      <c r="H60" s="17"/>
      <c r="I60" s="17"/>
      <c r="K60" s="13"/>
      <c r="L60" s="17">
        <v>6922.09</v>
      </c>
      <c r="M60" s="17">
        <v>91.26</v>
      </c>
      <c r="N60" s="17">
        <v>340.36</v>
      </c>
      <c r="O60" s="17">
        <v>44.78</v>
      </c>
      <c r="P60" s="17">
        <v>23673.97</v>
      </c>
      <c r="Q60" s="17">
        <v>2563.69</v>
      </c>
      <c r="R60" s="17">
        <v>2877.2</v>
      </c>
      <c r="S60" s="17">
        <v>4903.12</v>
      </c>
    </row>
    <row r="61" spans="1:19" x14ac:dyDescent="0.2">
      <c r="A61" s="13"/>
      <c r="B61" s="17"/>
      <c r="C61" s="17"/>
      <c r="D61" s="17"/>
      <c r="E61" s="17"/>
      <c r="F61" s="17"/>
      <c r="G61" s="17"/>
      <c r="H61" s="17"/>
      <c r="I61" s="17"/>
      <c r="K61" s="13"/>
      <c r="L61" s="17">
        <v>7993</v>
      </c>
      <c r="M61" s="17">
        <v>56.58</v>
      </c>
      <c r="N61" s="17">
        <v>229.91</v>
      </c>
      <c r="O61" s="17">
        <v>28.21</v>
      </c>
      <c r="P61" s="17">
        <v>7824.58</v>
      </c>
      <c r="Q61" s="17">
        <v>2267.9699999999998</v>
      </c>
      <c r="R61" s="17">
        <v>4753.76</v>
      </c>
      <c r="S61" s="17">
        <v>3461.85</v>
      </c>
    </row>
    <row r="62" spans="1:19" x14ac:dyDescent="0.2">
      <c r="A62" s="13"/>
      <c r="B62" s="17"/>
      <c r="C62" s="17"/>
      <c r="D62" s="17"/>
      <c r="E62" s="17"/>
      <c r="F62" s="17"/>
      <c r="G62" s="17"/>
      <c r="H62" s="17"/>
      <c r="I62" s="17"/>
      <c r="K62" s="13"/>
      <c r="L62" s="17">
        <v>12542.98</v>
      </c>
      <c r="M62" s="17">
        <v>71.64</v>
      </c>
      <c r="N62" s="17">
        <v>2069.15</v>
      </c>
      <c r="O62" s="17">
        <v>167.37</v>
      </c>
      <c r="P62" s="17">
        <v>16310.72</v>
      </c>
      <c r="Q62" s="17">
        <v>12752.52</v>
      </c>
      <c r="R62" s="17">
        <v>4811.1099999999997</v>
      </c>
      <c r="S62" s="17">
        <v>3282.01</v>
      </c>
    </row>
    <row r="63" spans="1:19" x14ac:dyDescent="0.2">
      <c r="A63" s="4" t="s">
        <v>12</v>
      </c>
      <c r="B63" s="18">
        <f t="shared" ref="B63:I63" si="4">AVERAGE(B21:B45)</f>
        <v>13993.413478260867</v>
      </c>
      <c r="C63" s="18">
        <f t="shared" si="4"/>
        <v>66.558695652173895</v>
      </c>
      <c r="D63" s="18">
        <f t="shared" si="4"/>
        <v>1578.1239130434785</v>
      </c>
      <c r="E63" s="18">
        <f t="shared" si="4"/>
        <v>149.18347826086958</v>
      </c>
      <c r="F63" s="18">
        <f t="shared" si="4"/>
        <v>14641.16695652174</v>
      </c>
      <c r="G63" s="18">
        <f t="shared" si="4"/>
        <v>9266.3423478260884</v>
      </c>
      <c r="H63" s="18">
        <f t="shared" si="4"/>
        <v>4027.9078260869569</v>
      </c>
      <c r="I63" s="18">
        <f t="shared" si="4"/>
        <v>3198.0030434782611</v>
      </c>
      <c r="J63" s="8"/>
      <c r="K63" s="4" t="s">
        <v>12</v>
      </c>
      <c r="L63" s="18">
        <f t="shared" ref="L63:S63" si="5">AVERAGE(L21:L62)</f>
        <v>9872.7619047619064</v>
      </c>
      <c r="M63" s="18">
        <f t="shared" si="5"/>
        <v>65.53130952380954</v>
      </c>
      <c r="N63" s="18">
        <f t="shared" si="5"/>
        <v>1161.8490476190477</v>
      </c>
      <c r="O63" s="18">
        <f t="shared" si="5"/>
        <v>70.005714285714276</v>
      </c>
      <c r="P63" s="18">
        <f t="shared" si="5"/>
        <v>15396.524761904762</v>
      </c>
      <c r="Q63" s="18">
        <f t="shared" si="5"/>
        <v>6268.3171428571432</v>
      </c>
      <c r="R63" s="18">
        <f t="shared" si="5"/>
        <v>3627.3545238095235</v>
      </c>
      <c r="S63" s="18">
        <f t="shared" si="5"/>
        <v>2801.2191666666672</v>
      </c>
    </row>
    <row r="64" spans="1:19" x14ac:dyDescent="0.2">
      <c r="A64" s="4" t="s">
        <v>13</v>
      </c>
      <c r="B64" s="19">
        <f t="shared" ref="B64:I64" si="6">STDEV(B21:B45)/(SQRT(COUNT(B21:B45)))</f>
        <v>1139.6352756211807</v>
      </c>
      <c r="C64" s="19">
        <f t="shared" si="6"/>
        <v>8.3503762028420834</v>
      </c>
      <c r="D64" s="19">
        <f t="shared" si="6"/>
        <v>273.04256024479997</v>
      </c>
      <c r="E64" s="19">
        <f t="shared" si="6"/>
        <v>30.926709612150251</v>
      </c>
      <c r="F64" s="19">
        <f t="shared" si="6"/>
        <v>1660.3001799507356</v>
      </c>
      <c r="G64" s="19">
        <f t="shared" si="6"/>
        <v>1589.9905936650375</v>
      </c>
      <c r="H64" s="19">
        <f t="shared" si="6"/>
        <v>465.01950319291467</v>
      </c>
      <c r="I64" s="19">
        <f t="shared" si="6"/>
        <v>366.36927250109022</v>
      </c>
      <c r="J64" s="8"/>
      <c r="K64" s="4" t="s">
        <v>13</v>
      </c>
      <c r="L64" s="19">
        <f t="shared" ref="L64:S64" si="7">STDEV(L21:L62)/(SQRT(COUNT(L21:L62)))</f>
        <v>469.24634115451846</v>
      </c>
      <c r="M64" s="19">
        <f t="shared" si="7"/>
        <v>8.5059793976215303</v>
      </c>
      <c r="N64" s="19">
        <f t="shared" si="7"/>
        <v>252.76341972041433</v>
      </c>
      <c r="O64" s="19">
        <f t="shared" si="7"/>
        <v>13.524397831996142</v>
      </c>
      <c r="P64" s="19">
        <f t="shared" si="7"/>
        <v>1489.8909590672217</v>
      </c>
      <c r="Q64" s="19">
        <f t="shared" si="7"/>
        <v>1035.9568788145652</v>
      </c>
      <c r="R64" s="19">
        <f t="shared" si="7"/>
        <v>348.36417799449441</v>
      </c>
      <c r="S64" s="19">
        <f t="shared" si="7"/>
        <v>337.93106285924284</v>
      </c>
    </row>
    <row r="66" spans="1:19" s="15" customFormat="1" x14ac:dyDescent="0.2">
      <c r="A66" s="10" t="s">
        <v>15</v>
      </c>
    </row>
    <row r="67" spans="1:19" x14ac:dyDescent="0.2">
      <c r="A67" s="20" t="s">
        <v>1</v>
      </c>
      <c r="B67" s="5" t="s">
        <v>3</v>
      </c>
      <c r="C67" s="5" t="s">
        <v>4</v>
      </c>
      <c r="D67" s="5" t="s">
        <v>5</v>
      </c>
      <c r="E67" s="5" t="s">
        <v>6</v>
      </c>
      <c r="F67" s="5" t="s">
        <v>7</v>
      </c>
      <c r="G67" s="5" t="s">
        <v>8</v>
      </c>
      <c r="H67" s="5" t="s">
        <v>9</v>
      </c>
      <c r="I67" s="5" t="s">
        <v>10</v>
      </c>
      <c r="K67" s="21" t="s">
        <v>11</v>
      </c>
      <c r="L67" s="5" t="s">
        <v>3</v>
      </c>
      <c r="M67" s="5" t="s">
        <v>4</v>
      </c>
      <c r="N67" s="5" t="s">
        <v>5</v>
      </c>
      <c r="O67" s="5" t="s">
        <v>6</v>
      </c>
      <c r="P67" s="5" t="s">
        <v>7</v>
      </c>
      <c r="Q67" s="5" t="s">
        <v>8</v>
      </c>
      <c r="R67" s="5" t="s">
        <v>9</v>
      </c>
      <c r="S67" s="5" t="s">
        <v>10</v>
      </c>
    </row>
    <row r="68" spans="1:19" x14ac:dyDescent="0.2">
      <c r="B68" s="17">
        <v>13841.57</v>
      </c>
      <c r="C68" s="17">
        <v>60.3</v>
      </c>
      <c r="D68" s="17">
        <v>888.67</v>
      </c>
      <c r="E68" s="17">
        <v>97.65</v>
      </c>
      <c r="F68" s="17">
        <v>12879.31</v>
      </c>
      <c r="G68" s="17">
        <v>6888.35</v>
      </c>
      <c r="H68" s="17">
        <v>3093.62</v>
      </c>
      <c r="I68" s="17">
        <v>2620.44</v>
      </c>
      <c r="L68" s="17">
        <v>8409.02</v>
      </c>
      <c r="M68" s="17">
        <v>32.229999999999997</v>
      </c>
      <c r="N68" s="17">
        <v>436.03</v>
      </c>
      <c r="O68" s="17">
        <v>31.43</v>
      </c>
      <c r="P68" s="17">
        <v>8115.01</v>
      </c>
      <c r="Q68" s="17">
        <v>4186.88</v>
      </c>
      <c r="R68" s="17">
        <v>2814.89</v>
      </c>
      <c r="S68" s="17">
        <v>1708.13</v>
      </c>
    </row>
    <row r="69" spans="1:19" x14ac:dyDescent="0.2">
      <c r="B69" s="17">
        <v>17011.57</v>
      </c>
      <c r="C69" s="17">
        <v>44.91</v>
      </c>
      <c r="D69" s="17">
        <v>924.48</v>
      </c>
      <c r="E69" s="17">
        <v>201.99</v>
      </c>
      <c r="F69" s="17">
        <v>13650.53</v>
      </c>
      <c r="G69" s="17">
        <v>11753.74</v>
      </c>
      <c r="H69" s="17">
        <v>2211.5300000000002</v>
      </c>
      <c r="I69" s="17">
        <v>2018.37</v>
      </c>
      <c r="L69" s="17">
        <v>8398.14</v>
      </c>
      <c r="M69" s="17">
        <v>22.66</v>
      </c>
      <c r="N69" s="17">
        <v>492.16</v>
      </c>
      <c r="O69" s="17">
        <v>64.95</v>
      </c>
      <c r="P69" s="17">
        <v>5249.87</v>
      </c>
      <c r="Q69" s="17">
        <v>6246.34</v>
      </c>
      <c r="R69" s="17">
        <v>1647.75</v>
      </c>
      <c r="S69" s="17">
        <v>298.60500000000002</v>
      </c>
    </row>
    <row r="70" spans="1:19" x14ac:dyDescent="0.2">
      <c r="B70" s="17">
        <v>24350.63</v>
      </c>
      <c r="C70" s="17">
        <v>61.59</v>
      </c>
      <c r="D70" s="17">
        <v>174.55</v>
      </c>
      <c r="E70" s="17">
        <v>139.16</v>
      </c>
      <c r="F70" s="17">
        <v>16926.2</v>
      </c>
      <c r="G70" s="17">
        <v>5272.57</v>
      </c>
      <c r="H70" s="17">
        <v>3406.05</v>
      </c>
      <c r="I70" s="17">
        <v>2018.37</v>
      </c>
      <c r="L70" s="17">
        <v>17586.580000000002</v>
      </c>
      <c r="M70" s="17">
        <v>32.229999999999997</v>
      </c>
      <c r="N70" s="17">
        <v>2038.97</v>
      </c>
      <c r="O70" s="17">
        <v>49.14</v>
      </c>
      <c r="P70" s="17">
        <v>13952.17</v>
      </c>
      <c r="Q70" s="17">
        <v>13095.6</v>
      </c>
      <c r="R70" s="17">
        <v>6582.97</v>
      </c>
      <c r="S70" s="17">
        <v>2620.44</v>
      </c>
    </row>
    <row r="71" spans="1:19" x14ac:dyDescent="0.2">
      <c r="B71" s="17">
        <v>15207.46</v>
      </c>
      <c r="C71" s="17">
        <v>63.17</v>
      </c>
      <c r="D71" s="17">
        <v>1536.83</v>
      </c>
      <c r="E71" s="17">
        <v>240.51</v>
      </c>
      <c r="F71" s="17">
        <v>14250.18</v>
      </c>
      <c r="G71" s="17">
        <v>9695.25</v>
      </c>
      <c r="H71" s="17">
        <v>3322.28</v>
      </c>
      <c r="I71" s="17">
        <v>3111.11</v>
      </c>
      <c r="L71" s="17">
        <v>11344.31</v>
      </c>
      <c r="M71" s="17">
        <v>49.74</v>
      </c>
      <c r="N71" s="17">
        <v>147.61000000000001</v>
      </c>
      <c r="O71" s="17">
        <v>60.68</v>
      </c>
      <c r="P71" s="17">
        <v>15690.82</v>
      </c>
      <c r="Q71" s="17">
        <v>4956.26</v>
      </c>
      <c r="R71" s="17">
        <v>3016.97</v>
      </c>
      <c r="S71" s="17">
        <v>1013.85</v>
      </c>
    </row>
    <row r="72" spans="1:19" x14ac:dyDescent="0.2">
      <c r="B72" s="17">
        <v>23585.97</v>
      </c>
      <c r="C72" s="17">
        <v>47.25</v>
      </c>
      <c r="D72" s="17">
        <v>1485.18</v>
      </c>
      <c r="E72" s="17">
        <v>245.16</v>
      </c>
      <c r="F72" s="17">
        <v>11280.9</v>
      </c>
      <c r="G72" s="17">
        <v>4843.92</v>
      </c>
      <c r="H72" s="17">
        <v>7386.41</v>
      </c>
      <c r="I72" s="17">
        <v>2134.38</v>
      </c>
      <c r="L72" s="17">
        <v>13478.59</v>
      </c>
      <c r="M72" s="17">
        <v>35</v>
      </c>
      <c r="N72" s="17">
        <v>327.45</v>
      </c>
      <c r="O72" s="17">
        <v>72.45</v>
      </c>
      <c r="P72" s="17">
        <v>10028.620000000001</v>
      </c>
      <c r="Q72" s="17">
        <v>1910.87</v>
      </c>
      <c r="R72" s="17">
        <v>4481.82</v>
      </c>
      <c r="S72" s="17">
        <v>2018.37</v>
      </c>
    </row>
    <row r="73" spans="1:19" x14ac:dyDescent="0.2">
      <c r="B73" s="17">
        <v>9809.1</v>
      </c>
      <c r="C73" s="17">
        <v>82.91</v>
      </c>
      <c r="D73" s="17">
        <v>2656.86</v>
      </c>
      <c r="E73" s="17">
        <v>393.66</v>
      </c>
      <c r="F73" s="17">
        <v>11715.63</v>
      </c>
      <c r="G73" s="17">
        <v>19823.25</v>
      </c>
      <c r="H73" s="17">
        <v>7403.11</v>
      </c>
      <c r="I73" s="17">
        <v>4357.41</v>
      </c>
      <c r="L73" s="17">
        <v>20227.099999999999</v>
      </c>
      <c r="M73" s="17">
        <v>49.02</v>
      </c>
      <c r="N73" s="17">
        <v>2411.5700000000002</v>
      </c>
      <c r="O73" s="17">
        <v>362.63</v>
      </c>
      <c r="P73" s="17">
        <v>18753.3</v>
      </c>
      <c r="Q73" s="17">
        <v>30416.73</v>
      </c>
      <c r="R73" s="17">
        <v>5184.25</v>
      </c>
      <c r="S73" s="17">
        <v>2501.73</v>
      </c>
    </row>
    <row r="74" spans="1:19" x14ac:dyDescent="0.2">
      <c r="B74" s="17">
        <v>21027.54</v>
      </c>
      <c r="C74" s="17">
        <v>39.26</v>
      </c>
      <c r="D74" s="17">
        <v>2153.21</v>
      </c>
      <c r="E74" s="17">
        <v>279.95999999999998</v>
      </c>
      <c r="F74" s="17">
        <v>8596.58</v>
      </c>
      <c r="G74" s="17">
        <v>11355.79</v>
      </c>
      <c r="H74" s="17">
        <v>5192.46</v>
      </c>
      <c r="I74" s="17">
        <v>2213.48</v>
      </c>
      <c r="L74" s="17">
        <v>11382.49</v>
      </c>
      <c r="M74" s="17">
        <v>51</v>
      </c>
      <c r="N74" s="17">
        <v>401.12</v>
      </c>
      <c r="O74" s="17">
        <v>65.040000000000006</v>
      </c>
      <c r="P74" s="17">
        <v>11280.9</v>
      </c>
      <c r="Q74" s="17">
        <v>2267.9699999999998</v>
      </c>
      <c r="R74" s="17">
        <v>9770.56</v>
      </c>
      <c r="S74" s="17">
        <v>1564.21</v>
      </c>
    </row>
    <row r="75" spans="1:19" x14ac:dyDescent="0.2">
      <c r="B75" s="17">
        <v>20368.95</v>
      </c>
      <c r="C75" s="17">
        <v>65.97</v>
      </c>
      <c r="D75" s="17">
        <v>1183.8</v>
      </c>
      <c r="E75" s="17">
        <v>155.19</v>
      </c>
      <c r="F75" s="17">
        <v>6400.81</v>
      </c>
      <c r="G75" s="17">
        <v>7776.48</v>
      </c>
      <c r="H75" s="17">
        <v>3663.68</v>
      </c>
      <c r="I75" s="17">
        <v>2934.86</v>
      </c>
      <c r="L75" s="17">
        <v>14832.56</v>
      </c>
      <c r="M75" s="17">
        <v>52.31</v>
      </c>
      <c r="N75" s="17">
        <v>2331.52</v>
      </c>
      <c r="O75" s="17">
        <v>110.2</v>
      </c>
      <c r="P75" s="17">
        <v>12003.66</v>
      </c>
      <c r="Q75" s="17">
        <v>15652.55</v>
      </c>
      <c r="R75" s="17">
        <v>6251.9</v>
      </c>
      <c r="S75" s="17">
        <v>2168.38</v>
      </c>
    </row>
    <row r="76" spans="1:19" x14ac:dyDescent="0.2">
      <c r="B76" s="17">
        <v>10831.27</v>
      </c>
      <c r="C76" s="17">
        <v>46.12</v>
      </c>
      <c r="D76" s="17">
        <v>698.28</v>
      </c>
      <c r="E76" s="17">
        <v>188.76</v>
      </c>
      <c r="F76" s="17">
        <v>7980</v>
      </c>
      <c r="G76" s="17">
        <v>20785.38</v>
      </c>
      <c r="H76" s="17">
        <v>6375.4</v>
      </c>
      <c r="I76" s="17">
        <v>2380.25</v>
      </c>
      <c r="L76" s="17">
        <v>4941.26</v>
      </c>
      <c r="M76" s="17">
        <v>27.85</v>
      </c>
      <c r="N76" s="17">
        <v>3738.96</v>
      </c>
      <c r="O76" s="17">
        <v>192.48</v>
      </c>
      <c r="P76" s="17">
        <v>8289.2999999999993</v>
      </c>
      <c r="Q76" s="17">
        <v>18020.91</v>
      </c>
      <c r="R76" s="17">
        <v>2733.38</v>
      </c>
      <c r="S76" s="17">
        <v>2019.83</v>
      </c>
    </row>
    <row r="77" spans="1:19" x14ac:dyDescent="0.2">
      <c r="L77" s="17">
        <v>8135.76</v>
      </c>
      <c r="M77" s="17">
        <v>34.21</v>
      </c>
      <c r="N77" s="17">
        <v>494.82</v>
      </c>
      <c r="O77" s="17">
        <v>33.049999999999997</v>
      </c>
      <c r="P77" s="17">
        <v>8519.9500000000007</v>
      </c>
      <c r="Q77" s="17">
        <v>4038.2</v>
      </c>
      <c r="R77" s="17">
        <v>3254.54</v>
      </c>
      <c r="S77" s="17">
        <v>1867.89</v>
      </c>
    </row>
    <row r="78" spans="1:19" x14ac:dyDescent="0.2">
      <c r="L78" s="17">
        <v>9630.82</v>
      </c>
      <c r="M78" s="17">
        <v>46.88</v>
      </c>
      <c r="N78" s="17">
        <v>1888.13</v>
      </c>
      <c r="O78" s="17">
        <v>46.02</v>
      </c>
      <c r="P78" s="17">
        <v>13212.72</v>
      </c>
      <c r="Q78" s="17">
        <v>8332.14</v>
      </c>
      <c r="R78" s="17">
        <v>15109.85</v>
      </c>
      <c r="S78" s="17">
        <v>2291.75</v>
      </c>
    </row>
    <row r="79" spans="1:19" x14ac:dyDescent="0.2">
      <c r="L79" s="17">
        <v>19547</v>
      </c>
      <c r="M79" s="17">
        <v>13.79</v>
      </c>
      <c r="N79" s="17">
        <v>1221.47</v>
      </c>
      <c r="O79" s="17">
        <v>110.53</v>
      </c>
      <c r="P79" s="17">
        <v>5092.4549999999999</v>
      </c>
      <c r="Q79" s="17">
        <v>8596.5300000000007</v>
      </c>
      <c r="R79" s="17">
        <v>2389.61</v>
      </c>
      <c r="S79" s="17">
        <v>581.41499999999996</v>
      </c>
    </row>
    <row r="80" spans="1:19" x14ac:dyDescent="0.2">
      <c r="L80" s="17">
        <v>7520.52</v>
      </c>
      <c r="M80" s="17">
        <v>44.23</v>
      </c>
      <c r="N80" s="17">
        <v>303.76</v>
      </c>
      <c r="O80" s="17">
        <v>33.81</v>
      </c>
      <c r="P80" s="17">
        <v>6880.57</v>
      </c>
      <c r="Q80" s="17">
        <v>9019.08</v>
      </c>
      <c r="R80" s="17">
        <v>4890.63</v>
      </c>
      <c r="S80" s="17">
        <v>2065.88</v>
      </c>
    </row>
    <row r="81" spans="1:19" x14ac:dyDescent="0.2">
      <c r="L81" s="17">
        <v>5389.93</v>
      </c>
      <c r="M81" s="17">
        <v>34.21</v>
      </c>
      <c r="N81" s="17">
        <v>400.03</v>
      </c>
      <c r="O81" s="17">
        <v>39.9</v>
      </c>
      <c r="P81" s="17">
        <v>11135.26</v>
      </c>
      <c r="Q81" s="17">
        <v>10083.08</v>
      </c>
      <c r="R81" s="17">
        <v>7112.97</v>
      </c>
      <c r="S81" s="17">
        <v>1796.49</v>
      </c>
    </row>
    <row r="82" spans="1:19" x14ac:dyDescent="0.2">
      <c r="A82" s="3" t="s">
        <v>12</v>
      </c>
      <c r="B82" s="18">
        <f t="shared" ref="B82:I82" si="8">AVERAGE(B68:B76)</f>
        <v>17337.117777777781</v>
      </c>
      <c r="C82" s="18">
        <f t="shared" si="8"/>
        <v>56.831111111111113</v>
      </c>
      <c r="D82" s="18">
        <f t="shared" si="8"/>
        <v>1300.2066666666665</v>
      </c>
      <c r="E82" s="18">
        <f t="shared" si="8"/>
        <v>215.78222222222223</v>
      </c>
      <c r="F82" s="18">
        <f t="shared" si="8"/>
        <v>11520.015555555556</v>
      </c>
      <c r="G82" s="18">
        <f t="shared" si="8"/>
        <v>10910.525555555556</v>
      </c>
      <c r="H82" s="18">
        <f t="shared" si="8"/>
        <v>4672.7266666666665</v>
      </c>
      <c r="I82" s="18">
        <f t="shared" si="8"/>
        <v>2643.1855555555553</v>
      </c>
      <c r="J82" s="8"/>
      <c r="K82" s="8"/>
      <c r="L82" s="18">
        <f t="shared" ref="L82:S82" si="9">AVERAGE(L68:L81)</f>
        <v>11487.434285714282</v>
      </c>
      <c r="M82" s="18">
        <f t="shared" si="9"/>
        <v>37.525714285714287</v>
      </c>
      <c r="N82" s="18">
        <f t="shared" si="9"/>
        <v>1188.1142857142856</v>
      </c>
      <c r="O82" s="18">
        <f t="shared" si="9"/>
        <v>90.879285714285714</v>
      </c>
      <c r="P82" s="18">
        <f t="shared" si="9"/>
        <v>10586.043214285715</v>
      </c>
      <c r="Q82" s="18">
        <f t="shared" si="9"/>
        <v>9773.0814285714278</v>
      </c>
      <c r="R82" s="18">
        <f t="shared" si="9"/>
        <v>5374.4349999999995</v>
      </c>
      <c r="S82" s="18">
        <f t="shared" si="9"/>
        <v>1751.2121428571431</v>
      </c>
    </row>
    <row r="83" spans="1:19" x14ac:dyDescent="0.2">
      <c r="A83" s="3" t="s">
        <v>13</v>
      </c>
      <c r="B83" s="19">
        <f t="shared" ref="B83:I83" si="10">STDEV(B68:B76)/(SQRT(COUNT(B68:B76)))</f>
        <v>1775.2390896539785</v>
      </c>
      <c r="C83" s="19">
        <f t="shared" si="10"/>
        <v>4.5580695976246455</v>
      </c>
      <c r="D83" s="19">
        <f t="shared" si="10"/>
        <v>253.08734770167143</v>
      </c>
      <c r="E83" s="19">
        <f t="shared" si="10"/>
        <v>29.262185960049067</v>
      </c>
      <c r="F83" s="19">
        <f t="shared" si="10"/>
        <v>1120.808820590825</v>
      </c>
      <c r="G83" s="19">
        <f t="shared" si="10"/>
        <v>1950.5197191298014</v>
      </c>
      <c r="H83" s="19">
        <f t="shared" si="10"/>
        <v>656.0160445192372</v>
      </c>
      <c r="I83" s="19">
        <f t="shared" si="10"/>
        <v>251.01361446648886</v>
      </c>
      <c r="J83" s="8"/>
      <c r="K83" s="8"/>
      <c r="L83" s="19">
        <f t="shared" ref="L83:S83" si="11">STDEV(L68:L81)/(SQRT(COUNT(L68:L81)))</f>
        <v>1332.5870810395618</v>
      </c>
      <c r="M83" s="19">
        <f t="shared" si="11"/>
        <v>3.1241160005558979</v>
      </c>
      <c r="N83" s="19">
        <f t="shared" si="11"/>
        <v>295.5965848657616</v>
      </c>
      <c r="O83" s="19">
        <f t="shared" si="11"/>
        <v>23.90583480811414</v>
      </c>
      <c r="P83" s="19">
        <f t="shared" si="11"/>
        <v>1053.8585732591255</v>
      </c>
      <c r="Q83" s="19">
        <f t="shared" si="11"/>
        <v>2045.8946252920134</v>
      </c>
      <c r="R83" s="19">
        <f t="shared" si="11"/>
        <v>957.3303784401395</v>
      </c>
      <c r="S83" s="19">
        <f t="shared" si="11"/>
        <v>183.10920490311537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tabSelected="1" zoomScale="190" workbookViewId="0">
      <selection activeCell="C5" sqref="C5"/>
    </sheetView>
  </sheetViews>
  <sheetFormatPr baseColWidth="10" defaultRowHeight="15" x14ac:dyDescent="0.2"/>
  <cols>
    <col min="2" max="2" width="14" customWidth="1"/>
    <col min="3" max="3" width="30.83203125" customWidth="1"/>
  </cols>
  <sheetData>
    <row r="1" spans="1:11" ht="16" x14ac:dyDescent="0.2">
      <c r="A1" s="1" t="s">
        <v>16</v>
      </c>
    </row>
    <row r="2" spans="1:11" ht="16" x14ac:dyDescent="0.2">
      <c r="A2" s="2" t="s">
        <v>30</v>
      </c>
    </row>
    <row r="3" spans="1:11" ht="17" x14ac:dyDescent="0.2">
      <c r="D3" s="22" t="s">
        <v>28</v>
      </c>
      <c r="E3" s="22" t="s">
        <v>33</v>
      </c>
      <c r="F3" s="22" t="s">
        <v>3</v>
      </c>
      <c r="G3" s="22" t="s">
        <v>8</v>
      </c>
      <c r="H3" s="22" t="s">
        <v>34</v>
      </c>
      <c r="I3" s="22" t="s">
        <v>35</v>
      </c>
      <c r="J3" s="22" t="s">
        <v>36</v>
      </c>
      <c r="K3" s="22" t="s">
        <v>37</v>
      </c>
    </row>
    <row r="4" spans="1:11" x14ac:dyDescent="0.2">
      <c r="B4" s="22" t="s">
        <v>31</v>
      </c>
      <c r="C4" t="s">
        <v>17</v>
      </c>
      <c r="D4" s="23" t="s">
        <v>18</v>
      </c>
      <c r="E4" t="s">
        <v>29</v>
      </c>
      <c r="F4" s="4">
        <v>1.9E-2</v>
      </c>
      <c r="G4" s="24">
        <v>5.3999999999999999E-2</v>
      </c>
      <c r="H4" t="s">
        <v>29</v>
      </c>
      <c r="I4" t="s">
        <v>29</v>
      </c>
      <c r="J4" t="s">
        <v>29</v>
      </c>
      <c r="K4" t="s">
        <v>29</v>
      </c>
    </row>
    <row r="5" spans="1:11" x14ac:dyDescent="0.2">
      <c r="C5" t="s">
        <v>19</v>
      </c>
      <c r="D5" s="4">
        <v>7.0000000000000001E-3</v>
      </c>
      <c r="E5" t="s">
        <v>29</v>
      </c>
      <c r="F5" s="4">
        <v>1E-3</v>
      </c>
      <c r="G5">
        <v>0.33800000000000002</v>
      </c>
      <c r="H5" t="s">
        <v>29</v>
      </c>
      <c r="I5" t="s">
        <v>29</v>
      </c>
      <c r="J5" t="s">
        <v>29</v>
      </c>
      <c r="K5" t="s">
        <v>29</v>
      </c>
    </row>
    <row r="6" spans="1:11" x14ac:dyDescent="0.2">
      <c r="C6" t="s">
        <v>20</v>
      </c>
      <c r="D6" s="25">
        <v>0.04</v>
      </c>
      <c r="E6" t="s">
        <v>29</v>
      </c>
      <c r="F6">
        <v>0.112</v>
      </c>
      <c r="G6">
        <v>1</v>
      </c>
      <c r="H6" t="s">
        <v>29</v>
      </c>
      <c r="I6" t="s">
        <v>29</v>
      </c>
      <c r="J6" t="s">
        <v>29</v>
      </c>
      <c r="K6" t="s">
        <v>29</v>
      </c>
    </row>
    <row r="7" spans="1:11" x14ac:dyDescent="0.2">
      <c r="C7" t="s">
        <v>21</v>
      </c>
      <c r="D7">
        <v>0.64</v>
      </c>
      <c r="E7" t="s">
        <v>29</v>
      </c>
      <c r="F7">
        <v>1</v>
      </c>
      <c r="G7">
        <v>1</v>
      </c>
      <c r="H7" t="s">
        <v>29</v>
      </c>
      <c r="I7" t="s">
        <v>29</v>
      </c>
      <c r="J7" t="s">
        <v>29</v>
      </c>
      <c r="K7" t="s">
        <v>29</v>
      </c>
    </row>
    <row r="8" spans="1:11" x14ac:dyDescent="0.2">
      <c r="C8" t="s">
        <v>22</v>
      </c>
      <c r="D8" s="4">
        <v>2E-3</v>
      </c>
      <c r="E8" t="s">
        <v>29</v>
      </c>
      <c r="F8" s="4">
        <v>0.01</v>
      </c>
      <c r="G8">
        <v>0.27</v>
      </c>
      <c r="H8" t="s">
        <v>29</v>
      </c>
      <c r="I8" t="s">
        <v>29</v>
      </c>
      <c r="J8" t="s">
        <v>29</v>
      </c>
      <c r="K8" t="s">
        <v>29</v>
      </c>
    </row>
    <row r="9" spans="1:11" x14ac:dyDescent="0.2">
      <c r="C9" t="s">
        <v>23</v>
      </c>
      <c r="D9">
        <v>0.29899999999999999</v>
      </c>
      <c r="E9" t="s">
        <v>29</v>
      </c>
      <c r="F9">
        <v>0.19700000000000001</v>
      </c>
      <c r="G9">
        <v>1</v>
      </c>
      <c r="H9" t="s">
        <v>29</v>
      </c>
      <c r="I9" t="s">
        <v>29</v>
      </c>
      <c r="J9" t="s">
        <v>29</v>
      </c>
      <c r="K9" t="s">
        <v>29</v>
      </c>
    </row>
    <row r="10" spans="1:11" x14ac:dyDescent="0.2">
      <c r="C10" t="s">
        <v>24</v>
      </c>
      <c r="D10">
        <v>1</v>
      </c>
      <c r="E10" t="s">
        <v>29</v>
      </c>
      <c r="F10">
        <v>1</v>
      </c>
      <c r="G10">
        <v>1</v>
      </c>
      <c r="H10" t="s">
        <v>29</v>
      </c>
      <c r="I10" t="s">
        <v>29</v>
      </c>
      <c r="J10" t="s">
        <v>29</v>
      </c>
      <c r="K10" t="s">
        <v>29</v>
      </c>
    </row>
    <row r="11" spans="1:11" x14ac:dyDescent="0.2">
      <c r="C11" t="s">
        <v>25</v>
      </c>
      <c r="D11">
        <v>1</v>
      </c>
      <c r="E11" t="s">
        <v>29</v>
      </c>
      <c r="F11">
        <v>1</v>
      </c>
      <c r="G11">
        <v>0.32500000000000001</v>
      </c>
      <c r="H11" t="s">
        <v>29</v>
      </c>
      <c r="I11" t="s">
        <v>29</v>
      </c>
      <c r="J11" t="s">
        <v>29</v>
      </c>
      <c r="K11" t="s">
        <v>29</v>
      </c>
    </row>
    <row r="12" spans="1:11" x14ac:dyDescent="0.2">
      <c r="C12" t="s">
        <v>26</v>
      </c>
      <c r="D12">
        <v>1</v>
      </c>
      <c r="E12" t="s">
        <v>29</v>
      </c>
      <c r="F12">
        <v>1</v>
      </c>
      <c r="G12">
        <v>1</v>
      </c>
      <c r="H12" t="s">
        <v>29</v>
      </c>
      <c r="I12" t="s">
        <v>29</v>
      </c>
      <c r="J12" t="s">
        <v>29</v>
      </c>
      <c r="K12" t="s">
        <v>29</v>
      </c>
    </row>
    <row r="13" spans="1:11" x14ac:dyDescent="0.2">
      <c r="C13" t="s">
        <v>27</v>
      </c>
      <c r="D13">
        <v>1</v>
      </c>
      <c r="E13" t="s">
        <v>29</v>
      </c>
      <c r="F13">
        <v>1</v>
      </c>
      <c r="G13">
        <v>1</v>
      </c>
      <c r="H13" t="s">
        <v>29</v>
      </c>
      <c r="I13" t="s">
        <v>29</v>
      </c>
      <c r="J13" t="s">
        <v>29</v>
      </c>
      <c r="K13" t="s">
        <v>29</v>
      </c>
    </row>
    <row r="15" spans="1:11" x14ac:dyDescent="0.2">
      <c r="B15" t="s">
        <v>32</v>
      </c>
    </row>
    <row r="16" spans="1:11" ht="17" x14ac:dyDescent="0.2">
      <c r="B16" t="s">
        <v>38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CRFs concentrations in vivo</vt:lpstr>
      <vt:lpstr>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Schmidt</dc:creator>
  <cp:lastModifiedBy>Moritz Nöthel</cp:lastModifiedBy>
  <dcterms:created xsi:type="dcterms:W3CDTF">2025-06-23T11:52:03Z</dcterms:created>
  <dcterms:modified xsi:type="dcterms:W3CDTF">2025-11-04T11:04:08Z</dcterms:modified>
</cp:coreProperties>
</file>