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F:\paper on morphology\scientific reports\"/>
    </mc:Choice>
  </mc:AlternateContent>
  <xr:revisionPtr revIDLastSave="0" documentId="13_ncr:1_{5ABEB7EA-1455-44FA-A6BE-3DB105855082}" xr6:coauthVersionLast="47" xr6:coauthVersionMax="47" xr10:uidLastSave="{00000000-0000-0000-0000-000000000000}"/>
  <bookViews>
    <workbookView xWindow="-120" yWindow="-120" windowWidth="20730" windowHeight="11310" xr2:uid="{885E4356-35F2-4027-ACFD-21758B5C1F11}"/>
  </bookViews>
  <sheets>
    <sheet name="Table S1 mango descriptors" sheetId="1" r:id="rId1"/>
    <sheet name="Table S2 Quantitative mean data" sheetId="2" r:id="rId2"/>
    <sheet name="S3 Correlation(qualitative)" sheetId="3" r:id="rId3"/>
    <sheet name="S4 Correlation(quantitative)" sheetId="4" r:id="rId4"/>
    <sheet name="Table S5 PCA (qualitative)" sheetId="6" r:id="rId5"/>
    <sheet name="Table S6 PCA (quantitative)" sheetId="5" r:id="rId6"/>
    <sheet name="Table S7 AHC (quantitative)"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7" i="6" l="1"/>
  <c r="L7" i="6"/>
  <c r="K7" i="6"/>
  <c r="J7" i="6"/>
  <c r="I7" i="6"/>
  <c r="H7" i="6"/>
  <c r="G7" i="6"/>
  <c r="F7" i="6"/>
  <c r="E7" i="6"/>
  <c r="D7" i="6"/>
  <c r="C7" i="6"/>
  <c r="R6" i="6"/>
  <c r="Q6" i="6"/>
  <c r="P6" i="6"/>
  <c r="O6" i="6"/>
  <c r="N6" i="6"/>
  <c r="M6" i="6"/>
  <c r="L6" i="6"/>
  <c r="R7" i="6" s="1"/>
  <c r="R5" i="6"/>
  <c r="Q5" i="6"/>
  <c r="P5" i="6"/>
  <c r="O5" i="6"/>
  <c r="N5" i="6"/>
  <c r="M5" i="6"/>
  <c r="L5" i="6"/>
  <c r="K5" i="6"/>
  <c r="J5" i="6"/>
  <c r="I5" i="6"/>
  <c r="H5" i="6"/>
  <c r="G5" i="6"/>
  <c r="F5" i="6"/>
  <c r="E5" i="6"/>
  <c r="D5" i="6"/>
  <c r="C5" i="6"/>
  <c r="E6" i="5"/>
  <c r="D6" i="5"/>
  <c r="C6" i="5"/>
  <c r="O7" i="6" l="1"/>
  <c r="P7" i="6"/>
  <c r="Q7" i="6"/>
  <c r="N7" i="6"/>
</calcChain>
</file>

<file path=xl/sharedStrings.xml><?xml version="1.0" encoding="utf-8"?>
<sst xmlns="http://schemas.openxmlformats.org/spreadsheetml/2006/main" count="642" uniqueCount="325">
  <si>
    <t>Category</t>
  </si>
  <si>
    <t>Trait</t>
  </si>
  <si>
    <t>Trait code</t>
  </si>
  <si>
    <t>Trait Category</t>
  </si>
  <si>
    <t>Unit</t>
  </si>
  <si>
    <t>Trait measurement</t>
  </si>
  <si>
    <t>I</t>
  </si>
  <si>
    <t>Tree architecture</t>
  </si>
  <si>
    <t xml:space="preserve">Main branch attitude </t>
  </si>
  <si>
    <t>MBA</t>
  </si>
  <si>
    <t>vegetative</t>
  </si>
  <si>
    <t>Code</t>
  </si>
  <si>
    <t>Spreading (1), Dropping (2), erect (3)</t>
  </si>
  <si>
    <t>Canopy shape</t>
  </si>
  <si>
    <t>CS</t>
  </si>
  <si>
    <t>Circular (1), Semi-circular (2), Oblong (3), Pyramidal (4), Broadly pyramidal(5)</t>
  </si>
  <si>
    <t>Branching pattern</t>
  </si>
  <si>
    <t>BP</t>
  </si>
  <si>
    <t>Top (1), Intermediate (2), Basal (3), Basal to intermediate (4)</t>
  </si>
  <si>
    <t>Foliage density</t>
  </si>
  <si>
    <t>FD</t>
  </si>
  <si>
    <t>Sparse (1), Medium (2), (Dense (3)</t>
  </si>
  <si>
    <t>Tree height</t>
  </si>
  <si>
    <t>TH</t>
  </si>
  <si>
    <t>cm</t>
  </si>
  <si>
    <t>Measured from the base of the trunk to the highest point of the tree.</t>
  </si>
  <si>
    <t>Trunk diameter</t>
  </si>
  <si>
    <t>TD</t>
  </si>
  <si>
    <t>Measured at 1 meter above ground level using a diameter tape</t>
  </si>
  <si>
    <t>II</t>
  </si>
  <si>
    <t>Leaf</t>
  </si>
  <si>
    <t>Leaf shape</t>
  </si>
  <si>
    <t>LS</t>
  </si>
  <si>
    <t>Eliptic (1), Oblong (2), Ovate (3)</t>
  </si>
  <si>
    <t>YLC</t>
  </si>
  <si>
    <t>Light green (1), Yellowish green (2), Brownish green (3), Light brown (4), Dark brown (5), Crismson red (6)</t>
  </si>
  <si>
    <t>MLC</t>
  </si>
  <si>
    <t>Green (1), Dark green (2)</t>
  </si>
  <si>
    <t>Leaf tip shape</t>
  </si>
  <si>
    <t>LTS</t>
  </si>
  <si>
    <t>Attenuate (1), Acuminate (2), Acute (3)</t>
  </si>
  <si>
    <t>Leaf base shape</t>
  </si>
  <si>
    <t>LBS</t>
  </si>
  <si>
    <t>Acute (1), Obtuse (2), Rounded (3)</t>
  </si>
  <si>
    <t>Leaf curvature of midrib</t>
  </si>
  <si>
    <t>LCM</t>
  </si>
  <si>
    <t xml:space="preserve"> Present (1), Absent (2)</t>
  </si>
  <si>
    <t>Leaf shape in cross section</t>
  </si>
  <si>
    <t>LSCS</t>
  </si>
  <si>
    <t>Straight (1), Concave (2)</t>
  </si>
  <si>
    <t>Leaf attitude towards main branch</t>
  </si>
  <si>
    <t>LA</t>
  </si>
  <si>
    <t>Horizontal (1), Dropping (2)</t>
  </si>
  <si>
    <t>Leaf fragrance</t>
  </si>
  <si>
    <t>LF</t>
  </si>
  <si>
    <t>Present (1), Absent (2)</t>
  </si>
  <si>
    <t>Leaf margins</t>
  </si>
  <si>
    <t>LM</t>
  </si>
  <si>
    <t>Wavy (1), Entire (2)</t>
  </si>
  <si>
    <t>Leaf relief of upper surface</t>
  </si>
  <si>
    <t>LR</t>
  </si>
  <si>
    <t>Smooth (1), Raised (2)</t>
  </si>
  <si>
    <t>Leaf Length</t>
  </si>
  <si>
    <t>LL</t>
  </si>
  <si>
    <t>Measured from the base to the tip of the leaf</t>
  </si>
  <si>
    <t>Leaf width</t>
  </si>
  <si>
    <t>LW</t>
  </si>
  <si>
    <t>Measured at the widest point of the leaf</t>
  </si>
  <si>
    <t>Petiole Length</t>
  </si>
  <si>
    <t>PL</t>
  </si>
  <si>
    <t>Measured from the base of the petiole to the point where it joins the leaf blade</t>
  </si>
  <si>
    <t>III</t>
  </si>
  <si>
    <t>Inflorescence</t>
  </si>
  <si>
    <t>Inflorescence shape</t>
  </si>
  <si>
    <t>IS</t>
  </si>
  <si>
    <t>Floral</t>
  </si>
  <si>
    <t>Conical (1), Pyramidal (2), Broadly pyramidal (3)</t>
  </si>
  <si>
    <t>Color of rachis and branches</t>
  </si>
  <si>
    <t>CRB</t>
  </si>
  <si>
    <t>Purple (1), Pink (2), Pinkish green (3), Yellowish green (4), Green (5)</t>
  </si>
  <si>
    <t>Flower density</t>
  </si>
  <si>
    <t>Sparse (1), intermediate (2), (Dense (3)</t>
  </si>
  <si>
    <t>Color of petals</t>
  </si>
  <si>
    <t>Yellow (1), Yellow with white patches( 2), Yellow with pink patches (3), Pink with white patches (4), Pink (5)</t>
  </si>
  <si>
    <t>Pubescence on main axis</t>
  </si>
  <si>
    <t>PMA</t>
  </si>
  <si>
    <t>Absent (1), Mild (2), Strong (3)</t>
  </si>
  <si>
    <t>Panicle length</t>
  </si>
  <si>
    <t>Measured from the base to the tip of the panicle</t>
  </si>
  <si>
    <t>Panicle width</t>
  </si>
  <si>
    <t>Measured at the widest point of the panicle</t>
  </si>
  <si>
    <t>IV</t>
  </si>
  <si>
    <t>Fruit</t>
  </si>
  <si>
    <t>Fruit shape</t>
  </si>
  <si>
    <t>FS</t>
  </si>
  <si>
    <t>pomological</t>
  </si>
  <si>
    <t>Ovate (1), Ovate round (2), Round (3), Ovate elongate (4), Elongate/obling (5)</t>
  </si>
  <si>
    <t>Beak shape</t>
  </si>
  <si>
    <t>BS</t>
  </si>
  <si>
    <t>Absent (0), Slight (1), Medium (2), Prominent (3)</t>
  </si>
  <si>
    <t>Blush color unripe</t>
  </si>
  <si>
    <t>BCU</t>
  </si>
  <si>
    <t>Burgundy (1), Red (2), Pink red (3), Pink (4), Orange (5), Yellow (6), Purple (7), Bronze (8), No blush (9)</t>
  </si>
  <si>
    <t>Blush color ripe</t>
  </si>
  <si>
    <t>BCR</t>
  </si>
  <si>
    <t>Burgundy (1), Red (2), Pink red (3), Pink (4), Orange (5), Yellow (6), No blush (7)</t>
  </si>
  <si>
    <t>Blush intensity ripe</t>
  </si>
  <si>
    <t>BIR</t>
  </si>
  <si>
    <t>Very strong (1), Strong (2), Medium (3), low (4), very low (5), no blush (6)</t>
  </si>
  <si>
    <t>Stem end shape</t>
  </si>
  <si>
    <t>SES</t>
  </si>
  <si>
    <t>Sunken (1), Slightly depressed (2), Level (3), Slightly raised (4), Pointed (5)</t>
  </si>
  <si>
    <t>Density of lenticels on skin</t>
  </si>
  <si>
    <t>DLS</t>
  </si>
  <si>
    <t>Sparse (1), Medium (2), Dense (3)</t>
  </si>
  <si>
    <t>SL</t>
  </si>
  <si>
    <t>Small (1), medium (2), large (3)</t>
  </si>
  <si>
    <t>Smooth (1), Rough (2)</t>
  </si>
  <si>
    <t>FSC</t>
  </si>
  <si>
    <t>Absent( 1), Shallow (2), Medium (3)</t>
  </si>
  <si>
    <t>Absent (0), Weak (1), Medium (2), Strong (3)</t>
  </si>
  <si>
    <t>MFS</t>
  </si>
  <si>
    <t>Rounded upward (1), rounded outward (2), rounded downward (3), sloping downward (4), falling abruptly (5)</t>
  </si>
  <si>
    <t>GLS</t>
  </si>
  <si>
    <t>Absent (0), Present (1)</t>
  </si>
  <si>
    <t>Fruit sinus</t>
  </si>
  <si>
    <t>Flesh fibre quantity</t>
  </si>
  <si>
    <t>FFQ</t>
  </si>
  <si>
    <t>Very low (1), Low (2), Medium (3), High (4), Very High (5)</t>
  </si>
  <si>
    <t>Flesh fibre strength</t>
  </si>
  <si>
    <t>FFS</t>
  </si>
  <si>
    <t>Very weak (1),  Weak (2), Medium (3), Strong (4), Very strong (5)</t>
  </si>
  <si>
    <t>Flesh firmness</t>
  </si>
  <si>
    <t>FF</t>
  </si>
  <si>
    <t>Very firm (1), Firm (2), Medium (3), Soft (4), Very soft (5)</t>
  </si>
  <si>
    <t>Fruit Flesh color</t>
  </si>
  <si>
    <t>FFC</t>
  </si>
  <si>
    <t>Dark orange (1), Orange (2), Pink (3), Green (4), Yellow Green (5)</t>
  </si>
  <si>
    <t>FJ</t>
  </si>
  <si>
    <t>Medium (1), Juicy (2), Medium to juicy (3), Medium to dry (4), Dry (5)</t>
  </si>
  <si>
    <t>Fruit length</t>
  </si>
  <si>
    <t>FL</t>
  </si>
  <si>
    <t>Measured from the stem end to the tip of the fruit</t>
  </si>
  <si>
    <t>Fruit Width</t>
  </si>
  <si>
    <t>FWI</t>
  </si>
  <si>
    <t>Measured at the widest point of the fruit</t>
  </si>
  <si>
    <t>Fruit thickness</t>
  </si>
  <si>
    <t>FT</t>
  </si>
  <si>
    <t>Measured at the thickest part of the fruit</t>
  </si>
  <si>
    <t>Fruit weight</t>
  </si>
  <si>
    <t>FW</t>
  </si>
  <si>
    <t>g</t>
  </si>
  <si>
    <t>Measured using a scale to determine the mass of the fruit</t>
  </si>
  <si>
    <t>V</t>
  </si>
  <si>
    <t>Stone</t>
  </si>
  <si>
    <t>Stone shape</t>
  </si>
  <si>
    <t>SS</t>
  </si>
  <si>
    <t>Reniform (1), Oblong (2), Ellipsoid (3)</t>
  </si>
  <si>
    <t>Pattern  of venation</t>
  </si>
  <si>
    <t>VP</t>
  </si>
  <si>
    <t>Parallel (1), forked (2)</t>
  </si>
  <si>
    <t>Fiber texture</t>
  </si>
  <si>
    <t>FiT</t>
  </si>
  <si>
    <t>Fine (1), Medium (2), Coarse (3)</t>
  </si>
  <si>
    <t>Fiber density</t>
  </si>
  <si>
    <t>FiD</t>
  </si>
  <si>
    <t>Very sparse (1), Sparse (2), Medium (3), Dense (4), Very dense (5)</t>
  </si>
  <si>
    <t>Stone length</t>
  </si>
  <si>
    <t>Measured from the base to the tip of the stone</t>
  </si>
  <si>
    <t>Stone Width</t>
  </si>
  <si>
    <t>SWI</t>
  </si>
  <si>
    <t>Measured at the widest point of the stone</t>
  </si>
  <si>
    <t>Stone weight</t>
  </si>
  <si>
    <t>SW</t>
  </si>
  <si>
    <t>Measured using a scale to determine the mass of the stone</t>
  </si>
  <si>
    <t>Table S1: Descriptors used for morphological (qualitative and quantitative) characterization of mango germplasm of Pakistani field genebank (MRS, Shujabad).</t>
  </si>
  <si>
    <t>FSi</t>
  </si>
  <si>
    <t>FST</t>
  </si>
  <si>
    <t>FoD</t>
  </si>
  <si>
    <t>LeS</t>
  </si>
  <si>
    <t>Table S2: Showing the mean values for 14 quantitative traits used in this study.</t>
  </si>
  <si>
    <t xml:space="preserve">Genotype </t>
  </si>
  <si>
    <t>PeL</t>
  </si>
  <si>
    <t>PW</t>
  </si>
  <si>
    <t>FWe</t>
  </si>
  <si>
    <t>SWe</t>
  </si>
  <si>
    <t xml:space="preserve">Shah Pasand </t>
  </si>
  <si>
    <t>Haider Shah Wala</t>
  </si>
  <si>
    <t>Survarnareeka</t>
  </si>
  <si>
    <t>Saroli</t>
  </si>
  <si>
    <t>Yakta</t>
  </si>
  <si>
    <t>Chaunsa (Samar Bahisht)</t>
  </si>
  <si>
    <t>Sindhri</t>
  </si>
  <si>
    <t>Malda late</t>
  </si>
  <si>
    <t>Kala Chaunsa</t>
  </si>
  <si>
    <t>Sufaid Chaunsa</t>
  </si>
  <si>
    <t>Retaul late</t>
  </si>
  <si>
    <t>Sanglakhi</t>
  </si>
  <si>
    <t>Sobe de ting</t>
  </si>
  <si>
    <t>Pohilot</t>
  </si>
  <si>
    <t>Taimuria</t>
  </si>
  <si>
    <t>Chaunsa (Rampuri)</t>
  </si>
  <si>
    <t>Saleh bhai</t>
  </si>
  <si>
    <t>Zafran</t>
  </si>
  <si>
    <t>Burma Surkha</t>
  </si>
  <si>
    <t>Badia Muna Syed</t>
  </si>
  <si>
    <t>Almas</t>
  </si>
  <si>
    <t>Intikhab</t>
  </si>
  <si>
    <t>Anmole</t>
  </si>
  <si>
    <t>Bombay Alphanso</t>
  </si>
  <si>
    <t>Ghulab Khas</t>
  </si>
  <si>
    <t>Bara Mashi</t>
  </si>
  <si>
    <t>Anwar Retaul</t>
  </si>
  <si>
    <t>Tota Pari</t>
  </si>
  <si>
    <t>Langra Mai Wala</t>
  </si>
  <si>
    <t>Pan</t>
  </si>
  <si>
    <t>Lab-e- Mashooq</t>
  </si>
  <si>
    <t>Lahotia</t>
  </si>
  <si>
    <t>Joiya wala</t>
  </si>
  <si>
    <t>Amer Gola</t>
  </si>
  <si>
    <t>Kachnali wala</t>
  </si>
  <si>
    <t>Dusehri Late</t>
  </si>
  <si>
    <t>Ghulam Muhammad Wala</t>
  </si>
  <si>
    <t>Golden</t>
  </si>
  <si>
    <t>Aminia</t>
  </si>
  <si>
    <t>Chenab gold</t>
  </si>
  <si>
    <t>Azeem Chaunsa</t>
  </si>
  <si>
    <t>Zardalu</t>
  </si>
  <si>
    <t xml:space="preserve">Fajri </t>
  </si>
  <si>
    <t>Neelum</t>
  </si>
  <si>
    <t>Langra</t>
  </si>
  <si>
    <t>Dusehri</t>
  </si>
  <si>
    <t>Aalishan</t>
  </si>
  <si>
    <t>Rohan</t>
  </si>
  <si>
    <t>Hasaan</t>
  </si>
  <si>
    <t xml:space="preserve">Early Gold </t>
  </si>
  <si>
    <t xml:space="preserve">Sensation </t>
  </si>
  <si>
    <t xml:space="preserve">Keitt </t>
  </si>
  <si>
    <t xml:space="preserve">Maya </t>
  </si>
  <si>
    <t xml:space="preserve">Tomy Atkin </t>
  </si>
  <si>
    <t xml:space="preserve">Zill </t>
  </si>
  <si>
    <t>Momi– K</t>
  </si>
  <si>
    <t>Spring fells</t>
  </si>
  <si>
    <t xml:space="preserve">Pope </t>
  </si>
  <si>
    <t>Haden</t>
  </si>
  <si>
    <t>Collector</t>
  </si>
  <si>
    <t>Maha 165</t>
  </si>
  <si>
    <t>Bullocks Heart</t>
  </si>
  <si>
    <t>Brown Seedling</t>
  </si>
  <si>
    <t>Carabao Lamao</t>
  </si>
  <si>
    <t>Carabao Super Manila</t>
  </si>
  <si>
    <t>Indochinese Late</t>
  </si>
  <si>
    <t>Pirie</t>
  </si>
  <si>
    <t>Kuru</t>
  </si>
  <si>
    <t>Gratidge</t>
  </si>
  <si>
    <t>Carabao Timiteo</t>
  </si>
  <si>
    <t>Sapa</t>
  </si>
  <si>
    <t>13_1</t>
  </si>
  <si>
    <t>Keo savoey</t>
  </si>
  <si>
    <t>Olour</t>
  </si>
  <si>
    <t>Palmer</t>
  </si>
  <si>
    <t>Banana Long</t>
  </si>
  <si>
    <t>Rockdale Siagon</t>
  </si>
  <si>
    <t>Rupee</t>
  </si>
  <si>
    <t>Kasturi</t>
  </si>
  <si>
    <t>Kensington Pride</t>
  </si>
  <si>
    <t>Xoai Boui</t>
  </si>
  <si>
    <t>Xoai Cat Hoa Loc</t>
  </si>
  <si>
    <t>Australian common</t>
  </si>
  <si>
    <t>Koew</t>
  </si>
  <si>
    <t>Rosa</t>
  </si>
  <si>
    <t>Crimson Blush</t>
  </si>
  <si>
    <t>Kent</t>
  </si>
  <si>
    <t xml:space="preserve">Variables </t>
  </si>
  <si>
    <t>LRUS</t>
  </si>
  <si>
    <t>PC</t>
  </si>
  <si>
    <t>FPN</t>
  </si>
  <si>
    <t>Table S3: Correlation matrix for 43 qualitative morphological characters of Pakistani and Exotic Mango germplasm.</t>
  </si>
  <si>
    <t>Variables</t>
  </si>
  <si>
    <t>Table S4: Correlation matrix for 14 quantitative morphological characters of Pakistani and Exotic Mango germplasm.</t>
  </si>
  <si>
    <t>PC1</t>
  </si>
  <si>
    <t>PC2</t>
  </si>
  <si>
    <t>PC3</t>
  </si>
  <si>
    <t>PC4</t>
  </si>
  <si>
    <t>Eigenvalue</t>
  </si>
  <si>
    <t>Cumulative</t>
  </si>
  <si>
    <t>Proportion of Variance (%)</t>
  </si>
  <si>
    <t>Cumulative Proportion (%)</t>
  </si>
  <si>
    <t>A. Principal components</t>
  </si>
  <si>
    <t>B. Eigenvector</t>
  </si>
  <si>
    <t>Table: Eigenvalues, proportion of variability and cumulative rate of the 43 qualitative morphological characters of mango germplasm contributed to the first seventeen principal components (eigenvalue &gt; 1) (A). Vector loadings and percentage explained variation by the first four PCs among all traits (B).</t>
  </si>
  <si>
    <t>PC5</t>
  </si>
  <si>
    <t>PC6</t>
  </si>
  <si>
    <t>PC7</t>
  </si>
  <si>
    <t>PC8</t>
  </si>
  <si>
    <t>PC9</t>
  </si>
  <si>
    <t>PC10</t>
  </si>
  <si>
    <t>PC11</t>
  </si>
  <si>
    <t>PC12</t>
  </si>
  <si>
    <t>PC13</t>
  </si>
  <si>
    <t>PC14</t>
  </si>
  <si>
    <t>PC15</t>
  </si>
  <si>
    <t>PC16</t>
  </si>
  <si>
    <t>PC17</t>
  </si>
  <si>
    <t>Traits</t>
  </si>
  <si>
    <t>Table S6: Eigenvalues, proportion of variability and cumulative rate of the 14 quantitative morphological characters of mango germplasm contributed to the first four principal components (A). Vector loadings and percentage explained variation by the first four PCs among all traits (B).</t>
  </si>
  <si>
    <t>Cluster Number</t>
  </si>
  <si>
    <t>Genotype Number</t>
  </si>
  <si>
    <t>Cluster I</t>
  </si>
  <si>
    <t>Cluster II</t>
  </si>
  <si>
    <t>Cluster III</t>
  </si>
  <si>
    <t>Cluster IV</t>
  </si>
  <si>
    <t>Cluster V</t>
  </si>
  <si>
    <t>Young leaf color</t>
  </si>
  <si>
    <t xml:space="preserve">Mature leaf color </t>
  </si>
  <si>
    <t>Fruit Juiciness</t>
  </si>
  <si>
    <t>Size of lenticels</t>
  </si>
  <si>
    <t>Fruit skin texture</t>
  </si>
  <si>
    <t>Fruit stalk cavity</t>
  </si>
  <si>
    <t>Fruit neck and prominence of neck</t>
  </si>
  <si>
    <t xml:space="preserve">Mature fruit shoulder </t>
  </si>
  <si>
    <t>Groove in left shoulder</t>
  </si>
  <si>
    <t>Bangan palli</t>
  </si>
  <si>
    <r>
      <t>R</t>
    </r>
    <r>
      <rPr>
        <vertAlign val="superscript"/>
        <sz val="11"/>
        <color theme="1"/>
        <rFont val="Times New Roman"/>
        <family val="1"/>
      </rPr>
      <t>2</t>
    </r>
    <r>
      <rPr>
        <sz val="11"/>
        <color theme="1"/>
        <rFont val="Times New Roman"/>
        <family val="1"/>
      </rPr>
      <t>E</t>
    </r>
    <r>
      <rPr>
        <vertAlign val="superscript"/>
        <sz val="11"/>
        <color theme="1"/>
        <rFont val="Times New Roman"/>
        <family val="1"/>
      </rPr>
      <t>2</t>
    </r>
  </si>
  <si>
    <t>Table S7. Cluster mean values for different quantitative characters in mango genotype.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</si>
</sst>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8" x14ac:knownFonts="1">
    <font>
      <sz val="11"/>
      <color theme="1"/>
      <name val="Aptos Narrow"/>
      <family val="2"/>
      <scheme val="minor"/>
    </font>
    <font>
      <sz val="12"/>
      <color theme="1"/>
      <name val="Times New Roman"/>
      <family val="1"/>
    </font>
    <font>
      <b/>
      <sz val="11"/>
      <color theme="1"/>
      <name val="Times New Roman"/>
      <family val="1"/>
    </font>
    <font>
      <sz val="11"/>
      <color theme="1"/>
      <name val="Times New Roman"/>
      <family val="1"/>
    </font>
    <font>
      <b/>
      <sz val="12"/>
      <color rgb="FF000000"/>
      <name val="Times New Roman"/>
      <family val="1"/>
    </font>
    <font>
      <b/>
      <sz val="11"/>
      <color rgb="FF000000"/>
      <name val="Times New Roman"/>
      <family val="1"/>
    </font>
    <font>
      <sz val="11"/>
      <color rgb="FF000000"/>
      <name val="Times New Roman"/>
      <family val="1"/>
    </font>
    <font>
      <vertAlign val="superscript"/>
      <sz val="11"/>
      <color theme="1"/>
      <name val="Times New Roman"/>
      <family val="1"/>
    </font>
  </fonts>
  <fills count="13">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3" tint="0.89999084444715716"/>
        <bgColor indexed="64"/>
      </patternFill>
    </fill>
    <fill>
      <patternFill patternType="solid">
        <fgColor theme="4" tint="0.79998168889431442"/>
        <bgColor indexed="64"/>
      </patternFill>
    </fill>
    <fill>
      <patternFill patternType="solid">
        <fgColor rgb="FFFFFFFF"/>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BDFFFF"/>
        <bgColor indexed="64"/>
      </patternFill>
    </fill>
    <fill>
      <patternFill patternType="solid">
        <fgColor rgb="FFF5DBF3"/>
        <bgColor indexed="64"/>
      </patternFill>
    </fill>
    <fill>
      <patternFill patternType="solid">
        <fgColor rgb="FF8FFB8F"/>
        <bgColor indexed="64"/>
      </patternFill>
    </fill>
  </fills>
  <borders count="27">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
    <xf numFmtId="0" fontId="0" fillId="0" borderId="0"/>
  </cellStyleXfs>
  <cellXfs count="129">
    <xf numFmtId="0" fontId="0" fillId="0" borderId="0" xfId="0"/>
    <xf numFmtId="0" fontId="0" fillId="0" borderId="0" xfId="0" applyAlignment="1">
      <alignment vertical="center"/>
    </xf>
    <xf numFmtId="0" fontId="1" fillId="0" borderId="0" xfId="0" applyFont="1"/>
    <xf numFmtId="0" fontId="1" fillId="0" borderId="0" xfId="0" applyFont="1" applyAlignment="1">
      <alignment vertical="top" wrapText="1"/>
    </xf>
    <xf numFmtId="0" fontId="2" fillId="4" borderId="1" xfId="0" applyFont="1" applyFill="1" applyBorder="1" applyAlignment="1">
      <alignment horizontal="center"/>
    </xf>
    <xf numFmtId="0" fontId="2" fillId="4" borderId="2" xfId="0" applyFont="1" applyFill="1" applyBorder="1" applyAlignment="1">
      <alignment horizontal="center"/>
    </xf>
    <xf numFmtId="0" fontId="2" fillId="4" borderId="2" xfId="0" applyFont="1" applyFill="1" applyBorder="1"/>
    <xf numFmtId="0" fontId="2" fillId="4" borderId="3" xfId="0" applyFont="1" applyFill="1" applyBorder="1"/>
    <xf numFmtId="0" fontId="3" fillId="0" borderId="5" xfId="0" applyFont="1" applyBorder="1"/>
    <xf numFmtId="0" fontId="3" fillId="0" borderId="5" xfId="0" applyFont="1" applyBorder="1" applyAlignment="1">
      <alignment horizontal="center"/>
    </xf>
    <xf numFmtId="0" fontId="3" fillId="0" borderId="6" xfId="0" applyFont="1" applyBorder="1"/>
    <xf numFmtId="0" fontId="3" fillId="0" borderId="8" xfId="0" applyFont="1" applyBorder="1"/>
    <xf numFmtId="0" fontId="3" fillId="0" borderId="8" xfId="0" applyFont="1" applyBorder="1" applyAlignment="1">
      <alignment horizontal="center"/>
    </xf>
    <xf numFmtId="0" fontId="3" fillId="0" borderId="9" xfId="0" applyFont="1" applyBorder="1"/>
    <xf numFmtId="0" fontId="3" fillId="2" borderId="9" xfId="0" applyFont="1" applyFill="1" applyBorder="1"/>
    <xf numFmtId="0" fontId="3" fillId="0" borderId="11" xfId="0" applyFont="1" applyBorder="1"/>
    <xf numFmtId="0" fontId="3" fillId="0" borderId="11" xfId="0" applyFont="1" applyBorder="1" applyAlignment="1">
      <alignment horizontal="center"/>
    </xf>
    <xf numFmtId="0" fontId="3" fillId="0" borderId="12" xfId="0" applyFont="1" applyBorder="1"/>
    <xf numFmtId="0" fontId="3" fillId="0" borderId="0" xfId="0" applyFont="1"/>
    <xf numFmtId="0" fontId="4" fillId="4" borderId="2"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3" fillId="2" borderId="4" xfId="0" applyFont="1" applyFill="1" applyBorder="1" applyAlignment="1">
      <alignment horizontal="center" vertical="center"/>
    </xf>
    <xf numFmtId="2" fontId="6" fillId="2" borderId="5" xfId="0" applyNumberFormat="1" applyFont="1" applyFill="1" applyBorder="1" applyAlignment="1">
      <alignment horizontal="center" vertical="center"/>
    </xf>
    <xf numFmtId="2" fontId="6" fillId="2" borderId="6" xfId="0" applyNumberFormat="1" applyFont="1" applyFill="1" applyBorder="1" applyAlignment="1">
      <alignment horizontal="center" vertical="center"/>
    </xf>
    <xf numFmtId="0" fontId="3" fillId="2" borderId="7" xfId="0" applyFont="1" applyFill="1" applyBorder="1" applyAlignment="1">
      <alignment horizontal="center" vertical="center"/>
    </xf>
    <xf numFmtId="2" fontId="6" fillId="2" borderId="8" xfId="0" applyNumberFormat="1" applyFont="1" applyFill="1" applyBorder="1" applyAlignment="1">
      <alignment horizontal="center" vertical="center"/>
    </xf>
    <xf numFmtId="2" fontId="6" fillId="2" borderId="9" xfId="0" applyNumberFormat="1" applyFont="1" applyFill="1" applyBorder="1" applyAlignment="1">
      <alignment horizontal="center" vertical="center"/>
    </xf>
    <xf numFmtId="0" fontId="3" fillId="2" borderId="7"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3" fillId="2" borderId="7" xfId="0" applyFont="1" applyFill="1" applyBorder="1" applyAlignment="1">
      <alignment horizontal="center" vertical="top" wrapText="1"/>
    </xf>
    <xf numFmtId="16" fontId="3" fillId="2" borderId="7" xfId="0" applyNumberFormat="1" applyFont="1" applyFill="1" applyBorder="1" applyAlignment="1">
      <alignment horizontal="center" vertical="center"/>
    </xf>
    <xf numFmtId="0" fontId="3" fillId="2" borderId="10" xfId="0" applyFont="1" applyFill="1" applyBorder="1" applyAlignment="1">
      <alignment horizontal="center" vertical="center"/>
    </xf>
    <xf numFmtId="2" fontId="6" fillId="2" borderId="11" xfId="0" applyNumberFormat="1" applyFont="1" applyFill="1" applyBorder="1" applyAlignment="1">
      <alignment horizontal="center" vertical="center"/>
    </xf>
    <xf numFmtId="2" fontId="6" fillId="2" borderId="12" xfId="0" applyNumberFormat="1" applyFont="1" applyFill="1" applyBorder="1" applyAlignment="1">
      <alignment horizontal="center" vertical="center"/>
    </xf>
    <xf numFmtId="0" fontId="2" fillId="4" borderId="3" xfId="0" applyFont="1" applyFill="1" applyBorder="1" applyAlignment="1">
      <alignment horizontal="center"/>
    </xf>
    <xf numFmtId="0" fontId="2" fillId="4" borderId="16" xfId="0" applyFont="1" applyFill="1" applyBorder="1" applyAlignment="1">
      <alignment horizontal="left"/>
    </xf>
    <xf numFmtId="0" fontId="3" fillId="0" borderId="13" xfId="0" applyFont="1" applyBorder="1" applyAlignment="1">
      <alignment horizontal="center"/>
    </xf>
    <xf numFmtId="0" fontId="3" fillId="0" borderId="6" xfId="0" applyFont="1" applyBorder="1" applyAlignment="1">
      <alignment horizontal="center"/>
    </xf>
    <xf numFmtId="0" fontId="2" fillId="4" borderId="17" xfId="0" applyFont="1" applyFill="1" applyBorder="1" applyAlignment="1">
      <alignment horizontal="left"/>
    </xf>
    <xf numFmtId="0" fontId="2" fillId="7" borderId="14" xfId="0" applyFont="1" applyFill="1" applyBorder="1" applyAlignment="1">
      <alignment horizontal="center"/>
    </xf>
    <xf numFmtId="0" fontId="3" fillId="0" borderId="9" xfId="0" applyFont="1" applyBorder="1" applyAlignment="1">
      <alignment horizontal="center"/>
    </xf>
    <xf numFmtId="0" fontId="3" fillId="0" borderId="14" xfId="0" applyFont="1" applyBorder="1" applyAlignment="1">
      <alignment horizontal="center"/>
    </xf>
    <xf numFmtId="0" fontId="2" fillId="12" borderId="8" xfId="0" applyFont="1" applyFill="1" applyBorder="1" applyAlignment="1">
      <alignment horizontal="center"/>
    </xf>
    <xf numFmtId="0" fontId="2" fillId="7" borderId="8" xfId="0" applyFont="1" applyFill="1" applyBorder="1" applyAlignment="1">
      <alignment horizontal="center"/>
    </xf>
    <xf numFmtId="0" fontId="3" fillId="2" borderId="8" xfId="0" applyFont="1" applyFill="1" applyBorder="1" applyAlignment="1">
      <alignment horizontal="center"/>
    </xf>
    <xf numFmtId="0" fontId="2" fillId="4" borderId="18" xfId="0" applyFont="1" applyFill="1" applyBorder="1" applyAlignment="1">
      <alignment horizontal="left"/>
    </xf>
    <xf numFmtId="0" fontId="3" fillId="0" borderId="15" xfId="0" applyFont="1" applyBorder="1" applyAlignment="1">
      <alignment horizontal="center"/>
    </xf>
    <xf numFmtId="0" fontId="2" fillId="12" borderId="11" xfId="0" applyFont="1" applyFill="1" applyBorder="1" applyAlignment="1">
      <alignment horizontal="center"/>
    </xf>
    <xf numFmtId="0" fontId="2" fillId="7" borderId="11" xfId="0" applyFont="1" applyFill="1" applyBorder="1" applyAlignment="1">
      <alignment horizontal="center"/>
    </xf>
    <xf numFmtId="0" fontId="3" fillId="0" borderId="12" xfId="0" applyFont="1" applyBorder="1" applyAlignment="1">
      <alignment horizontal="center"/>
    </xf>
    <xf numFmtId="0" fontId="2" fillId="4" borderId="4" xfId="0" applyFont="1" applyFill="1" applyBorder="1"/>
    <xf numFmtId="0" fontId="3" fillId="2" borderId="5" xfId="0" applyFont="1" applyFill="1" applyBorder="1" applyAlignment="1">
      <alignment horizontal="center"/>
    </xf>
    <xf numFmtId="0" fontId="2" fillId="4" borderId="7" xfId="0" applyFont="1" applyFill="1" applyBorder="1"/>
    <xf numFmtId="0" fontId="3" fillId="0" borderId="26" xfId="0" applyFont="1" applyBorder="1" applyAlignment="1">
      <alignment horizontal="center"/>
    </xf>
    <xf numFmtId="0" fontId="3" fillId="2" borderId="9" xfId="0" applyFont="1" applyFill="1" applyBorder="1" applyAlignment="1">
      <alignment horizontal="center"/>
    </xf>
    <xf numFmtId="0" fontId="2" fillId="4" borderId="10" xfId="0" applyFont="1" applyFill="1" applyBorder="1"/>
    <xf numFmtId="0" fontId="3" fillId="2" borderId="12" xfId="0" applyFont="1" applyFill="1" applyBorder="1" applyAlignment="1">
      <alignment horizontal="center"/>
    </xf>
    <xf numFmtId="0" fontId="2" fillId="3" borderId="1" xfId="0" applyFont="1" applyFill="1" applyBorder="1" applyAlignment="1">
      <alignment horizontal="left"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2" borderId="4" xfId="0" applyFont="1" applyFill="1" applyBorder="1" applyAlignment="1">
      <alignment horizontal="left" vertical="center" wrapText="1"/>
    </xf>
    <xf numFmtId="2" fontId="3" fillId="2" borderId="5" xfId="0" applyNumberFormat="1" applyFont="1" applyFill="1" applyBorder="1" applyAlignment="1">
      <alignment horizontal="center" vertical="center" wrapText="1"/>
    </xf>
    <xf numFmtId="2" fontId="3" fillId="2" borderId="6" xfId="0" applyNumberFormat="1" applyFont="1" applyFill="1" applyBorder="1" applyAlignment="1">
      <alignment horizontal="center" vertical="center" wrapText="1"/>
    </xf>
    <xf numFmtId="0" fontId="2" fillId="2" borderId="7" xfId="0" applyFont="1" applyFill="1" applyBorder="1" applyAlignment="1">
      <alignment horizontal="left" vertical="center" wrapText="1"/>
    </xf>
    <xf numFmtId="2" fontId="3" fillId="2" borderId="8" xfId="0" applyNumberFormat="1" applyFont="1" applyFill="1" applyBorder="1" applyAlignment="1">
      <alignment horizontal="center" vertical="center" wrapText="1"/>
    </xf>
    <xf numFmtId="2" fontId="3" fillId="2" borderId="8" xfId="0" applyNumberFormat="1" applyFont="1" applyFill="1" applyBorder="1" applyAlignment="1">
      <alignment horizontal="center"/>
    </xf>
    <xf numFmtId="2" fontId="3" fillId="2" borderId="9" xfId="0" applyNumberFormat="1" applyFont="1" applyFill="1" applyBorder="1" applyAlignment="1">
      <alignment horizontal="center"/>
    </xf>
    <xf numFmtId="2" fontId="3" fillId="2" borderId="9" xfId="0" applyNumberFormat="1" applyFont="1" applyFill="1" applyBorder="1" applyAlignment="1">
      <alignment horizontal="center" vertical="center" wrapText="1"/>
    </xf>
    <xf numFmtId="0" fontId="2" fillId="2" borderId="20" xfId="0" applyFont="1" applyFill="1" applyBorder="1" applyAlignment="1">
      <alignment horizontal="left" vertical="center" wrapText="1"/>
    </xf>
    <xf numFmtId="2" fontId="3" fillId="2" borderId="21" xfId="0" applyNumberFormat="1" applyFont="1" applyFill="1" applyBorder="1" applyAlignment="1">
      <alignment horizontal="center"/>
    </xf>
    <xf numFmtId="2" fontId="3" fillId="2" borderId="21" xfId="0" applyNumberFormat="1" applyFont="1" applyFill="1" applyBorder="1" applyAlignment="1">
      <alignment horizontal="center" vertical="center" wrapText="1"/>
    </xf>
    <xf numFmtId="2" fontId="3" fillId="2" borderId="22" xfId="0" applyNumberFormat="1" applyFont="1" applyFill="1" applyBorder="1" applyAlignment="1">
      <alignment horizontal="center" vertical="center" wrapText="1"/>
    </xf>
    <xf numFmtId="0" fontId="2" fillId="5" borderId="1" xfId="0" applyFont="1" applyFill="1" applyBorder="1" applyAlignment="1">
      <alignment horizontal="left"/>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0" borderId="4" xfId="0" applyFont="1" applyBorder="1" applyAlignment="1">
      <alignment vertical="center" wrapText="1"/>
    </xf>
    <xf numFmtId="164" fontId="3" fillId="0" borderId="5" xfId="0" applyNumberFormat="1" applyFont="1" applyBorder="1" applyAlignment="1">
      <alignment horizontal="center" vertical="center" wrapText="1"/>
    </xf>
    <xf numFmtId="164" fontId="3" fillId="0" borderId="6" xfId="0" applyNumberFormat="1" applyFont="1" applyBorder="1" applyAlignment="1">
      <alignment horizontal="center" vertical="center" wrapText="1"/>
    </xf>
    <xf numFmtId="0" fontId="2" fillId="0" borderId="7" xfId="0" applyFont="1" applyBorder="1" applyAlignment="1">
      <alignment vertical="center" wrapText="1"/>
    </xf>
    <xf numFmtId="164" fontId="3" fillId="0" borderId="8" xfId="0" applyNumberFormat="1" applyFont="1" applyBorder="1" applyAlignment="1">
      <alignment horizontal="center" vertical="center" wrapText="1"/>
    </xf>
    <xf numFmtId="164" fontId="3" fillId="0" borderId="9" xfId="0" applyNumberFormat="1" applyFont="1" applyBorder="1" applyAlignment="1">
      <alignment horizontal="center" vertical="center" wrapText="1"/>
    </xf>
    <xf numFmtId="0" fontId="2" fillId="0" borderId="10" xfId="0" applyFont="1" applyBorder="1" applyAlignment="1">
      <alignment vertical="center" wrapText="1"/>
    </xf>
    <xf numFmtId="164" fontId="3" fillId="0" borderId="11" xfId="0" applyNumberFormat="1" applyFont="1" applyBorder="1" applyAlignment="1">
      <alignment horizontal="center" vertical="center" wrapText="1"/>
    </xf>
    <xf numFmtId="164" fontId="3" fillId="0" borderId="12" xfId="0" applyNumberFormat="1" applyFont="1" applyBorder="1" applyAlignment="1">
      <alignment horizontal="center" vertical="center" wrapText="1"/>
    </xf>
    <xf numFmtId="0" fontId="2" fillId="3"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2" borderId="10" xfId="0" applyFont="1" applyFill="1" applyBorder="1" applyAlignment="1">
      <alignment horizontal="center" vertical="center" wrapText="1"/>
    </xf>
    <xf numFmtId="2" fontId="3" fillId="2" borderId="11" xfId="0" applyNumberFormat="1" applyFont="1" applyFill="1" applyBorder="1" applyAlignment="1">
      <alignment horizontal="center" vertical="center" wrapText="1"/>
    </xf>
    <xf numFmtId="2" fontId="3" fillId="2" borderId="12" xfId="0" applyNumberFormat="1" applyFont="1" applyFill="1" applyBorder="1" applyAlignment="1">
      <alignment horizontal="center" vertical="center" wrapText="1"/>
    </xf>
    <xf numFmtId="2" fontId="6" fillId="6" borderId="5" xfId="0" applyNumberFormat="1" applyFont="1" applyFill="1" applyBorder="1" applyAlignment="1">
      <alignment horizontal="center" vertical="center"/>
    </xf>
    <xf numFmtId="2" fontId="6" fillId="6" borderId="6" xfId="0" applyNumberFormat="1" applyFont="1" applyFill="1" applyBorder="1" applyAlignment="1">
      <alignment horizontal="center" vertical="center"/>
    </xf>
    <xf numFmtId="2" fontId="6" fillId="6" borderId="8" xfId="0" applyNumberFormat="1" applyFont="1" applyFill="1" applyBorder="1" applyAlignment="1">
      <alignment horizontal="center" vertical="center"/>
    </xf>
    <xf numFmtId="2" fontId="6" fillId="6" borderId="9" xfId="0" applyNumberFormat="1" applyFont="1" applyFill="1" applyBorder="1" applyAlignment="1">
      <alignment horizontal="center" vertical="center"/>
    </xf>
    <xf numFmtId="2" fontId="6" fillId="6" borderId="11" xfId="0" applyNumberFormat="1" applyFont="1" applyFill="1" applyBorder="1" applyAlignment="1">
      <alignment horizontal="center" vertical="center"/>
    </xf>
    <xf numFmtId="2" fontId="6" fillId="6" borderId="12" xfId="0" applyNumberFormat="1" applyFont="1" applyFill="1" applyBorder="1" applyAlignment="1">
      <alignment horizontal="center" vertical="center"/>
    </xf>
    <xf numFmtId="0" fontId="3" fillId="0" borderId="19" xfId="0" applyFont="1" applyBorder="1"/>
    <xf numFmtId="0" fontId="2" fillId="5" borderId="2" xfId="0" applyFont="1" applyFill="1" applyBorder="1" applyAlignment="1">
      <alignment horizontal="center" wrapText="1"/>
    </xf>
    <xf numFmtId="0" fontId="3" fillId="0" borderId="4" xfId="0" applyFont="1" applyBorder="1"/>
    <xf numFmtId="0" fontId="3" fillId="0" borderId="7" xfId="0" applyFont="1" applyBorder="1"/>
    <xf numFmtId="0" fontId="3" fillId="0" borderId="10" xfId="0" applyFont="1" applyBorder="1"/>
    <xf numFmtId="0" fontId="2" fillId="11" borderId="7" xfId="0" applyFont="1" applyFill="1" applyBorder="1" applyAlignment="1">
      <alignment horizontal="center" vertical="top"/>
    </xf>
    <xf numFmtId="0" fontId="2" fillId="11" borderId="8" xfId="0" applyFont="1" applyFill="1" applyBorder="1" applyAlignment="1">
      <alignment horizontal="left" vertical="top"/>
    </xf>
    <xf numFmtId="0" fontId="2" fillId="10" borderId="7" xfId="0" applyFont="1" applyFill="1" applyBorder="1" applyAlignment="1">
      <alignment horizontal="center" vertical="top"/>
    </xf>
    <xf numFmtId="0" fontId="2" fillId="10" borderId="10" xfId="0" applyFont="1" applyFill="1" applyBorder="1" applyAlignment="1">
      <alignment horizontal="center" vertical="top"/>
    </xf>
    <xf numFmtId="0" fontId="2" fillId="10" borderId="8" xfId="0" applyFont="1" applyFill="1" applyBorder="1" applyAlignment="1">
      <alignment horizontal="left" vertical="top"/>
    </xf>
    <xf numFmtId="0" fontId="2" fillId="10" borderId="11" xfId="0" applyFont="1" applyFill="1" applyBorder="1" applyAlignment="1">
      <alignment horizontal="left" vertical="top"/>
    </xf>
    <xf numFmtId="0" fontId="2" fillId="4" borderId="1" xfId="0" applyFont="1" applyFill="1" applyBorder="1" applyAlignment="1">
      <alignment horizontal="center"/>
    </xf>
    <xf numFmtId="0" fontId="2" fillId="4" borderId="2" xfId="0" applyFont="1" applyFill="1" applyBorder="1" applyAlignment="1">
      <alignment horizontal="center"/>
    </xf>
    <xf numFmtId="0" fontId="2" fillId="8" borderId="4" xfId="0" applyFont="1" applyFill="1" applyBorder="1" applyAlignment="1">
      <alignment horizontal="center" vertical="top"/>
    </xf>
    <xf numFmtId="0" fontId="2" fillId="8" borderId="7" xfId="0" applyFont="1" applyFill="1" applyBorder="1" applyAlignment="1">
      <alignment horizontal="center" vertical="top"/>
    </xf>
    <xf numFmtId="0" fontId="2" fillId="8" borderId="5" xfId="0" applyFont="1" applyFill="1" applyBorder="1" applyAlignment="1">
      <alignment horizontal="left" vertical="top"/>
    </xf>
    <xf numFmtId="0" fontId="2" fillId="8" borderId="8" xfId="0" applyFont="1" applyFill="1" applyBorder="1" applyAlignment="1">
      <alignment horizontal="left" vertical="top"/>
    </xf>
    <xf numFmtId="0" fontId="2" fillId="3" borderId="7" xfId="0" applyFont="1" applyFill="1" applyBorder="1" applyAlignment="1">
      <alignment horizontal="center" vertical="top"/>
    </xf>
    <xf numFmtId="0" fontId="2" fillId="3" borderId="8" xfId="0" applyFont="1" applyFill="1" applyBorder="1" applyAlignment="1">
      <alignment horizontal="left" vertical="top"/>
    </xf>
    <xf numFmtId="0" fontId="2" fillId="9" borderId="7" xfId="0" applyFont="1" applyFill="1" applyBorder="1" applyAlignment="1">
      <alignment horizontal="center" vertical="top"/>
    </xf>
    <xf numFmtId="0" fontId="2" fillId="9" borderId="8" xfId="0" applyFont="1" applyFill="1" applyBorder="1" applyAlignment="1">
      <alignment horizontal="left" vertical="top"/>
    </xf>
    <xf numFmtId="0" fontId="1" fillId="0" borderId="19" xfId="0" applyFont="1" applyBorder="1" applyAlignment="1">
      <alignment horizontal="left"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0" borderId="0" xfId="0" applyFont="1" applyAlignment="1">
      <alignment horizontal="left" vertical="top" wrapText="1"/>
    </xf>
    <xf numFmtId="0" fontId="3" fillId="0" borderId="19" xfId="0" applyFont="1" applyBorder="1" applyAlignment="1">
      <alignment horizontal="left" vertical="top"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8FFB8F"/>
      <color rgb="FFF5DBF3"/>
      <color rgb="FFBD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E1C41-62C1-4F66-AEB2-BBA36568EEBD}">
  <dimension ref="A1:K60"/>
  <sheetViews>
    <sheetView tabSelected="1" workbookViewId="0">
      <selection activeCell="C4" sqref="C4"/>
    </sheetView>
  </sheetViews>
  <sheetFormatPr defaultRowHeight="15" x14ac:dyDescent="0.25"/>
  <cols>
    <col min="2" max="2" width="17.85546875" customWidth="1"/>
    <col min="3" max="3" width="31.7109375" bestFit="1" customWidth="1"/>
    <col min="4" max="4" width="9.85546875" bestFit="1" customWidth="1"/>
    <col min="5" max="5" width="13.7109375" bestFit="1" customWidth="1"/>
    <col min="6" max="6" width="8.28515625" customWidth="1"/>
    <col min="7" max="7" width="99.140625" bestFit="1" customWidth="1"/>
  </cols>
  <sheetData>
    <row r="1" spans="1:11" x14ac:dyDescent="0.25">
      <c r="A1" s="1" t="s">
        <v>175</v>
      </c>
    </row>
    <row r="2" spans="1:11" ht="15.75" thickBot="1" x14ac:dyDescent="0.3"/>
    <row r="3" spans="1:11" ht="15.75" thickBot="1" x14ac:dyDescent="0.3">
      <c r="A3" s="110" t="s">
        <v>0</v>
      </c>
      <c r="B3" s="111"/>
      <c r="C3" s="6" t="s">
        <v>1</v>
      </c>
      <c r="D3" s="5" t="s">
        <v>2</v>
      </c>
      <c r="E3" s="5" t="s">
        <v>3</v>
      </c>
      <c r="F3" s="5" t="s">
        <v>4</v>
      </c>
      <c r="G3" s="7" t="s">
        <v>5</v>
      </c>
    </row>
    <row r="4" spans="1:11" ht="15.75" x14ac:dyDescent="0.25">
      <c r="A4" s="112" t="s">
        <v>6</v>
      </c>
      <c r="B4" s="114" t="s">
        <v>7</v>
      </c>
      <c r="C4" s="8" t="s">
        <v>8</v>
      </c>
      <c r="D4" s="9" t="s">
        <v>9</v>
      </c>
      <c r="E4" s="9" t="s">
        <v>10</v>
      </c>
      <c r="F4" s="9" t="s">
        <v>11</v>
      </c>
      <c r="G4" s="10" t="s">
        <v>12</v>
      </c>
      <c r="J4" s="2"/>
      <c r="K4" s="2"/>
    </row>
    <row r="5" spans="1:11" x14ac:dyDescent="0.25">
      <c r="A5" s="113"/>
      <c r="B5" s="115"/>
      <c r="C5" s="11" t="s">
        <v>13</v>
      </c>
      <c r="D5" s="12" t="s">
        <v>14</v>
      </c>
      <c r="E5" s="12" t="s">
        <v>10</v>
      </c>
      <c r="F5" s="12" t="s">
        <v>11</v>
      </c>
      <c r="G5" s="13" t="s">
        <v>15</v>
      </c>
    </row>
    <row r="6" spans="1:11" x14ac:dyDescent="0.25">
      <c r="A6" s="113"/>
      <c r="B6" s="115"/>
      <c r="C6" s="11" t="s">
        <v>16</v>
      </c>
      <c r="D6" s="12" t="s">
        <v>17</v>
      </c>
      <c r="E6" s="12" t="s">
        <v>10</v>
      </c>
      <c r="F6" s="12" t="s">
        <v>11</v>
      </c>
      <c r="G6" s="13" t="s">
        <v>18</v>
      </c>
    </row>
    <row r="7" spans="1:11" x14ac:dyDescent="0.25">
      <c r="A7" s="113"/>
      <c r="B7" s="115"/>
      <c r="C7" s="11" t="s">
        <v>19</v>
      </c>
      <c r="D7" s="12" t="s">
        <v>178</v>
      </c>
      <c r="E7" s="12" t="s">
        <v>10</v>
      </c>
      <c r="F7" s="12" t="s">
        <v>11</v>
      </c>
      <c r="G7" s="14" t="s">
        <v>21</v>
      </c>
    </row>
    <row r="8" spans="1:11" x14ac:dyDescent="0.25">
      <c r="A8" s="113"/>
      <c r="B8" s="115"/>
      <c r="C8" s="11" t="s">
        <v>22</v>
      </c>
      <c r="D8" s="12" t="s">
        <v>23</v>
      </c>
      <c r="E8" s="12" t="s">
        <v>10</v>
      </c>
      <c r="F8" s="12" t="s">
        <v>24</v>
      </c>
      <c r="G8" s="13" t="s">
        <v>25</v>
      </c>
    </row>
    <row r="9" spans="1:11" x14ac:dyDescent="0.25">
      <c r="A9" s="113"/>
      <c r="B9" s="115"/>
      <c r="C9" s="11" t="s">
        <v>26</v>
      </c>
      <c r="D9" s="12" t="s">
        <v>27</v>
      </c>
      <c r="E9" s="12" t="s">
        <v>10</v>
      </c>
      <c r="F9" s="12" t="s">
        <v>24</v>
      </c>
      <c r="G9" s="13" t="s">
        <v>28</v>
      </c>
    </row>
    <row r="10" spans="1:11" x14ac:dyDescent="0.25">
      <c r="A10" s="116" t="s">
        <v>29</v>
      </c>
      <c r="B10" s="117" t="s">
        <v>30</v>
      </c>
      <c r="C10" s="11" t="s">
        <v>31</v>
      </c>
      <c r="D10" s="12" t="s">
        <v>32</v>
      </c>
      <c r="E10" s="12" t="s">
        <v>10</v>
      </c>
      <c r="F10" s="12" t="s">
        <v>11</v>
      </c>
      <c r="G10" s="13" t="s">
        <v>33</v>
      </c>
    </row>
    <row r="11" spans="1:11" x14ac:dyDescent="0.25">
      <c r="A11" s="116"/>
      <c r="B11" s="117"/>
      <c r="C11" s="11" t="s">
        <v>313</v>
      </c>
      <c r="D11" s="12" t="s">
        <v>34</v>
      </c>
      <c r="E11" s="12" t="s">
        <v>10</v>
      </c>
      <c r="F11" s="12" t="s">
        <v>11</v>
      </c>
      <c r="G11" s="13" t="s">
        <v>35</v>
      </c>
    </row>
    <row r="12" spans="1:11" x14ac:dyDescent="0.25">
      <c r="A12" s="116"/>
      <c r="B12" s="117"/>
      <c r="C12" s="11" t="s">
        <v>314</v>
      </c>
      <c r="D12" s="12" t="s">
        <v>36</v>
      </c>
      <c r="E12" s="12" t="s">
        <v>10</v>
      </c>
      <c r="F12" s="12" t="s">
        <v>11</v>
      </c>
      <c r="G12" s="13" t="s">
        <v>37</v>
      </c>
    </row>
    <row r="13" spans="1:11" x14ac:dyDescent="0.25">
      <c r="A13" s="116"/>
      <c r="B13" s="117"/>
      <c r="C13" s="11" t="s">
        <v>38</v>
      </c>
      <c r="D13" s="12" t="s">
        <v>39</v>
      </c>
      <c r="E13" s="12" t="s">
        <v>10</v>
      </c>
      <c r="F13" s="12" t="s">
        <v>11</v>
      </c>
      <c r="G13" s="13" t="s">
        <v>40</v>
      </c>
    </row>
    <row r="14" spans="1:11" x14ac:dyDescent="0.25">
      <c r="A14" s="116"/>
      <c r="B14" s="117"/>
      <c r="C14" s="11" t="s">
        <v>41</v>
      </c>
      <c r="D14" s="12" t="s">
        <v>42</v>
      </c>
      <c r="E14" s="12" t="s">
        <v>10</v>
      </c>
      <c r="F14" s="12" t="s">
        <v>11</v>
      </c>
      <c r="G14" s="13" t="s">
        <v>43</v>
      </c>
    </row>
    <row r="15" spans="1:11" x14ac:dyDescent="0.25">
      <c r="A15" s="116"/>
      <c r="B15" s="117"/>
      <c r="C15" s="11" t="s">
        <v>44</v>
      </c>
      <c r="D15" s="12" t="s">
        <v>45</v>
      </c>
      <c r="E15" s="12" t="s">
        <v>10</v>
      </c>
      <c r="F15" s="12" t="s">
        <v>11</v>
      </c>
      <c r="G15" s="14" t="s">
        <v>46</v>
      </c>
    </row>
    <row r="16" spans="1:11" x14ac:dyDescent="0.25">
      <c r="A16" s="116"/>
      <c r="B16" s="117"/>
      <c r="C16" s="11" t="s">
        <v>47</v>
      </c>
      <c r="D16" s="12" t="s">
        <v>48</v>
      </c>
      <c r="E16" s="12" t="s">
        <v>10</v>
      </c>
      <c r="F16" s="12" t="s">
        <v>11</v>
      </c>
      <c r="G16" s="13" t="s">
        <v>49</v>
      </c>
    </row>
    <row r="17" spans="1:7" x14ac:dyDescent="0.25">
      <c r="A17" s="116"/>
      <c r="B17" s="117"/>
      <c r="C17" s="11" t="s">
        <v>50</v>
      </c>
      <c r="D17" s="12" t="s">
        <v>51</v>
      </c>
      <c r="E17" s="12" t="s">
        <v>10</v>
      </c>
      <c r="F17" s="12" t="s">
        <v>11</v>
      </c>
      <c r="G17" s="13" t="s">
        <v>52</v>
      </c>
    </row>
    <row r="18" spans="1:7" x14ac:dyDescent="0.25">
      <c r="A18" s="116"/>
      <c r="B18" s="117"/>
      <c r="C18" s="11" t="s">
        <v>53</v>
      </c>
      <c r="D18" s="12" t="s">
        <v>54</v>
      </c>
      <c r="E18" s="12" t="s">
        <v>10</v>
      </c>
      <c r="F18" s="12" t="s">
        <v>11</v>
      </c>
      <c r="G18" s="14" t="s">
        <v>55</v>
      </c>
    </row>
    <row r="19" spans="1:7" x14ac:dyDescent="0.25">
      <c r="A19" s="116"/>
      <c r="B19" s="117"/>
      <c r="C19" s="11" t="s">
        <v>56</v>
      </c>
      <c r="D19" s="12" t="s">
        <v>57</v>
      </c>
      <c r="E19" s="12" t="s">
        <v>10</v>
      </c>
      <c r="F19" s="12" t="s">
        <v>11</v>
      </c>
      <c r="G19" s="11" t="s">
        <v>58</v>
      </c>
    </row>
    <row r="20" spans="1:7" x14ac:dyDescent="0.25">
      <c r="A20" s="116"/>
      <c r="B20" s="117"/>
      <c r="C20" s="11" t="s">
        <v>59</v>
      </c>
      <c r="D20" s="12" t="s">
        <v>60</v>
      </c>
      <c r="E20" s="12" t="s">
        <v>10</v>
      </c>
      <c r="F20" s="12" t="s">
        <v>11</v>
      </c>
      <c r="G20" s="13" t="s">
        <v>61</v>
      </c>
    </row>
    <row r="21" spans="1:7" x14ac:dyDescent="0.25">
      <c r="A21" s="116"/>
      <c r="B21" s="117"/>
      <c r="C21" s="11" t="s">
        <v>62</v>
      </c>
      <c r="D21" s="12" t="s">
        <v>63</v>
      </c>
      <c r="E21" s="12" t="s">
        <v>10</v>
      </c>
      <c r="F21" s="12" t="s">
        <v>24</v>
      </c>
      <c r="G21" s="13" t="s">
        <v>64</v>
      </c>
    </row>
    <row r="22" spans="1:7" x14ac:dyDescent="0.25">
      <c r="A22" s="116"/>
      <c r="B22" s="117"/>
      <c r="C22" s="11" t="s">
        <v>65</v>
      </c>
      <c r="D22" s="12" t="s">
        <v>66</v>
      </c>
      <c r="E22" s="12" t="s">
        <v>10</v>
      </c>
      <c r="F22" s="12" t="s">
        <v>24</v>
      </c>
      <c r="G22" s="13" t="s">
        <v>67</v>
      </c>
    </row>
    <row r="23" spans="1:7" x14ac:dyDescent="0.25">
      <c r="A23" s="116"/>
      <c r="B23" s="117"/>
      <c r="C23" s="11" t="s">
        <v>68</v>
      </c>
      <c r="D23" s="12" t="s">
        <v>69</v>
      </c>
      <c r="E23" s="12" t="s">
        <v>10</v>
      </c>
      <c r="F23" s="12" t="s">
        <v>24</v>
      </c>
      <c r="G23" s="13" t="s">
        <v>70</v>
      </c>
    </row>
    <row r="24" spans="1:7" x14ac:dyDescent="0.25">
      <c r="A24" s="118" t="s">
        <v>71</v>
      </c>
      <c r="B24" s="119" t="s">
        <v>72</v>
      </c>
      <c r="C24" s="11" t="s">
        <v>73</v>
      </c>
      <c r="D24" s="12" t="s">
        <v>74</v>
      </c>
      <c r="E24" s="12" t="s">
        <v>75</v>
      </c>
      <c r="F24" s="12" t="s">
        <v>11</v>
      </c>
      <c r="G24" s="13" t="s">
        <v>76</v>
      </c>
    </row>
    <row r="25" spans="1:7" x14ac:dyDescent="0.25">
      <c r="A25" s="118"/>
      <c r="B25" s="119"/>
      <c r="C25" s="11" t="s">
        <v>77</v>
      </c>
      <c r="D25" s="12" t="s">
        <v>78</v>
      </c>
      <c r="E25" s="12" t="s">
        <v>75</v>
      </c>
      <c r="F25" s="12" t="s">
        <v>11</v>
      </c>
      <c r="G25" s="13" t="s">
        <v>79</v>
      </c>
    </row>
    <row r="26" spans="1:7" x14ac:dyDescent="0.25">
      <c r="A26" s="118"/>
      <c r="B26" s="119"/>
      <c r="C26" s="11" t="s">
        <v>80</v>
      </c>
      <c r="D26" s="12" t="s">
        <v>20</v>
      </c>
      <c r="E26" s="12" t="s">
        <v>75</v>
      </c>
      <c r="F26" s="12" t="s">
        <v>11</v>
      </c>
      <c r="G26" s="14" t="s">
        <v>81</v>
      </c>
    </row>
    <row r="27" spans="1:7" x14ac:dyDescent="0.25">
      <c r="A27" s="118"/>
      <c r="B27" s="119"/>
      <c r="C27" s="11" t="s">
        <v>82</v>
      </c>
      <c r="D27" s="12" t="s">
        <v>275</v>
      </c>
      <c r="E27" s="12" t="s">
        <v>75</v>
      </c>
      <c r="F27" s="12" t="s">
        <v>11</v>
      </c>
      <c r="G27" s="13" t="s">
        <v>83</v>
      </c>
    </row>
    <row r="28" spans="1:7" x14ac:dyDescent="0.25">
      <c r="A28" s="118"/>
      <c r="B28" s="119"/>
      <c r="C28" s="11" t="s">
        <v>84</v>
      </c>
      <c r="D28" s="12" t="s">
        <v>85</v>
      </c>
      <c r="E28" s="12" t="s">
        <v>75</v>
      </c>
      <c r="F28" s="12" t="s">
        <v>11</v>
      </c>
      <c r="G28" s="13" t="s">
        <v>86</v>
      </c>
    </row>
    <row r="29" spans="1:7" x14ac:dyDescent="0.25">
      <c r="A29" s="118"/>
      <c r="B29" s="119"/>
      <c r="C29" s="11" t="s">
        <v>87</v>
      </c>
      <c r="D29" s="12" t="s">
        <v>69</v>
      </c>
      <c r="E29" s="12" t="s">
        <v>75</v>
      </c>
      <c r="F29" s="12" t="s">
        <v>24</v>
      </c>
      <c r="G29" s="13" t="s">
        <v>88</v>
      </c>
    </row>
    <row r="30" spans="1:7" x14ac:dyDescent="0.25">
      <c r="A30" s="118"/>
      <c r="B30" s="119"/>
      <c r="C30" s="11" t="s">
        <v>89</v>
      </c>
      <c r="D30" s="12" t="s">
        <v>66</v>
      </c>
      <c r="E30" s="12" t="s">
        <v>75</v>
      </c>
      <c r="F30" s="12" t="s">
        <v>24</v>
      </c>
      <c r="G30" s="13" t="s">
        <v>90</v>
      </c>
    </row>
    <row r="31" spans="1:7" x14ac:dyDescent="0.25">
      <c r="A31" s="104" t="s">
        <v>91</v>
      </c>
      <c r="B31" s="105" t="s">
        <v>92</v>
      </c>
      <c r="C31" s="11" t="s">
        <v>93</v>
      </c>
      <c r="D31" s="12" t="s">
        <v>94</v>
      </c>
      <c r="E31" s="12" t="s">
        <v>95</v>
      </c>
      <c r="F31" s="12" t="s">
        <v>11</v>
      </c>
      <c r="G31" s="13" t="s">
        <v>96</v>
      </c>
    </row>
    <row r="32" spans="1:7" x14ac:dyDescent="0.25">
      <c r="A32" s="104"/>
      <c r="B32" s="105"/>
      <c r="C32" s="11" t="s">
        <v>97</v>
      </c>
      <c r="D32" s="12" t="s">
        <v>98</v>
      </c>
      <c r="E32" s="12" t="s">
        <v>95</v>
      </c>
      <c r="F32" s="12" t="s">
        <v>11</v>
      </c>
      <c r="G32" s="14" t="s">
        <v>99</v>
      </c>
    </row>
    <row r="33" spans="1:7" x14ac:dyDescent="0.25">
      <c r="A33" s="104"/>
      <c r="B33" s="105"/>
      <c r="C33" s="11" t="s">
        <v>100</v>
      </c>
      <c r="D33" s="12" t="s">
        <v>101</v>
      </c>
      <c r="E33" s="12" t="s">
        <v>95</v>
      </c>
      <c r="F33" s="12" t="s">
        <v>11</v>
      </c>
      <c r="G33" s="13" t="s">
        <v>102</v>
      </c>
    </row>
    <row r="34" spans="1:7" x14ac:dyDescent="0.25">
      <c r="A34" s="104"/>
      <c r="B34" s="105"/>
      <c r="C34" s="11" t="s">
        <v>103</v>
      </c>
      <c r="D34" s="12" t="s">
        <v>104</v>
      </c>
      <c r="E34" s="12" t="s">
        <v>95</v>
      </c>
      <c r="F34" s="12" t="s">
        <v>11</v>
      </c>
      <c r="G34" s="13" t="s">
        <v>105</v>
      </c>
    </row>
    <row r="35" spans="1:7" x14ac:dyDescent="0.25">
      <c r="A35" s="104"/>
      <c r="B35" s="105"/>
      <c r="C35" s="11" t="s">
        <v>106</v>
      </c>
      <c r="D35" s="12" t="s">
        <v>107</v>
      </c>
      <c r="E35" s="12" t="s">
        <v>95</v>
      </c>
      <c r="F35" s="12" t="s">
        <v>11</v>
      </c>
      <c r="G35" s="13" t="s">
        <v>108</v>
      </c>
    </row>
    <row r="36" spans="1:7" x14ac:dyDescent="0.25">
      <c r="A36" s="104"/>
      <c r="B36" s="105"/>
      <c r="C36" s="11" t="s">
        <v>109</v>
      </c>
      <c r="D36" s="12" t="s">
        <v>110</v>
      </c>
      <c r="E36" s="12" t="s">
        <v>95</v>
      </c>
      <c r="F36" s="12" t="s">
        <v>11</v>
      </c>
      <c r="G36" s="13" t="s">
        <v>111</v>
      </c>
    </row>
    <row r="37" spans="1:7" x14ac:dyDescent="0.25">
      <c r="A37" s="104"/>
      <c r="B37" s="105"/>
      <c r="C37" s="11" t="s">
        <v>112</v>
      </c>
      <c r="D37" s="12" t="s">
        <v>113</v>
      </c>
      <c r="E37" s="12" t="s">
        <v>95</v>
      </c>
      <c r="F37" s="12" t="s">
        <v>11</v>
      </c>
      <c r="G37" s="13" t="s">
        <v>114</v>
      </c>
    </row>
    <row r="38" spans="1:7" x14ac:dyDescent="0.25">
      <c r="A38" s="104"/>
      <c r="B38" s="105"/>
      <c r="C38" s="11" t="s">
        <v>316</v>
      </c>
      <c r="D38" s="12" t="s">
        <v>179</v>
      </c>
      <c r="E38" s="12" t="s">
        <v>95</v>
      </c>
      <c r="F38" s="12" t="s">
        <v>11</v>
      </c>
      <c r="G38" s="13" t="s">
        <v>116</v>
      </c>
    </row>
    <row r="39" spans="1:7" x14ac:dyDescent="0.25">
      <c r="A39" s="104"/>
      <c r="B39" s="105"/>
      <c r="C39" s="11" t="s">
        <v>317</v>
      </c>
      <c r="D39" s="12" t="s">
        <v>177</v>
      </c>
      <c r="E39" s="12" t="s">
        <v>95</v>
      </c>
      <c r="F39" s="12" t="s">
        <v>11</v>
      </c>
      <c r="G39" s="13" t="s">
        <v>117</v>
      </c>
    </row>
    <row r="40" spans="1:7" x14ac:dyDescent="0.25">
      <c r="A40" s="104"/>
      <c r="B40" s="105"/>
      <c r="C40" s="11" t="s">
        <v>318</v>
      </c>
      <c r="D40" s="12" t="s">
        <v>118</v>
      </c>
      <c r="E40" s="12" t="s">
        <v>95</v>
      </c>
      <c r="F40" s="12" t="s">
        <v>11</v>
      </c>
      <c r="G40" s="13" t="s">
        <v>119</v>
      </c>
    </row>
    <row r="41" spans="1:7" x14ac:dyDescent="0.25">
      <c r="A41" s="104"/>
      <c r="B41" s="105"/>
      <c r="C41" s="11" t="s">
        <v>319</v>
      </c>
      <c r="D41" s="12" t="s">
        <v>276</v>
      </c>
      <c r="E41" s="12" t="s">
        <v>95</v>
      </c>
      <c r="F41" s="12" t="s">
        <v>11</v>
      </c>
      <c r="G41" s="13" t="s">
        <v>120</v>
      </c>
    </row>
    <row r="42" spans="1:7" x14ac:dyDescent="0.25">
      <c r="A42" s="104"/>
      <c r="B42" s="105"/>
      <c r="C42" s="11" t="s">
        <v>320</v>
      </c>
      <c r="D42" s="12" t="s">
        <v>121</v>
      </c>
      <c r="E42" s="12" t="s">
        <v>95</v>
      </c>
      <c r="F42" s="12" t="s">
        <v>11</v>
      </c>
      <c r="G42" s="13" t="s">
        <v>122</v>
      </c>
    </row>
    <row r="43" spans="1:7" x14ac:dyDescent="0.25">
      <c r="A43" s="104"/>
      <c r="B43" s="105"/>
      <c r="C43" s="11" t="s">
        <v>321</v>
      </c>
      <c r="D43" s="12" t="s">
        <v>123</v>
      </c>
      <c r="E43" s="12" t="s">
        <v>95</v>
      </c>
      <c r="F43" s="12" t="s">
        <v>11</v>
      </c>
      <c r="G43" s="13" t="s">
        <v>124</v>
      </c>
    </row>
    <row r="44" spans="1:7" x14ac:dyDescent="0.25">
      <c r="A44" s="104"/>
      <c r="B44" s="105"/>
      <c r="C44" s="11" t="s">
        <v>125</v>
      </c>
      <c r="D44" s="12" t="s">
        <v>176</v>
      </c>
      <c r="E44" s="12" t="s">
        <v>95</v>
      </c>
      <c r="F44" s="12" t="s">
        <v>11</v>
      </c>
      <c r="G44" s="13" t="s">
        <v>124</v>
      </c>
    </row>
    <row r="45" spans="1:7" x14ac:dyDescent="0.25">
      <c r="A45" s="104"/>
      <c r="B45" s="105"/>
      <c r="C45" s="11" t="s">
        <v>126</v>
      </c>
      <c r="D45" s="12" t="s">
        <v>127</v>
      </c>
      <c r="E45" s="12" t="s">
        <v>95</v>
      </c>
      <c r="F45" s="12" t="s">
        <v>11</v>
      </c>
      <c r="G45" s="13" t="s">
        <v>128</v>
      </c>
    </row>
    <row r="46" spans="1:7" x14ac:dyDescent="0.25">
      <c r="A46" s="104"/>
      <c r="B46" s="105"/>
      <c r="C46" s="11" t="s">
        <v>129</v>
      </c>
      <c r="D46" s="12" t="s">
        <v>130</v>
      </c>
      <c r="E46" s="12" t="s">
        <v>95</v>
      </c>
      <c r="F46" s="12" t="s">
        <v>11</v>
      </c>
      <c r="G46" s="13" t="s">
        <v>131</v>
      </c>
    </row>
    <row r="47" spans="1:7" x14ac:dyDescent="0.25">
      <c r="A47" s="104"/>
      <c r="B47" s="105"/>
      <c r="C47" s="11" t="s">
        <v>132</v>
      </c>
      <c r="D47" s="12" t="s">
        <v>133</v>
      </c>
      <c r="E47" s="12" t="s">
        <v>95</v>
      </c>
      <c r="F47" s="12" t="s">
        <v>11</v>
      </c>
      <c r="G47" s="13" t="s">
        <v>134</v>
      </c>
    </row>
    <row r="48" spans="1:7" x14ac:dyDescent="0.25">
      <c r="A48" s="104"/>
      <c r="B48" s="105"/>
      <c r="C48" s="11" t="s">
        <v>135</v>
      </c>
      <c r="D48" s="12" t="s">
        <v>136</v>
      </c>
      <c r="E48" s="12" t="s">
        <v>95</v>
      </c>
      <c r="F48" s="12" t="s">
        <v>11</v>
      </c>
      <c r="G48" s="13" t="s">
        <v>137</v>
      </c>
    </row>
    <row r="49" spans="1:7" x14ac:dyDescent="0.25">
      <c r="A49" s="104"/>
      <c r="B49" s="105"/>
      <c r="C49" s="11" t="s">
        <v>315</v>
      </c>
      <c r="D49" s="12" t="s">
        <v>138</v>
      </c>
      <c r="E49" s="12" t="s">
        <v>95</v>
      </c>
      <c r="F49" s="12" t="s">
        <v>11</v>
      </c>
      <c r="G49" s="13" t="s">
        <v>139</v>
      </c>
    </row>
    <row r="50" spans="1:7" x14ac:dyDescent="0.25">
      <c r="A50" s="104"/>
      <c r="B50" s="105"/>
      <c r="C50" s="11" t="s">
        <v>140</v>
      </c>
      <c r="D50" s="12" t="s">
        <v>141</v>
      </c>
      <c r="E50" s="12" t="s">
        <v>95</v>
      </c>
      <c r="F50" s="12" t="s">
        <v>24</v>
      </c>
      <c r="G50" s="13" t="s">
        <v>142</v>
      </c>
    </row>
    <row r="51" spans="1:7" x14ac:dyDescent="0.25">
      <c r="A51" s="104"/>
      <c r="B51" s="105"/>
      <c r="C51" s="11" t="s">
        <v>143</v>
      </c>
      <c r="D51" s="12" t="s">
        <v>144</v>
      </c>
      <c r="E51" s="12" t="s">
        <v>95</v>
      </c>
      <c r="F51" s="12" t="s">
        <v>24</v>
      </c>
      <c r="G51" s="13" t="s">
        <v>145</v>
      </c>
    </row>
    <row r="52" spans="1:7" x14ac:dyDescent="0.25">
      <c r="A52" s="104"/>
      <c r="B52" s="105"/>
      <c r="C52" s="11" t="s">
        <v>146</v>
      </c>
      <c r="D52" s="12" t="s">
        <v>147</v>
      </c>
      <c r="E52" s="12" t="s">
        <v>95</v>
      </c>
      <c r="F52" s="12" t="s">
        <v>24</v>
      </c>
      <c r="G52" s="13" t="s">
        <v>148</v>
      </c>
    </row>
    <row r="53" spans="1:7" x14ac:dyDescent="0.25">
      <c r="A53" s="104"/>
      <c r="B53" s="105"/>
      <c r="C53" s="11" t="s">
        <v>149</v>
      </c>
      <c r="D53" s="12" t="s">
        <v>150</v>
      </c>
      <c r="E53" s="12" t="s">
        <v>95</v>
      </c>
      <c r="F53" s="12" t="s">
        <v>151</v>
      </c>
      <c r="G53" s="13" t="s">
        <v>152</v>
      </c>
    </row>
    <row r="54" spans="1:7" x14ac:dyDescent="0.25">
      <c r="A54" s="106" t="s">
        <v>153</v>
      </c>
      <c r="B54" s="108" t="s">
        <v>154</v>
      </c>
      <c r="C54" s="11" t="s">
        <v>155</v>
      </c>
      <c r="D54" s="12" t="s">
        <v>156</v>
      </c>
      <c r="E54" s="12" t="s">
        <v>95</v>
      </c>
      <c r="F54" s="12" t="s">
        <v>11</v>
      </c>
      <c r="G54" s="13" t="s">
        <v>157</v>
      </c>
    </row>
    <row r="55" spans="1:7" x14ac:dyDescent="0.25">
      <c r="A55" s="106"/>
      <c r="B55" s="108"/>
      <c r="C55" s="11" t="s">
        <v>158</v>
      </c>
      <c r="D55" s="12" t="s">
        <v>159</v>
      </c>
      <c r="E55" s="12" t="s">
        <v>95</v>
      </c>
      <c r="F55" s="12" t="s">
        <v>11</v>
      </c>
      <c r="G55" s="13" t="s">
        <v>160</v>
      </c>
    </row>
    <row r="56" spans="1:7" x14ac:dyDescent="0.25">
      <c r="A56" s="106"/>
      <c r="B56" s="108"/>
      <c r="C56" s="11" t="s">
        <v>161</v>
      </c>
      <c r="D56" s="12" t="s">
        <v>162</v>
      </c>
      <c r="E56" s="12" t="s">
        <v>95</v>
      </c>
      <c r="F56" s="12" t="s">
        <v>11</v>
      </c>
      <c r="G56" s="13" t="s">
        <v>163</v>
      </c>
    </row>
    <row r="57" spans="1:7" x14ac:dyDescent="0.25">
      <c r="A57" s="106"/>
      <c r="B57" s="108"/>
      <c r="C57" s="11" t="s">
        <v>164</v>
      </c>
      <c r="D57" s="12" t="s">
        <v>165</v>
      </c>
      <c r="E57" s="12" t="s">
        <v>95</v>
      </c>
      <c r="F57" s="12" t="s">
        <v>11</v>
      </c>
      <c r="G57" s="13" t="s">
        <v>166</v>
      </c>
    </row>
    <row r="58" spans="1:7" x14ac:dyDescent="0.25">
      <c r="A58" s="106"/>
      <c r="B58" s="108"/>
      <c r="C58" s="11" t="s">
        <v>167</v>
      </c>
      <c r="D58" s="12" t="s">
        <v>115</v>
      </c>
      <c r="E58" s="12" t="s">
        <v>95</v>
      </c>
      <c r="F58" s="12" t="s">
        <v>24</v>
      </c>
      <c r="G58" s="13" t="s">
        <v>168</v>
      </c>
    </row>
    <row r="59" spans="1:7" x14ac:dyDescent="0.25">
      <c r="A59" s="106"/>
      <c r="B59" s="108"/>
      <c r="C59" s="11" t="s">
        <v>169</v>
      </c>
      <c r="D59" s="12" t="s">
        <v>170</v>
      </c>
      <c r="E59" s="12" t="s">
        <v>95</v>
      </c>
      <c r="F59" s="12" t="s">
        <v>24</v>
      </c>
      <c r="G59" s="13" t="s">
        <v>171</v>
      </c>
    </row>
    <row r="60" spans="1:7" ht="15.75" thickBot="1" x14ac:dyDescent="0.3">
      <c r="A60" s="107"/>
      <c r="B60" s="109"/>
      <c r="C60" s="15" t="s">
        <v>172</v>
      </c>
      <c r="D60" s="16" t="s">
        <v>173</v>
      </c>
      <c r="E60" s="16" t="s">
        <v>95</v>
      </c>
      <c r="F60" s="16" t="s">
        <v>151</v>
      </c>
      <c r="G60" s="17" t="s">
        <v>174</v>
      </c>
    </row>
  </sheetData>
  <mergeCells count="11">
    <mergeCell ref="A31:A53"/>
    <mergeCell ref="B31:B53"/>
    <mergeCell ref="A54:A60"/>
    <mergeCell ref="B54:B60"/>
    <mergeCell ref="A3:B3"/>
    <mergeCell ref="A4:A9"/>
    <mergeCell ref="B4:B9"/>
    <mergeCell ref="A10:A23"/>
    <mergeCell ref="B10:B23"/>
    <mergeCell ref="A24:A30"/>
    <mergeCell ref="B24:B3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145A3-51EF-40CF-A237-9F2B3AE5B5CB}">
  <dimension ref="A1:O91"/>
  <sheetViews>
    <sheetView workbookViewId="0">
      <selection activeCell="A11" sqref="A1:O91"/>
    </sheetView>
  </sheetViews>
  <sheetFormatPr defaultRowHeight="15" x14ac:dyDescent="0.25"/>
  <cols>
    <col min="1" max="1" width="24.42578125" customWidth="1"/>
  </cols>
  <sheetData>
    <row r="1" spans="1:15" ht="15.75" thickBot="1" x14ac:dyDescent="0.3">
      <c r="A1" s="18" t="s">
        <v>180</v>
      </c>
      <c r="B1" s="18"/>
      <c r="C1" s="18"/>
      <c r="D1" s="18"/>
      <c r="E1" s="18"/>
      <c r="F1" s="18"/>
      <c r="G1" s="18"/>
      <c r="H1" s="18"/>
      <c r="I1" s="18"/>
      <c r="J1" s="18"/>
      <c r="K1" s="18"/>
      <c r="L1" s="18"/>
      <c r="M1" s="18"/>
      <c r="N1" s="18"/>
      <c r="O1" s="18"/>
    </row>
    <row r="2" spans="1:15" ht="16.5" thickBot="1" x14ac:dyDescent="0.3">
      <c r="A2" s="4" t="s">
        <v>181</v>
      </c>
      <c r="B2" s="19" t="s">
        <v>23</v>
      </c>
      <c r="C2" s="19" t="s">
        <v>27</v>
      </c>
      <c r="D2" s="20" t="s">
        <v>63</v>
      </c>
      <c r="E2" s="20" t="s">
        <v>66</v>
      </c>
      <c r="F2" s="20" t="s">
        <v>182</v>
      </c>
      <c r="G2" s="20" t="s">
        <v>69</v>
      </c>
      <c r="H2" s="20" t="s">
        <v>183</v>
      </c>
      <c r="I2" s="20" t="s">
        <v>141</v>
      </c>
      <c r="J2" s="20" t="s">
        <v>150</v>
      </c>
      <c r="K2" s="20" t="s">
        <v>147</v>
      </c>
      <c r="L2" s="20" t="s">
        <v>184</v>
      </c>
      <c r="M2" s="20" t="s">
        <v>115</v>
      </c>
      <c r="N2" s="20" t="s">
        <v>173</v>
      </c>
      <c r="O2" s="21" t="s">
        <v>185</v>
      </c>
    </row>
    <row r="3" spans="1:15" x14ac:dyDescent="0.25">
      <c r="A3" s="22" t="s">
        <v>186</v>
      </c>
      <c r="B3" s="23">
        <v>674.10666666666668</v>
      </c>
      <c r="C3" s="23">
        <v>128.21333333333334</v>
      </c>
      <c r="D3" s="23">
        <v>10.466666666666667</v>
      </c>
      <c r="E3" s="23">
        <v>2.6999999999999997</v>
      </c>
      <c r="F3" s="23">
        <v>1.6333333333333335</v>
      </c>
      <c r="G3" s="23">
        <v>29.466666666666669</v>
      </c>
      <c r="H3" s="23">
        <v>16.033333333333335</v>
      </c>
      <c r="I3" s="23">
        <v>8.6333333333333329</v>
      </c>
      <c r="J3" s="23">
        <v>5.4333333333333336</v>
      </c>
      <c r="K3" s="23">
        <v>4.7333333333333334</v>
      </c>
      <c r="L3" s="23">
        <v>176</v>
      </c>
      <c r="M3" s="23">
        <v>5.2333333333333334</v>
      </c>
      <c r="N3" s="23">
        <v>3.4333333333333336</v>
      </c>
      <c r="O3" s="24">
        <v>29.433333333333334</v>
      </c>
    </row>
    <row r="4" spans="1:15" x14ac:dyDescent="0.25">
      <c r="A4" s="25" t="s">
        <v>187</v>
      </c>
      <c r="B4" s="26">
        <v>729.19333333333327</v>
      </c>
      <c r="C4" s="26">
        <v>104.82000000000001</v>
      </c>
      <c r="D4" s="26">
        <v>19.833333333333332</v>
      </c>
      <c r="E4" s="26">
        <v>5.333333333333333</v>
      </c>
      <c r="F4" s="26">
        <v>2.3333333333333335</v>
      </c>
      <c r="G4" s="26">
        <v>29.266666666666666</v>
      </c>
      <c r="H4" s="26">
        <v>17.3</v>
      </c>
      <c r="I4" s="26">
        <v>7.1333333333333329</v>
      </c>
      <c r="J4" s="26">
        <v>4.5666666666666664</v>
      </c>
      <c r="K4" s="26">
        <v>4</v>
      </c>
      <c r="L4" s="26">
        <v>163.76666666666668</v>
      </c>
      <c r="M4" s="26">
        <v>5.8999999999999995</v>
      </c>
      <c r="N4" s="26">
        <v>3.1666666666666665</v>
      </c>
      <c r="O4" s="27">
        <v>24.066666666666666</v>
      </c>
    </row>
    <row r="5" spans="1:15" x14ac:dyDescent="0.25">
      <c r="A5" s="25" t="s">
        <v>188</v>
      </c>
      <c r="B5" s="26">
        <v>766.36</v>
      </c>
      <c r="C5" s="26">
        <v>127.09333333333332</v>
      </c>
      <c r="D5" s="26">
        <v>15.733333333333334</v>
      </c>
      <c r="E5" s="26">
        <v>3.7000000000000006</v>
      </c>
      <c r="F5" s="26">
        <v>1.6333333333333335</v>
      </c>
      <c r="G5" s="26">
        <v>30.7</v>
      </c>
      <c r="H5" s="26">
        <v>16.100000000000001</v>
      </c>
      <c r="I5" s="26">
        <v>13.266666666666666</v>
      </c>
      <c r="J5" s="26">
        <v>9.1</v>
      </c>
      <c r="K5" s="26">
        <v>7.4333333333333336</v>
      </c>
      <c r="L5" s="26">
        <v>381.86666666666662</v>
      </c>
      <c r="M5" s="26">
        <v>9.1333333333333329</v>
      </c>
      <c r="N5" s="26">
        <v>4.5</v>
      </c>
      <c r="O5" s="27">
        <v>72.099999999999994</v>
      </c>
    </row>
    <row r="6" spans="1:15" x14ac:dyDescent="0.25">
      <c r="A6" s="25" t="s">
        <v>189</v>
      </c>
      <c r="B6" s="26">
        <v>1088.3866666666668</v>
      </c>
      <c r="C6" s="26">
        <v>179.42</v>
      </c>
      <c r="D6" s="26">
        <v>15.366666666666667</v>
      </c>
      <c r="E6" s="26">
        <v>4.5666666666666664</v>
      </c>
      <c r="F6" s="26">
        <v>2.1666666666666665</v>
      </c>
      <c r="G6" s="26">
        <v>23.366666666666664</v>
      </c>
      <c r="H6" s="26">
        <v>13.333333333333334</v>
      </c>
      <c r="I6" s="26">
        <v>9.1666666666666661</v>
      </c>
      <c r="J6" s="26">
        <v>4.4666666666666659</v>
      </c>
      <c r="K6" s="26">
        <v>3.9</v>
      </c>
      <c r="L6" s="26">
        <v>200.53333333333333</v>
      </c>
      <c r="M6" s="26">
        <v>6.9333333333333336</v>
      </c>
      <c r="N6" s="26">
        <v>3.1666666666666665</v>
      </c>
      <c r="O6" s="27">
        <v>34.200000000000003</v>
      </c>
    </row>
    <row r="7" spans="1:15" x14ac:dyDescent="0.25">
      <c r="A7" s="25" t="s">
        <v>190</v>
      </c>
      <c r="B7" s="26">
        <v>641.17333333333329</v>
      </c>
      <c r="C7" s="26">
        <v>180.33333333333334</v>
      </c>
      <c r="D7" s="26">
        <v>20.566666666666666</v>
      </c>
      <c r="E7" s="26">
        <v>5.166666666666667</v>
      </c>
      <c r="F7" s="26">
        <v>2.6333333333333333</v>
      </c>
      <c r="G7" s="26">
        <v>38.266666666666673</v>
      </c>
      <c r="H7" s="26">
        <v>28.599999999999998</v>
      </c>
      <c r="I7" s="26">
        <v>12.899999999999999</v>
      </c>
      <c r="J7" s="26">
        <v>8.1666666666666679</v>
      </c>
      <c r="K7" s="26">
        <v>6.5</v>
      </c>
      <c r="L7" s="26">
        <v>363.43333333333334</v>
      </c>
      <c r="M7" s="26">
        <v>9.2666666666666675</v>
      </c>
      <c r="N7" s="26">
        <v>4.6333333333333337</v>
      </c>
      <c r="O7" s="27">
        <v>60.566666666666663</v>
      </c>
    </row>
    <row r="8" spans="1:15" x14ac:dyDescent="0.25">
      <c r="A8" s="28" t="s">
        <v>191</v>
      </c>
      <c r="B8" s="26">
        <v>605.1</v>
      </c>
      <c r="C8" s="26">
        <v>123.14666666666665</v>
      </c>
      <c r="D8" s="26">
        <v>17.366666666666667</v>
      </c>
      <c r="E8" s="26">
        <v>5.4333333333333336</v>
      </c>
      <c r="F8" s="26">
        <v>1.7333333333333334</v>
      </c>
      <c r="G8" s="26">
        <v>22.3</v>
      </c>
      <c r="H8" s="26">
        <v>12.933333333333332</v>
      </c>
      <c r="I8" s="26">
        <v>11.200000000000001</v>
      </c>
      <c r="J8" s="26">
        <v>6.1333333333333329</v>
      </c>
      <c r="K8" s="26">
        <v>4.1333333333333329</v>
      </c>
      <c r="L8" s="26">
        <v>341.59999999999997</v>
      </c>
      <c r="M8" s="26">
        <v>9.9666666666666668</v>
      </c>
      <c r="N8" s="26">
        <v>4.2333333333333334</v>
      </c>
      <c r="O8" s="27">
        <v>52.800000000000004</v>
      </c>
    </row>
    <row r="9" spans="1:15" x14ac:dyDescent="0.25">
      <c r="A9" s="25" t="s">
        <v>192</v>
      </c>
      <c r="B9" s="26">
        <v>535.55999999999995</v>
      </c>
      <c r="C9" s="26">
        <v>102.91333333333334</v>
      </c>
      <c r="D9" s="26">
        <v>16.899999999999999</v>
      </c>
      <c r="E9" s="26">
        <v>4.833333333333333</v>
      </c>
      <c r="F9" s="26">
        <v>2.1</v>
      </c>
      <c r="G9" s="26">
        <v>31.766666666666669</v>
      </c>
      <c r="H9" s="26">
        <v>20.766666666666666</v>
      </c>
      <c r="I9" s="26">
        <v>16.433333333333334</v>
      </c>
      <c r="J9" s="26">
        <v>8.2333333333333325</v>
      </c>
      <c r="K9" s="26">
        <v>7.3</v>
      </c>
      <c r="L9" s="26">
        <v>475.23333333333335</v>
      </c>
      <c r="M9" s="26">
        <v>11.266666666666666</v>
      </c>
      <c r="N9" s="26">
        <v>4.5333333333333341</v>
      </c>
      <c r="O9" s="27">
        <v>55.766666666666673</v>
      </c>
    </row>
    <row r="10" spans="1:15" x14ac:dyDescent="0.25">
      <c r="A10" s="25" t="s">
        <v>193</v>
      </c>
      <c r="B10" s="26">
        <v>789.41333333333341</v>
      </c>
      <c r="C10" s="26">
        <v>162.68</v>
      </c>
      <c r="D10" s="26">
        <v>15.4</v>
      </c>
      <c r="E10" s="26">
        <v>4.0999999999999996</v>
      </c>
      <c r="F10" s="26">
        <v>3.9</v>
      </c>
      <c r="G10" s="26">
        <v>31.2</v>
      </c>
      <c r="H10" s="26">
        <v>18.066666666666666</v>
      </c>
      <c r="I10" s="26">
        <v>9.2666666666666675</v>
      </c>
      <c r="J10" s="26">
        <v>6.166666666666667</v>
      </c>
      <c r="K10" s="26">
        <v>5.5</v>
      </c>
      <c r="L10" s="26">
        <v>229.4</v>
      </c>
      <c r="M10" s="26">
        <v>5.7333333333333343</v>
      </c>
      <c r="N10" s="26">
        <v>3.2666666666666671</v>
      </c>
      <c r="O10" s="27">
        <v>32.900000000000006</v>
      </c>
    </row>
    <row r="11" spans="1:15" x14ac:dyDescent="0.25">
      <c r="A11" s="25" t="s">
        <v>194</v>
      </c>
      <c r="B11" s="26">
        <v>715.64</v>
      </c>
      <c r="C11" s="26">
        <v>148.00666666666666</v>
      </c>
      <c r="D11" s="26">
        <v>17.766666666666666</v>
      </c>
      <c r="E11" s="26">
        <v>5.5333333333333341</v>
      </c>
      <c r="F11" s="26">
        <v>3.0333333333333332</v>
      </c>
      <c r="G11" s="26">
        <v>32.133333333333333</v>
      </c>
      <c r="H11" s="26">
        <v>19.866666666666664</v>
      </c>
      <c r="I11" s="26">
        <v>12.899999999999999</v>
      </c>
      <c r="J11" s="26">
        <v>6.6333333333333329</v>
      </c>
      <c r="K11" s="26">
        <v>6.3</v>
      </c>
      <c r="L11" s="26">
        <v>307.23333333333335</v>
      </c>
      <c r="M11" s="26">
        <v>10.266666666666666</v>
      </c>
      <c r="N11" s="26">
        <v>4.1333333333333329</v>
      </c>
      <c r="O11" s="27">
        <v>51.066666666666663</v>
      </c>
    </row>
    <row r="12" spans="1:15" x14ac:dyDescent="0.25">
      <c r="A12" s="25" t="s">
        <v>195</v>
      </c>
      <c r="B12" s="26">
        <v>417.3866666666666</v>
      </c>
      <c r="C12" s="26">
        <v>101.25333333333333</v>
      </c>
      <c r="D12" s="26">
        <v>27.466666666666669</v>
      </c>
      <c r="E12" s="26">
        <v>7.4666666666666659</v>
      </c>
      <c r="F12" s="26">
        <v>2.4333333333333331</v>
      </c>
      <c r="G12" s="26">
        <v>41.9</v>
      </c>
      <c r="H12" s="26">
        <v>31.366666666666664</v>
      </c>
      <c r="I12" s="26">
        <v>12.166666666666666</v>
      </c>
      <c r="J12" s="26">
        <v>7.3999999999999995</v>
      </c>
      <c r="K12" s="26">
        <v>6.2333333333333334</v>
      </c>
      <c r="L12" s="26">
        <v>418.86666666666662</v>
      </c>
      <c r="M12" s="26">
        <v>10</v>
      </c>
      <c r="N12" s="26">
        <v>4.4666666666666659</v>
      </c>
      <c r="O12" s="27">
        <v>81.8</v>
      </c>
    </row>
    <row r="13" spans="1:15" x14ac:dyDescent="0.25">
      <c r="A13" s="25" t="s">
        <v>196</v>
      </c>
      <c r="B13" s="26">
        <v>1015.2333333333332</v>
      </c>
      <c r="C13" s="26">
        <v>154.56666666666669</v>
      </c>
      <c r="D13" s="26">
        <v>18.2</v>
      </c>
      <c r="E13" s="26">
        <v>4.6000000000000005</v>
      </c>
      <c r="F13" s="26">
        <v>2.5</v>
      </c>
      <c r="G13" s="26">
        <v>29.5</v>
      </c>
      <c r="H13" s="26">
        <v>18.2</v>
      </c>
      <c r="I13" s="26">
        <v>8.4666666666666668</v>
      </c>
      <c r="J13" s="26">
        <v>5.5999999999999988</v>
      </c>
      <c r="K13" s="26">
        <v>5.1333333333333329</v>
      </c>
      <c r="L13" s="26">
        <v>203.26666666666665</v>
      </c>
      <c r="M13" s="26">
        <v>6.1000000000000005</v>
      </c>
      <c r="N13" s="26">
        <v>4.2</v>
      </c>
      <c r="O13" s="27">
        <v>37.43333333333333</v>
      </c>
    </row>
    <row r="14" spans="1:15" x14ac:dyDescent="0.25">
      <c r="A14" s="25" t="s">
        <v>197</v>
      </c>
      <c r="B14" s="26">
        <v>775.16</v>
      </c>
      <c r="C14" s="26">
        <v>155.90333333333334</v>
      </c>
      <c r="D14" s="26">
        <v>18.266666666666666</v>
      </c>
      <c r="E14" s="26">
        <v>3.9333333333333336</v>
      </c>
      <c r="F14" s="26">
        <v>3.2333333333333329</v>
      </c>
      <c r="G14" s="26">
        <v>26.033333333333331</v>
      </c>
      <c r="H14" s="26">
        <v>16.066666666666666</v>
      </c>
      <c r="I14" s="26">
        <v>10.033333333333333</v>
      </c>
      <c r="J14" s="26">
        <v>6.7333333333333343</v>
      </c>
      <c r="K14" s="26">
        <v>6.2666666666666657</v>
      </c>
      <c r="L14" s="26">
        <v>232.46666666666667</v>
      </c>
      <c r="M14" s="26">
        <v>6.0666666666666673</v>
      </c>
      <c r="N14" s="26">
        <v>3.7666666666666671</v>
      </c>
      <c r="O14" s="27">
        <v>34.533333333333331</v>
      </c>
    </row>
    <row r="15" spans="1:15" x14ac:dyDescent="0.25">
      <c r="A15" s="25" t="s">
        <v>198</v>
      </c>
      <c r="B15" s="26">
        <v>784.62</v>
      </c>
      <c r="C15" s="26">
        <v>170.50666666666666</v>
      </c>
      <c r="D15" s="26">
        <v>14.200000000000001</v>
      </c>
      <c r="E15" s="26">
        <v>3.9</v>
      </c>
      <c r="F15" s="26">
        <v>1.6000000000000003</v>
      </c>
      <c r="G15" s="26">
        <v>35.6</v>
      </c>
      <c r="H15" s="26">
        <v>16.5</v>
      </c>
      <c r="I15" s="26">
        <v>7.8999999999999995</v>
      </c>
      <c r="J15" s="26">
        <v>5.166666666666667</v>
      </c>
      <c r="K15" s="26">
        <v>4.2333333333333334</v>
      </c>
      <c r="L15" s="26">
        <v>175</v>
      </c>
      <c r="M15" s="26">
        <v>4</v>
      </c>
      <c r="N15" s="26">
        <v>3.5333333333333332</v>
      </c>
      <c r="O15" s="27">
        <v>26.866666666666664</v>
      </c>
    </row>
    <row r="16" spans="1:15" x14ac:dyDescent="0.25">
      <c r="A16" s="25" t="s">
        <v>199</v>
      </c>
      <c r="B16" s="26">
        <v>742.54</v>
      </c>
      <c r="C16" s="26">
        <v>152.84666666666666</v>
      </c>
      <c r="D16" s="26">
        <v>19.633333333333336</v>
      </c>
      <c r="E16" s="26">
        <v>4.2666666666666666</v>
      </c>
      <c r="F16" s="26">
        <v>3.4666666666666663</v>
      </c>
      <c r="G16" s="26">
        <v>25.400000000000002</v>
      </c>
      <c r="H16" s="26">
        <v>16.866666666666667</v>
      </c>
      <c r="I16" s="26">
        <v>10</v>
      </c>
      <c r="J16" s="26">
        <v>7.3</v>
      </c>
      <c r="K16" s="26">
        <v>5.5</v>
      </c>
      <c r="L16" s="26">
        <v>240.66666666666666</v>
      </c>
      <c r="M16" s="26">
        <v>4.4666666666666659</v>
      </c>
      <c r="N16" s="26">
        <v>3.5333333333333332</v>
      </c>
      <c r="O16" s="27">
        <v>28.566666666666666</v>
      </c>
    </row>
    <row r="17" spans="1:15" x14ac:dyDescent="0.25">
      <c r="A17" s="25" t="s">
        <v>200</v>
      </c>
      <c r="B17" s="26">
        <v>833.73333333333346</v>
      </c>
      <c r="C17" s="26">
        <v>191.32000000000002</v>
      </c>
      <c r="D17" s="26">
        <v>21.8</v>
      </c>
      <c r="E17" s="26">
        <v>4.833333333333333</v>
      </c>
      <c r="F17" s="26">
        <v>4.0999999999999996</v>
      </c>
      <c r="G17" s="26">
        <v>29.033333333333331</v>
      </c>
      <c r="H17" s="26">
        <v>16.066666666666666</v>
      </c>
      <c r="I17" s="26">
        <v>10.433333333333335</v>
      </c>
      <c r="J17" s="26">
        <v>6.4333333333333336</v>
      </c>
      <c r="K17" s="26">
        <v>6</v>
      </c>
      <c r="L17" s="26">
        <v>227.63333333333333</v>
      </c>
      <c r="M17" s="26">
        <v>4.7333333333333334</v>
      </c>
      <c r="N17" s="26">
        <v>3.4</v>
      </c>
      <c r="O17" s="27">
        <v>30.733333333333334</v>
      </c>
    </row>
    <row r="18" spans="1:15" x14ac:dyDescent="0.25">
      <c r="A18" s="25" t="s">
        <v>201</v>
      </c>
      <c r="B18" s="26">
        <v>840.81333333333339</v>
      </c>
      <c r="C18" s="26">
        <v>231.41333333333333</v>
      </c>
      <c r="D18" s="26">
        <v>19.266666666666669</v>
      </c>
      <c r="E18" s="26">
        <v>5.2333333333333334</v>
      </c>
      <c r="F18" s="26">
        <v>2.2333333333333329</v>
      </c>
      <c r="G18" s="26">
        <v>42.366666666666667</v>
      </c>
      <c r="H18" s="26">
        <v>28.466666666666669</v>
      </c>
      <c r="I18" s="26">
        <v>11.233333333333334</v>
      </c>
      <c r="J18" s="26">
        <v>6.8</v>
      </c>
      <c r="K18" s="26">
        <v>6.1333333333333329</v>
      </c>
      <c r="L18" s="26">
        <v>357.09999999999997</v>
      </c>
      <c r="M18" s="26">
        <v>7.5333333333333341</v>
      </c>
      <c r="N18" s="26">
        <v>3.6</v>
      </c>
      <c r="O18" s="27">
        <v>59.833333333333336</v>
      </c>
    </row>
    <row r="19" spans="1:15" x14ac:dyDescent="0.25">
      <c r="A19" s="25" t="s">
        <v>202</v>
      </c>
      <c r="B19" s="26">
        <v>1084.6933333333334</v>
      </c>
      <c r="C19" s="26">
        <v>132.86666666666667</v>
      </c>
      <c r="D19" s="26">
        <v>23</v>
      </c>
      <c r="E19" s="26">
        <v>4.9666666666666668</v>
      </c>
      <c r="F19" s="26">
        <v>2.7333333333333329</v>
      </c>
      <c r="G19" s="26">
        <v>41.333333333333336</v>
      </c>
      <c r="H19" s="26">
        <v>20.233333333333331</v>
      </c>
      <c r="I19" s="26">
        <v>8.8999999999999986</v>
      </c>
      <c r="J19" s="26">
        <v>6.0999999999999988</v>
      </c>
      <c r="K19" s="26">
        <v>5.3</v>
      </c>
      <c r="L19" s="26">
        <v>217.63333333333335</v>
      </c>
      <c r="M19" s="26">
        <v>5.7666666666666657</v>
      </c>
      <c r="N19" s="26">
        <v>3.4333333333333336</v>
      </c>
      <c r="O19" s="27">
        <v>34.5</v>
      </c>
    </row>
    <row r="20" spans="1:15" x14ac:dyDescent="0.25">
      <c r="A20" s="25" t="s">
        <v>203</v>
      </c>
      <c r="B20" s="26">
        <v>444.73333333333335</v>
      </c>
      <c r="C20" s="26">
        <v>192.40666666666667</v>
      </c>
      <c r="D20" s="26">
        <v>21.766666666666666</v>
      </c>
      <c r="E20" s="26">
        <v>4.6000000000000005</v>
      </c>
      <c r="F20" s="26">
        <v>2.333333333333333</v>
      </c>
      <c r="G20" s="26">
        <v>32.6</v>
      </c>
      <c r="H20" s="26">
        <v>16.166666666666668</v>
      </c>
      <c r="I20" s="26">
        <v>12.233333333333333</v>
      </c>
      <c r="J20" s="26">
        <v>7.333333333333333</v>
      </c>
      <c r="K20" s="26">
        <v>6.2666666666666666</v>
      </c>
      <c r="L20" s="26">
        <v>233.36666666666667</v>
      </c>
      <c r="M20" s="26">
        <v>5.333333333333333</v>
      </c>
      <c r="N20" s="26">
        <v>4.4000000000000004</v>
      </c>
      <c r="O20" s="27">
        <v>32.633333333333333</v>
      </c>
    </row>
    <row r="21" spans="1:15" x14ac:dyDescent="0.25">
      <c r="A21" s="25" t="s">
        <v>204</v>
      </c>
      <c r="B21" s="26">
        <v>938.16666666666663</v>
      </c>
      <c r="C21" s="26">
        <v>223.64666666666668</v>
      </c>
      <c r="D21" s="26">
        <v>22.099999999999998</v>
      </c>
      <c r="E21" s="26">
        <v>5.833333333333333</v>
      </c>
      <c r="F21" s="26">
        <v>3.6666666666666665</v>
      </c>
      <c r="G21" s="26">
        <v>26.133333333333336</v>
      </c>
      <c r="H21" s="26">
        <v>23.333333333333332</v>
      </c>
      <c r="I21" s="26">
        <v>10.033333333333333</v>
      </c>
      <c r="J21" s="26">
        <v>5.8</v>
      </c>
      <c r="K21" s="26">
        <v>4.666666666666667</v>
      </c>
      <c r="L21" s="26">
        <v>263.93333333333334</v>
      </c>
      <c r="M21" s="26">
        <v>8</v>
      </c>
      <c r="N21" s="26">
        <v>3.4333333333333336</v>
      </c>
      <c r="O21" s="27">
        <v>35.466666666666669</v>
      </c>
    </row>
    <row r="22" spans="1:15" x14ac:dyDescent="0.25">
      <c r="A22" s="25" t="s">
        <v>205</v>
      </c>
      <c r="B22" s="26">
        <v>840.27333333333343</v>
      </c>
      <c r="C22" s="26">
        <v>153.11333333333332</v>
      </c>
      <c r="D22" s="26">
        <v>24.5</v>
      </c>
      <c r="E22" s="26">
        <v>7.9666666666666659</v>
      </c>
      <c r="F22" s="26">
        <v>4.333333333333333</v>
      </c>
      <c r="G22" s="26">
        <v>32.333333333333336</v>
      </c>
      <c r="H22" s="26">
        <v>23.133333333333336</v>
      </c>
      <c r="I22" s="26">
        <v>9.1666666666666661</v>
      </c>
      <c r="J22" s="26">
        <v>5.666666666666667</v>
      </c>
      <c r="K22" s="26">
        <v>5.0333333333333323</v>
      </c>
      <c r="L22" s="26">
        <v>182.5333333333333</v>
      </c>
      <c r="M22" s="26">
        <v>4.5</v>
      </c>
      <c r="N22" s="26">
        <v>3.3666666666666667</v>
      </c>
      <c r="O22" s="27">
        <v>28.599999999999998</v>
      </c>
    </row>
    <row r="23" spans="1:15" x14ac:dyDescent="0.25">
      <c r="A23" s="25" t="s">
        <v>206</v>
      </c>
      <c r="B23" s="26">
        <v>809.4133333333333</v>
      </c>
      <c r="C23" s="26">
        <v>188.69999999999996</v>
      </c>
      <c r="D23" s="26">
        <v>21.233333333333331</v>
      </c>
      <c r="E23" s="26">
        <v>6.8666666666666663</v>
      </c>
      <c r="F23" s="26">
        <v>2.7333333333333329</v>
      </c>
      <c r="G23" s="26">
        <v>30.100000000000005</v>
      </c>
      <c r="H23" s="26">
        <v>19.333333333333332</v>
      </c>
      <c r="I23" s="26">
        <v>11.266666666666666</v>
      </c>
      <c r="J23" s="26">
        <v>8.2999999999999989</v>
      </c>
      <c r="K23" s="26">
        <v>6.5666666666666673</v>
      </c>
      <c r="L23" s="26">
        <v>309.26666666666665</v>
      </c>
      <c r="M23" s="26">
        <v>8.3666666666666654</v>
      </c>
      <c r="N23" s="26">
        <v>4.4666666666666659</v>
      </c>
      <c r="O23" s="27">
        <v>36.433333333333337</v>
      </c>
    </row>
    <row r="24" spans="1:15" x14ac:dyDescent="0.25">
      <c r="A24" s="25" t="s">
        <v>207</v>
      </c>
      <c r="B24" s="26">
        <v>432.1466666666667</v>
      </c>
      <c r="C24" s="26">
        <v>54.133333333333333</v>
      </c>
      <c r="D24" s="26">
        <v>16.466666666666669</v>
      </c>
      <c r="E24" s="26">
        <v>4.333333333333333</v>
      </c>
      <c r="F24" s="26">
        <v>2</v>
      </c>
      <c r="G24" s="26">
        <v>22.766666666666666</v>
      </c>
      <c r="H24" s="26">
        <v>12.5</v>
      </c>
      <c r="I24" s="26">
        <v>9.0666666666666664</v>
      </c>
      <c r="J24" s="26">
        <v>7.166666666666667</v>
      </c>
      <c r="K24" s="26">
        <v>6.2</v>
      </c>
      <c r="L24" s="26">
        <v>209.30000000000004</v>
      </c>
      <c r="M24" s="26">
        <v>5.5</v>
      </c>
      <c r="N24" s="26">
        <v>4.1333333333333337</v>
      </c>
      <c r="O24" s="27">
        <v>29.399999999999995</v>
      </c>
    </row>
    <row r="25" spans="1:15" x14ac:dyDescent="0.25">
      <c r="A25" s="25" t="s">
        <v>208</v>
      </c>
      <c r="B25" s="26">
        <v>526.5333333333333</v>
      </c>
      <c r="C25" s="26">
        <v>116.62</v>
      </c>
      <c r="D25" s="26">
        <v>10.766666666666666</v>
      </c>
      <c r="E25" s="26">
        <v>2.8333333333333335</v>
      </c>
      <c r="F25" s="26">
        <v>2.7333333333333329</v>
      </c>
      <c r="G25" s="26">
        <v>30.833333333333332</v>
      </c>
      <c r="H25" s="26">
        <v>11.199999999999998</v>
      </c>
      <c r="I25" s="26">
        <v>8.3000000000000007</v>
      </c>
      <c r="J25" s="26">
        <v>6.0999999999999988</v>
      </c>
      <c r="K25" s="26">
        <v>5.666666666666667</v>
      </c>
      <c r="L25" s="26">
        <v>270.73333333333335</v>
      </c>
      <c r="M25" s="26">
        <v>5.0666666666666664</v>
      </c>
      <c r="N25" s="26">
        <v>2.6</v>
      </c>
      <c r="O25" s="27">
        <v>33.766666666666673</v>
      </c>
    </row>
    <row r="26" spans="1:15" x14ac:dyDescent="0.25">
      <c r="A26" s="25" t="s">
        <v>209</v>
      </c>
      <c r="B26" s="26">
        <v>704.63333333333333</v>
      </c>
      <c r="C26" s="26">
        <v>131.94666666666669</v>
      </c>
      <c r="D26" s="26">
        <v>22.133333333333336</v>
      </c>
      <c r="E26" s="26">
        <v>4.5</v>
      </c>
      <c r="F26" s="26">
        <v>3.4333333333333336</v>
      </c>
      <c r="G26" s="26">
        <v>21.033333333333331</v>
      </c>
      <c r="H26" s="26">
        <v>15.666666666666666</v>
      </c>
      <c r="I26" s="26">
        <v>9.2333333333333325</v>
      </c>
      <c r="J26" s="26">
        <v>6.166666666666667</v>
      </c>
      <c r="K26" s="26">
        <v>5</v>
      </c>
      <c r="L26" s="26">
        <v>231.63333333333333</v>
      </c>
      <c r="M26" s="26">
        <v>6.166666666666667</v>
      </c>
      <c r="N26" s="26">
        <v>3.4</v>
      </c>
      <c r="O26" s="27">
        <v>28.833333333333332</v>
      </c>
    </row>
    <row r="27" spans="1:15" x14ac:dyDescent="0.25">
      <c r="A27" s="25" t="s">
        <v>210</v>
      </c>
      <c r="B27" s="26">
        <v>753.7600000000001</v>
      </c>
      <c r="C27" s="26">
        <v>156.94666666666669</v>
      </c>
      <c r="D27" s="26">
        <v>20.200000000000003</v>
      </c>
      <c r="E27" s="26">
        <v>4.0666666666666673</v>
      </c>
      <c r="F27" s="26">
        <v>2.4333333333333331</v>
      </c>
      <c r="G27" s="26">
        <v>35.5</v>
      </c>
      <c r="H27" s="26">
        <v>17.366666666666667</v>
      </c>
      <c r="I27" s="26">
        <v>9.4</v>
      </c>
      <c r="J27" s="26">
        <v>7.9666666666666659</v>
      </c>
      <c r="K27" s="26">
        <v>7.166666666666667</v>
      </c>
      <c r="L27" s="26">
        <v>291.76666666666665</v>
      </c>
      <c r="M27" s="26">
        <v>4.4666666666666659</v>
      </c>
      <c r="N27" s="26">
        <v>3.3000000000000003</v>
      </c>
      <c r="O27" s="27">
        <v>35.333333333333336</v>
      </c>
    </row>
    <row r="28" spans="1:15" x14ac:dyDescent="0.25">
      <c r="A28" s="25" t="s">
        <v>211</v>
      </c>
      <c r="B28" s="26">
        <v>763.9799999999999</v>
      </c>
      <c r="C28" s="26">
        <v>128.42666666666665</v>
      </c>
      <c r="D28" s="26">
        <v>21.366666666666664</v>
      </c>
      <c r="E28" s="26">
        <v>5.3</v>
      </c>
      <c r="F28" s="26">
        <v>2</v>
      </c>
      <c r="G28" s="26">
        <v>22.733333333333331</v>
      </c>
      <c r="H28" s="26">
        <v>11.366666666666667</v>
      </c>
      <c r="I28" s="26">
        <v>13.200000000000001</v>
      </c>
      <c r="J28" s="26">
        <v>6.2</v>
      </c>
      <c r="K28" s="26">
        <v>5.3</v>
      </c>
      <c r="L28" s="26">
        <v>310.2</v>
      </c>
      <c r="M28" s="26">
        <v>9.1000000000000014</v>
      </c>
      <c r="N28" s="26">
        <v>3.3666666666666667</v>
      </c>
      <c r="O28" s="27">
        <v>36.566666666666663</v>
      </c>
    </row>
    <row r="29" spans="1:15" x14ac:dyDescent="0.25">
      <c r="A29" s="25" t="s">
        <v>212</v>
      </c>
      <c r="B29" s="26">
        <v>513.9666666666667</v>
      </c>
      <c r="C29" s="26">
        <v>103.54</v>
      </c>
      <c r="D29" s="26">
        <v>17.700000000000003</v>
      </c>
      <c r="E29" s="26">
        <v>4.3</v>
      </c>
      <c r="F29" s="26">
        <v>3.5666666666666664</v>
      </c>
      <c r="G29" s="26">
        <v>25.133333333333336</v>
      </c>
      <c r="H29" s="26">
        <v>20.166666666666668</v>
      </c>
      <c r="I29" s="26">
        <v>8.2999999999999989</v>
      </c>
      <c r="J29" s="26">
        <v>5.7</v>
      </c>
      <c r="K29" s="26">
        <v>5.166666666666667</v>
      </c>
      <c r="L29" s="26">
        <v>177.03333333333333</v>
      </c>
      <c r="M29" s="26">
        <v>5.333333333333333</v>
      </c>
      <c r="N29" s="26">
        <v>3.0666666666666664</v>
      </c>
      <c r="O29" s="27">
        <v>35.1</v>
      </c>
    </row>
    <row r="30" spans="1:15" x14ac:dyDescent="0.25">
      <c r="A30" s="25" t="s">
        <v>213</v>
      </c>
      <c r="B30" s="26">
        <v>431.80666666666667</v>
      </c>
      <c r="C30" s="26">
        <v>107.08</v>
      </c>
      <c r="D30" s="26">
        <v>17.600000000000001</v>
      </c>
      <c r="E30" s="26">
        <v>5.166666666666667</v>
      </c>
      <c r="F30" s="26">
        <v>2.1333333333333333</v>
      </c>
      <c r="G30" s="26">
        <v>30.633333333333336</v>
      </c>
      <c r="H30" s="26">
        <v>13.366666666666665</v>
      </c>
      <c r="I30" s="26">
        <v>14.233333333333334</v>
      </c>
      <c r="J30" s="26">
        <v>6.5333333333333341</v>
      </c>
      <c r="K30" s="26">
        <v>5.7333333333333334</v>
      </c>
      <c r="L30" s="26">
        <v>323.3</v>
      </c>
      <c r="M30" s="26">
        <v>9.2666666666666675</v>
      </c>
      <c r="N30" s="26">
        <v>3.2333333333333329</v>
      </c>
      <c r="O30" s="27">
        <v>41.3</v>
      </c>
    </row>
    <row r="31" spans="1:15" x14ac:dyDescent="0.25">
      <c r="A31" s="25" t="s">
        <v>214</v>
      </c>
      <c r="B31" s="26">
        <v>841.56</v>
      </c>
      <c r="C31" s="26">
        <v>187.03333333333333</v>
      </c>
      <c r="D31" s="26">
        <v>17.433333333333334</v>
      </c>
      <c r="E31" s="26">
        <v>5.0999999999999996</v>
      </c>
      <c r="F31" s="26">
        <v>2.6666666666666665</v>
      </c>
      <c r="G31" s="26">
        <v>29.733333333333334</v>
      </c>
      <c r="H31" s="26">
        <v>12.633333333333333</v>
      </c>
      <c r="I31" s="26">
        <v>7.166666666666667</v>
      </c>
      <c r="J31" s="26">
        <v>5.4666666666666659</v>
      </c>
      <c r="K31" s="26">
        <v>4.6333333333333329</v>
      </c>
      <c r="L31" s="26">
        <v>161.43333333333337</v>
      </c>
      <c r="M31" s="26">
        <v>5.9000000000000012</v>
      </c>
      <c r="N31" s="26">
        <v>3</v>
      </c>
      <c r="O31" s="27">
        <v>25.533333333333331</v>
      </c>
    </row>
    <row r="32" spans="1:15" x14ac:dyDescent="0.25">
      <c r="A32" s="25" t="s">
        <v>215</v>
      </c>
      <c r="B32" s="26">
        <v>444.19333333333338</v>
      </c>
      <c r="C32" s="26">
        <v>129.94666666666666</v>
      </c>
      <c r="D32" s="26">
        <v>16.2</v>
      </c>
      <c r="E32" s="26">
        <v>5.7</v>
      </c>
      <c r="F32" s="26">
        <v>2.1</v>
      </c>
      <c r="G32" s="26">
        <v>22.399999999999995</v>
      </c>
      <c r="H32" s="26">
        <v>16.7</v>
      </c>
      <c r="I32" s="26">
        <v>8.1</v>
      </c>
      <c r="J32" s="26">
        <v>7.7</v>
      </c>
      <c r="K32" s="26">
        <v>6.166666666666667</v>
      </c>
      <c r="L32" s="26">
        <v>196.03333333333333</v>
      </c>
      <c r="M32" s="26">
        <v>5.4333333333333327</v>
      </c>
      <c r="N32" s="26">
        <v>3.9</v>
      </c>
      <c r="O32" s="27">
        <v>30.5</v>
      </c>
    </row>
    <row r="33" spans="1:15" x14ac:dyDescent="0.25">
      <c r="A33" s="25" t="s">
        <v>216</v>
      </c>
      <c r="B33" s="26">
        <v>596.39333333333332</v>
      </c>
      <c r="C33" s="26">
        <v>124.18666666666665</v>
      </c>
      <c r="D33" s="26">
        <v>17.233333333333334</v>
      </c>
      <c r="E33" s="26">
        <v>6.166666666666667</v>
      </c>
      <c r="F33" s="26">
        <v>2.3333333333333335</v>
      </c>
      <c r="G33" s="26">
        <v>24.299999999999997</v>
      </c>
      <c r="H33" s="26">
        <v>14.200000000000001</v>
      </c>
      <c r="I33" s="26">
        <v>7.7333333333333343</v>
      </c>
      <c r="J33" s="26">
        <v>5.666666666666667</v>
      </c>
      <c r="K33" s="26">
        <v>4.7</v>
      </c>
      <c r="L33" s="26">
        <v>166.56666666666669</v>
      </c>
      <c r="M33" s="26">
        <v>5.5333333333333323</v>
      </c>
      <c r="N33" s="26">
        <v>3.3333333333333335</v>
      </c>
      <c r="O33" s="27">
        <v>27.633333333333336</v>
      </c>
    </row>
    <row r="34" spans="1:15" x14ac:dyDescent="0.25">
      <c r="A34" s="25" t="s">
        <v>217</v>
      </c>
      <c r="B34" s="26">
        <v>728.74000000000012</v>
      </c>
      <c r="C34" s="26">
        <v>130.8133333333333</v>
      </c>
      <c r="D34" s="26">
        <v>16.833333333333332</v>
      </c>
      <c r="E34" s="26">
        <v>5.0333333333333332</v>
      </c>
      <c r="F34" s="26">
        <v>4.333333333333333</v>
      </c>
      <c r="G34" s="26">
        <v>29.333333333333332</v>
      </c>
      <c r="H34" s="26">
        <v>15.966666666666669</v>
      </c>
      <c r="I34" s="26">
        <v>9.1666666666666661</v>
      </c>
      <c r="J34" s="26">
        <v>5.4333333333333336</v>
      </c>
      <c r="K34" s="26">
        <v>4.5666666666666664</v>
      </c>
      <c r="L34" s="26">
        <v>189</v>
      </c>
      <c r="M34" s="26">
        <v>6.5666666666666664</v>
      </c>
      <c r="N34" s="26">
        <v>3.8666666666666667</v>
      </c>
      <c r="O34" s="27">
        <v>34.333333333333336</v>
      </c>
    </row>
    <row r="35" spans="1:15" x14ac:dyDescent="0.25">
      <c r="A35" s="25" t="s">
        <v>218</v>
      </c>
      <c r="B35" s="26">
        <v>595.14</v>
      </c>
      <c r="C35" s="26">
        <v>127.70666666666666</v>
      </c>
      <c r="D35" s="26">
        <v>18.333333333333332</v>
      </c>
      <c r="E35" s="26">
        <v>5.166666666666667</v>
      </c>
      <c r="F35" s="26">
        <v>2.3333333333333335</v>
      </c>
      <c r="G35" s="26">
        <v>24.033333333333331</v>
      </c>
      <c r="H35" s="26">
        <v>12</v>
      </c>
      <c r="I35" s="26">
        <v>10.100000000000001</v>
      </c>
      <c r="J35" s="26">
        <v>7.333333333333333</v>
      </c>
      <c r="K35" s="26">
        <v>6.333333333333333</v>
      </c>
      <c r="L35" s="26">
        <v>324.83333333333331</v>
      </c>
      <c r="M35" s="26">
        <v>8.1333333333333329</v>
      </c>
      <c r="N35" s="26">
        <v>3.5</v>
      </c>
      <c r="O35" s="27">
        <v>40.766666666666673</v>
      </c>
    </row>
    <row r="36" spans="1:15" x14ac:dyDescent="0.25">
      <c r="A36" s="25" t="s">
        <v>219</v>
      </c>
      <c r="B36" s="26">
        <v>329.11999999999995</v>
      </c>
      <c r="C36" s="26">
        <v>98.719999999999985</v>
      </c>
      <c r="D36" s="26">
        <v>15.733333333333334</v>
      </c>
      <c r="E36" s="26">
        <v>3.9</v>
      </c>
      <c r="F36" s="26">
        <v>2.7333333333333329</v>
      </c>
      <c r="G36" s="26">
        <v>22.7</v>
      </c>
      <c r="H36" s="26">
        <v>12.466666666666667</v>
      </c>
      <c r="I36" s="26">
        <v>7.5666666666666664</v>
      </c>
      <c r="J36" s="26">
        <v>5.3</v>
      </c>
      <c r="K36" s="26">
        <v>4.7333333333333334</v>
      </c>
      <c r="L36" s="26">
        <v>168.33333333333334</v>
      </c>
      <c r="M36" s="26">
        <v>5.7333333333333343</v>
      </c>
      <c r="N36" s="26">
        <v>3.4</v>
      </c>
      <c r="O36" s="27">
        <v>29.433333333333334</v>
      </c>
    </row>
    <row r="37" spans="1:15" x14ac:dyDescent="0.25">
      <c r="A37" s="25" t="s">
        <v>220</v>
      </c>
      <c r="B37" s="26">
        <v>376.41333333333336</v>
      </c>
      <c r="C37" s="26">
        <v>51.993333333333332</v>
      </c>
      <c r="D37" s="26">
        <v>22.966666666666669</v>
      </c>
      <c r="E37" s="26">
        <v>7.2666666666666657</v>
      </c>
      <c r="F37" s="26">
        <v>4.3999999999999995</v>
      </c>
      <c r="G37" s="26">
        <v>29.5</v>
      </c>
      <c r="H37" s="26">
        <v>25.166666666666668</v>
      </c>
      <c r="I37" s="26">
        <v>7.1000000000000005</v>
      </c>
      <c r="J37" s="26">
        <v>5.2</v>
      </c>
      <c r="K37" s="26">
        <v>4.5333333333333341</v>
      </c>
      <c r="L37" s="26">
        <v>170.96666666666667</v>
      </c>
      <c r="M37" s="26">
        <v>4.4333333333333336</v>
      </c>
      <c r="N37" s="26">
        <v>3.1</v>
      </c>
      <c r="O37" s="27">
        <v>28</v>
      </c>
    </row>
    <row r="38" spans="1:15" x14ac:dyDescent="0.25">
      <c r="A38" s="25" t="s">
        <v>221</v>
      </c>
      <c r="B38" s="26">
        <v>506.76</v>
      </c>
      <c r="C38" s="26">
        <v>73.306666666666672</v>
      </c>
      <c r="D38" s="26">
        <v>20.266666666666669</v>
      </c>
      <c r="E38" s="26">
        <v>5.8</v>
      </c>
      <c r="F38" s="26">
        <v>2.8000000000000003</v>
      </c>
      <c r="G38" s="26">
        <v>24.233333333333334</v>
      </c>
      <c r="H38" s="26">
        <v>26.3</v>
      </c>
      <c r="I38" s="26">
        <v>9.1666666666666661</v>
      </c>
      <c r="J38" s="26">
        <v>6.3666666666666671</v>
      </c>
      <c r="K38" s="26">
        <v>5.7</v>
      </c>
      <c r="L38" s="26">
        <v>195.76666666666665</v>
      </c>
      <c r="M38" s="26">
        <v>6.4666666666666677</v>
      </c>
      <c r="N38" s="26">
        <v>4</v>
      </c>
      <c r="O38" s="27">
        <v>33.533333333333331</v>
      </c>
    </row>
    <row r="39" spans="1:15" ht="18" customHeight="1" x14ac:dyDescent="0.25">
      <c r="A39" s="28" t="s">
        <v>222</v>
      </c>
      <c r="B39" s="26">
        <v>565.23333333333323</v>
      </c>
      <c r="C39" s="26">
        <v>155.33333333333334</v>
      </c>
      <c r="D39" s="26">
        <v>18.700000000000003</v>
      </c>
      <c r="E39" s="26">
        <v>4.7</v>
      </c>
      <c r="F39" s="26">
        <v>2.4333333333333331</v>
      </c>
      <c r="G39" s="26">
        <v>18.366666666666664</v>
      </c>
      <c r="H39" s="26">
        <v>8.0666666666666664</v>
      </c>
      <c r="I39" s="26">
        <v>8.5666666666666682</v>
      </c>
      <c r="J39" s="26">
        <v>5.1333333333333329</v>
      </c>
      <c r="K39" s="26">
        <v>4.4333333333333327</v>
      </c>
      <c r="L39" s="26">
        <v>190.29999999999998</v>
      </c>
      <c r="M39" s="26">
        <v>5.2</v>
      </c>
      <c r="N39" s="26">
        <v>3.3000000000000003</v>
      </c>
      <c r="O39" s="27">
        <v>33.266666666666666</v>
      </c>
    </row>
    <row r="40" spans="1:15" x14ac:dyDescent="0.25">
      <c r="A40" s="25" t="s">
        <v>223</v>
      </c>
      <c r="B40" s="26">
        <v>610.24666666666678</v>
      </c>
      <c r="C40" s="26">
        <v>110.82</v>
      </c>
      <c r="D40" s="26">
        <v>15.199999999999998</v>
      </c>
      <c r="E40" s="26">
        <v>4.0333333333333341</v>
      </c>
      <c r="F40" s="26">
        <v>3.8000000000000003</v>
      </c>
      <c r="G40" s="26">
        <v>16.366666666666664</v>
      </c>
      <c r="H40" s="26">
        <v>7.666666666666667</v>
      </c>
      <c r="I40" s="26">
        <v>10.166666666666666</v>
      </c>
      <c r="J40" s="26">
        <v>6.5333333333333341</v>
      </c>
      <c r="K40" s="26">
        <v>5.4666666666666659</v>
      </c>
      <c r="L40" s="26">
        <v>245.4666666666667</v>
      </c>
      <c r="M40" s="26">
        <v>5.2333333333333334</v>
      </c>
      <c r="N40" s="26">
        <v>3.2666666666666671</v>
      </c>
      <c r="O40" s="27">
        <v>44.833333333333336</v>
      </c>
    </row>
    <row r="41" spans="1:15" x14ac:dyDescent="0.25">
      <c r="A41" s="25" t="s">
        <v>224</v>
      </c>
      <c r="B41" s="26">
        <v>497.28000000000003</v>
      </c>
      <c r="C41" s="26">
        <v>133.44666666666669</v>
      </c>
      <c r="D41" s="26">
        <v>17.966666666666665</v>
      </c>
      <c r="E41" s="26">
        <v>4.333333333333333</v>
      </c>
      <c r="F41" s="26">
        <v>2.4333333333333331</v>
      </c>
      <c r="G41" s="26">
        <v>29.2</v>
      </c>
      <c r="H41" s="26">
        <v>11.566666666666668</v>
      </c>
      <c r="I41" s="26">
        <v>8.4</v>
      </c>
      <c r="J41" s="26">
        <v>7.0666666666666664</v>
      </c>
      <c r="K41" s="26">
        <v>6.0333333333333341</v>
      </c>
      <c r="L41" s="26">
        <v>225.53333333333333</v>
      </c>
      <c r="M41" s="26">
        <v>5.333333333333333</v>
      </c>
      <c r="N41" s="26">
        <v>3.3333333333333335</v>
      </c>
      <c r="O41" s="27">
        <v>30.5</v>
      </c>
    </row>
    <row r="42" spans="1:15" x14ac:dyDescent="0.25">
      <c r="A42" s="25" t="s">
        <v>225</v>
      </c>
      <c r="B42" s="26">
        <v>376.34666666666664</v>
      </c>
      <c r="C42" s="26">
        <v>60.333333333333336</v>
      </c>
      <c r="D42" s="26">
        <v>25.833333333333332</v>
      </c>
      <c r="E42" s="26">
        <v>6.6000000000000005</v>
      </c>
      <c r="F42" s="26">
        <v>3.5666666666666664</v>
      </c>
      <c r="G42" s="26">
        <v>35.599999999999994</v>
      </c>
      <c r="H42" s="26">
        <v>17.666666666666668</v>
      </c>
      <c r="I42" s="26">
        <v>16.366666666666667</v>
      </c>
      <c r="J42" s="26">
        <v>7.1333333333333329</v>
      </c>
      <c r="K42" s="26">
        <v>6.9333333333333336</v>
      </c>
      <c r="L42" s="26">
        <v>605.16666666666663</v>
      </c>
      <c r="M42" s="26">
        <v>13.199999999999998</v>
      </c>
      <c r="N42" s="26">
        <v>3.4666666666666668</v>
      </c>
      <c r="O42" s="27">
        <v>60.333333333333336</v>
      </c>
    </row>
    <row r="43" spans="1:15" x14ac:dyDescent="0.25">
      <c r="A43" s="25" t="s">
        <v>226</v>
      </c>
      <c r="B43" s="26">
        <v>358.07333333333332</v>
      </c>
      <c r="C43" s="26">
        <v>42.059999999999995</v>
      </c>
      <c r="D43" s="26">
        <v>15.1</v>
      </c>
      <c r="E43" s="26">
        <v>4.3666666666666663</v>
      </c>
      <c r="F43" s="26">
        <v>2</v>
      </c>
      <c r="G43" s="26">
        <v>23.966666666666669</v>
      </c>
      <c r="H43" s="26">
        <v>8.7666666666666657</v>
      </c>
      <c r="I43" s="26">
        <v>9.5</v>
      </c>
      <c r="J43" s="26">
        <v>6.333333333333333</v>
      </c>
      <c r="K43" s="26">
        <v>5.1000000000000005</v>
      </c>
      <c r="L43" s="26">
        <v>288.16666666666669</v>
      </c>
      <c r="M43" s="26">
        <v>6.0333333333333341</v>
      </c>
      <c r="N43" s="26">
        <v>3.2666666666666671</v>
      </c>
      <c r="O43" s="27">
        <v>33.466666666666669</v>
      </c>
    </row>
    <row r="44" spans="1:15" x14ac:dyDescent="0.25">
      <c r="A44" s="29" t="s">
        <v>227</v>
      </c>
      <c r="B44" s="26">
        <v>612.31333333333339</v>
      </c>
      <c r="C44" s="26">
        <v>155.1</v>
      </c>
      <c r="D44" s="26">
        <v>13.200000000000001</v>
      </c>
      <c r="E44" s="26">
        <v>2.6999999999999997</v>
      </c>
      <c r="F44" s="26">
        <v>1.6333333333333335</v>
      </c>
      <c r="G44" s="26">
        <v>28.5</v>
      </c>
      <c r="H44" s="26">
        <v>16.033333333333335</v>
      </c>
      <c r="I44" s="26">
        <v>10.1</v>
      </c>
      <c r="J44" s="26">
        <v>6.9333333333333336</v>
      </c>
      <c r="K44" s="26">
        <v>5.8666666666666663</v>
      </c>
      <c r="L44" s="26">
        <v>247.79999999999998</v>
      </c>
      <c r="M44" s="26">
        <v>6.3</v>
      </c>
      <c r="N44" s="26">
        <v>3.6</v>
      </c>
      <c r="O44" s="27">
        <v>34.566666666666663</v>
      </c>
    </row>
    <row r="45" spans="1:15" x14ac:dyDescent="0.25">
      <c r="A45" s="25" t="s">
        <v>228</v>
      </c>
      <c r="B45" s="26">
        <v>1068.9066666666668</v>
      </c>
      <c r="C45" s="26">
        <v>161.92666666666665</v>
      </c>
      <c r="D45" s="26">
        <v>19.2</v>
      </c>
      <c r="E45" s="26">
        <v>6.5</v>
      </c>
      <c r="F45" s="26">
        <v>1.7333333333333334</v>
      </c>
      <c r="G45" s="26">
        <v>31</v>
      </c>
      <c r="H45" s="26">
        <v>21.333333333333332</v>
      </c>
      <c r="I45" s="26">
        <v>15.5</v>
      </c>
      <c r="J45" s="26">
        <v>9.0666666666666682</v>
      </c>
      <c r="K45" s="26">
        <v>8.2000000000000011</v>
      </c>
      <c r="L45" s="26">
        <v>631.83333333333326</v>
      </c>
      <c r="M45" s="26">
        <v>10.166666666666666</v>
      </c>
      <c r="N45" s="26">
        <v>4.3999999999999995</v>
      </c>
      <c r="O45" s="27">
        <v>57.699999999999996</v>
      </c>
    </row>
    <row r="46" spans="1:15" x14ac:dyDescent="0.25">
      <c r="A46" s="25" t="s">
        <v>322</v>
      </c>
      <c r="B46" s="26">
        <v>578.12666666666667</v>
      </c>
      <c r="C46" s="26">
        <v>112.41333333333334</v>
      </c>
      <c r="D46" s="26">
        <v>11</v>
      </c>
      <c r="E46" s="26">
        <v>2.5333333333333337</v>
      </c>
      <c r="F46" s="26">
        <v>1.1333333333333335</v>
      </c>
      <c r="G46" s="26">
        <v>33.4</v>
      </c>
      <c r="H46" s="26">
        <v>29.733333333333334</v>
      </c>
      <c r="I46" s="26">
        <v>12.566666666666668</v>
      </c>
      <c r="J46" s="26">
        <v>8.3000000000000007</v>
      </c>
      <c r="K46" s="26">
        <v>6.1333333333333329</v>
      </c>
      <c r="L46" s="26">
        <v>387.66666666666669</v>
      </c>
      <c r="M46" s="26">
        <v>9.0666666666666682</v>
      </c>
      <c r="N46" s="26">
        <v>3.8666666666666667</v>
      </c>
      <c r="O46" s="27">
        <v>44.533333333333331</v>
      </c>
    </row>
    <row r="47" spans="1:15" x14ac:dyDescent="0.25">
      <c r="A47" s="25" t="s">
        <v>229</v>
      </c>
      <c r="B47" s="26">
        <v>1016.5666666666666</v>
      </c>
      <c r="C47" s="26">
        <v>96.053333333333327</v>
      </c>
      <c r="D47" s="26">
        <v>19.433333333333334</v>
      </c>
      <c r="E47" s="26">
        <v>4.7</v>
      </c>
      <c r="F47" s="26">
        <v>2.7333333333333329</v>
      </c>
      <c r="G47" s="26">
        <v>30.966666666666669</v>
      </c>
      <c r="H47" s="26">
        <v>20.233333333333334</v>
      </c>
      <c r="I47" s="26">
        <v>7.8666666666666671</v>
      </c>
      <c r="J47" s="26">
        <v>6.0666666666666664</v>
      </c>
      <c r="K47" s="26">
        <v>5.333333333333333</v>
      </c>
      <c r="L47" s="26">
        <v>145.03333333333333</v>
      </c>
      <c r="M47" s="26">
        <v>4.8666666666666663</v>
      </c>
      <c r="N47" s="26">
        <v>3.1333333333333333</v>
      </c>
      <c r="O47" s="27">
        <v>27.933333333333337</v>
      </c>
    </row>
    <row r="48" spans="1:15" x14ac:dyDescent="0.25">
      <c r="A48" s="25" t="s">
        <v>230</v>
      </c>
      <c r="B48" s="26">
        <v>785.30666666666673</v>
      </c>
      <c r="C48" s="26">
        <v>160.39333333333335</v>
      </c>
      <c r="D48" s="26">
        <v>25.533333333333331</v>
      </c>
      <c r="E48" s="26">
        <v>6.9333333333333336</v>
      </c>
      <c r="F48" s="26">
        <v>4.0333333333333332</v>
      </c>
      <c r="G48" s="26">
        <v>32.466666666666669</v>
      </c>
      <c r="H48" s="26">
        <v>22.366666666666664</v>
      </c>
      <c r="I48" s="26">
        <v>10.433333333333335</v>
      </c>
      <c r="J48" s="26">
        <v>7.1333333333333329</v>
      </c>
      <c r="K48" s="26">
        <v>6.2</v>
      </c>
      <c r="L48" s="26">
        <v>314.40000000000003</v>
      </c>
      <c r="M48" s="26">
        <v>5.2</v>
      </c>
      <c r="N48" s="26">
        <v>2.5333333333333337</v>
      </c>
      <c r="O48" s="27">
        <v>34.566666666666663</v>
      </c>
    </row>
    <row r="49" spans="1:15" x14ac:dyDescent="0.25">
      <c r="A49" s="25" t="s">
        <v>231</v>
      </c>
      <c r="B49" s="26">
        <v>706.32666666666671</v>
      </c>
      <c r="C49" s="26">
        <v>108.38</v>
      </c>
      <c r="D49" s="26">
        <v>14.733333333333334</v>
      </c>
      <c r="E49" s="26">
        <v>4.4333333333333327</v>
      </c>
      <c r="F49" s="26">
        <v>2.9</v>
      </c>
      <c r="G49" s="26">
        <v>23.333333333333332</v>
      </c>
      <c r="H49" s="26">
        <v>12.266666666666667</v>
      </c>
      <c r="I49" s="26">
        <v>9.2333333333333325</v>
      </c>
      <c r="J49" s="26">
        <v>7.166666666666667</v>
      </c>
      <c r="K49" s="26">
        <v>6</v>
      </c>
      <c r="L49" s="26">
        <v>212.1</v>
      </c>
      <c r="M49" s="26">
        <v>5.4333333333333327</v>
      </c>
      <c r="N49" s="26">
        <v>3.2666666666666671</v>
      </c>
      <c r="O49" s="27">
        <v>32.1</v>
      </c>
    </row>
    <row r="50" spans="1:15" x14ac:dyDescent="0.25">
      <c r="A50" s="25" t="s">
        <v>232</v>
      </c>
      <c r="B50" s="26">
        <v>554.38</v>
      </c>
      <c r="C50" s="26">
        <v>92.786666666666676</v>
      </c>
      <c r="D50" s="26">
        <v>15.333333333333334</v>
      </c>
      <c r="E50" s="26">
        <v>4</v>
      </c>
      <c r="F50" s="26">
        <v>2.1333333333333333</v>
      </c>
      <c r="G50" s="26">
        <v>28.7</v>
      </c>
      <c r="H50" s="26">
        <v>12.6</v>
      </c>
      <c r="I50" s="26">
        <v>9.3666666666666654</v>
      </c>
      <c r="J50" s="26">
        <v>6.1333333333333337</v>
      </c>
      <c r="K50" s="26">
        <v>5.6333333333333329</v>
      </c>
      <c r="L50" s="26">
        <v>262.90000000000003</v>
      </c>
      <c r="M50" s="26">
        <v>4.4333333333333327</v>
      </c>
      <c r="N50" s="26">
        <v>2.8666666666666667</v>
      </c>
      <c r="O50" s="27">
        <v>28.133333333333336</v>
      </c>
    </row>
    <row r="51" spans="1:15" x14ac:dyDescent="0.25">
      <c r="A51" s="25" t="s">
        <v>233</v>
      </c>
      <c r="B51" s="26">
        <v>497.45333333333338</v>
      </c>
      <c r="C51" s="26">
        <v>80.933333333333337</v>
      </c>
      <c r="D51" s="26">
        <v>22.700000000000003</v>
      </c>
      <c r="E51" s="26">
        <v>5.5</v>
      </c>
      <c r="F51" s="26">
        <v>3.0666666666666664</v>
      </c>
      <c r="G51" s="26">
        <v>35.266666666666666</v>
      </c>
      <c r="H51" s="26">
        <v>22.400000000000002</v>
      </c>
      <c r="I51" s="26">
        <v>13.066666666666665</v>
      </c>
      <c r="J51" s="26">
        <v>9.1333333333333329</v>
      </c>
      <c r="K51" s="26">
        <v>7.3</v>
      </c>
      <c r="L51" s="26">
        <v>256.90000000000003</v>
      </c>
      <c r="M51" s="26">
        <v>5.3666666666666671</v>
      </c>
      <c r="N51" s="26">
        <v>3.6</v>
      </c>
      <c r="O51" s="27">
        <v>25.600000000000005</v>
      </c>
    </row>
    <row r="52" spans="1:15" x14ac:dyDescent="0.25">
      <c r="A52" s="25" t="s">
        <v>234</v>
      </c>
      <c r="B52" s="26">
        <v>494.74</v>
      </c>
      <c r="C52" s="26">
        <v>68.606666666666669</v>
      </c>
      <c r="D52" s="26">
        <v>21.833333333333332</v>
      </c>
      <c r="E52" s="26">
        <v>5.1333333333333337</v>
      </c>
      <c r="F52" s="26">
        <v>3.3333333333333335</v>
      </c>
      <c r="G52" s="26">
        <v>19.833333333333332</v>
      </c>
      <c r="H52" s="26">
        <v>14.9</v>
      </c>
      <c r="I52" s="26">
        <v>12.266666666666666</v>
      </c>
      <c r="J52" s="26">
        <v>9.1333333333333346</v>
      </c>
      <c r="K52" s="26">
        <v>8.3000000000000007</v>
      </c>
      <c r="L52" s="26">
        <v>341.06666666666666</v>
      </c>
      <c r="M52" s="26">
        <v>7.4666666666666659</v>
      </c>
      <c r="N52" s="26">
        <v>3.3666666666666671</v>
      </c>
      <c r="O52" s="27">
        <v>31.366666666666664</v>
      </c>
    </row>
    <row r="53" spans="1:15" x14ac:dyDescent="0.25">
      <c r="A53" s="25" t="s">
        <v>235</v>
      </c>
      <c r="B53" s="26">
        <v>371.59333333333331</v>
      </c>
      <c r="C53" s="26">
        <v>66.953333333333333</v>
      </c>
      <c r="D53" s="26">
        <v>17.066666666666666</v>
      </c>
      <c r="E53" s="26">
        <v>5.1000000000000005</v>
      </c>
      <c r="F53" s="26">
        <v>2.1333333333333333</v>
      </c>
      <c r="G53" s="26">
        <v>28.233333333333334</v>
      </c>
      <c r="H53" s="26">
        <v>16.233333333333331</v>
      </c>
      <c r="I53" s="26">
        <v>9.4333333333333336</v>
      </c>
      <c r="J53" s="26">
        <v>6.4000000000000012</v>
      </c>
      <c r="K53" s="26">
        <v>5.4333333333333327</v>
      </c>
      <c r="L53" s="26">
        <v>238.0333333333333</v>
      </c>
      <c r="M53" s="26">
        <v>4.4333333333333336</v>
      </c>
      <c r="N53" s="26">
        <v>3.3666666666666667</v>
      </c>
      <c r="O53" s="27">
        <v>27.633333333333336</v>
      </c>
    </row>
    <row r="54" spans="1:15" x14ac:dyDescent="0.25">
      <c r="A54" s="25" t="s">
        <v>236</v>
      </c>
      <c r="B54" s="26">
        <v>290.5266666666667</v>
      </c>
      <c r="C54" s="26">
        <v>69.426666666666662</v>
      </c>
      <c r="D54" s="26">
        <v>15.9</v>
      </c>
      <c r="E54" s="26">
        <v>4.4666666666666659</v>
      </c>
      <c r="F54" s="26">
        <v>4.0666666666666664</v>
      </c>
      <c r="G54" s="26">
        <v>23.766666666666666</v>
      </c>
      <c r="H54" s="26">
        <v>8.7999999999999989</v>
      </c>
      <c r="I54" s="26">
        <v>11.233333333333334</v>
      </c>
      <c r="J54" s="26">
        <v>7.0666666666666664</v>
      </c>
      <c r="K54" s="26">
        <v>6.4333333333333336</v>
      </c>
      <c r="L54" s="26">
        <v>368.06666666666666</v>
      </c>
      <c r="M54" s="26">
        <v>6.166666666666667</v>
      </c>
      <c r="N54" s="26">
        <v>4.333333333333333</v>
      </c>
      <c r="O54" s="27">
        <v>35.06666666666667</v>
      </c>
    </row>
    <row r="55" spans="1:15" x14ac:dyDescent="0.25">
      <c r="A55" s="25" t="s">
        <v>237</v>
      </c>
      <c r="B55" s="26">
        <v>956.39333333333343</v>
      </c>
      <c r="C55" s="26">
        <v>190.66333333333333</v>
      </c>
      <c r="D55" s="26">
        <v>19.833333333333332</v>
      </c>
      <c r="E55" s="26">
        <v>5.9666666666666659</v>
      </c>
      <c r="F55" s="26">
        <v>3.6666666666666665</v>
      </c>
      <c r="G55" s="26">
        <v>20.533333333333335</v>
      </c>
      <c r="H55" s="26">
        <v>8.5666666666666664</v>
      </c>
      <c r="I55" s="26">
        <v>8.2999999999999989</v>
      </c>
      <c r="J55" s="26">
        <v>6.0333333333333341</v>
      </c>
      <c r="K55" s="26">
        <v>5.333333333333333</v>
      </c>
      <c r="L55" s="26">
        <v>208.29999999999998</v>
      </c>
      <c r="M55" s="26">
        <v>6.666666666666667</v>
      </c>
      <c r="N55" s="26">
        <v>3.5666666666666664</v>
      </c>
      <c r="O55" s="27">
        <v>30.933333333333334</v>
      </c>
    </row>
    <row r="56" spans="1:15" x14ac:dyDescent="0.25">
      <c r="A56" s="25" t="s">
        <v>238</v>
      </c>
      <c r="B56" s="26">
        <v>861.51333333333332</v>
      </c>
      <c r="C56" s="26">
        <v>130.56666666666666</v>
      </c>
      <c r="D56" s="26">
        <v>24.733333333333331</v>
      </c>
      <c r="E56" s="26">
        <v>7</v>
      </c>
      <c r="F56" s="26">
        <v>4.7666666666666666</v>
      </c>
      <c r="G56" s="26">
        <v>29.7</v>
      </c>
      <c r="H56" s="26">
        <v>15.633333333333335</v>
      </c>
      <c r="I56" s="26">
        <v>10.366666666666665</v>
      </c>
      <c r="J56" s="26">
        <v>8.6</v>
      </c>
      <c r="K56" s="26">
        <v>8</v>
      </c>
      <c r="L56" s="26">
        <v>390.83333333333331</v>
      </c>
      <c r="M56" s="26">
        <v>7.166666666666667</v>
      </c>
      <c r="N56" s="26">
        <v>3</v>
      </c>
      <c r="O56" s="27">
        <v>40.300000000000004</v>
      </c>
    </row>
    <row r="57" spans="1:15" x14ac:dyDescent="0.25">
      <c r="A57" s="25" t="s">
        <v>239</v>
      </c>
      <c r="B57" s="26">
        <v>957.79333333333341</v>
      </c>
      <c r="C57" s="26">
        <v>190.00666666666666</v>
      </c>
      <c r="D57" s="26">
        <v>19.366666666666671</v>
      </c>
      <c r="E57" s="26">
        <v>4.8</v>
      </c>
      <c r="F57" s="26">
        <v>3.3000000000000003</v>
      </c>
      <c r="G57" s="26">
        <v>26.366666666666664</v>
      </c>
      <c r="H57" s="26">
        <v>9.5333333333333332</v>
      </c>
      <c r="I57" s="26">
        <v>10.266666666666667</v>
      </c>
      <c r="J57" s="26">
        <v>7.3</v>
      </c>
      <c r="K57" s="26">
        <v>7.1333333333333329</v>
      </c>
      <c r="L57" s="26">
        <v>324.83333333333337</v>
      </c>
      <c r="M57" s="26">
        <v>7.333333333333333</v>
      </c>
      <c r="N57" s="26">
        <v>4.7</v>
      </c>
      <c r="O57" s="27">
        <v>39.466666666666661</v>
      </c>
    </row>
    <row r="58" spans="1:15" x14ac:dyDescent="0.25">
      <c r="A58" s="25" t="s">
        <v>240</v>
      </c>
      <c r="B58" s="26">
        <v>749.86</v>
      </c>
      <c r="C58" s="26">
        <v>194.19333333333336</v>
      </c>
      <c r="D58" s="26">
        <v>22</v>
      </c>
      <c r="E58" s="26">
        <v>4.4666666666666659</v>
      </c>
      <c r="F58" s="26">
        <v>2.1666666666666665</v>
      </c>
      <c r="G58" s="26">
        <v>31.399999999999995</v>
      </c>
      <c r="H58" s="26">
        <v>15.533333333333333</v>
      </c>
      <c r="I58" s="26">
        <v>10.200000000000001</v>
      </c>
      <c r="J58" s="26">
        <v>7.5666666666666673</v>
      </c>
      <c r="K58" s="26">
        <v>6.9666666666666659</v>
      </c>
      <c r="L58" s="26">
        <v>306.23333333333335</v>
      </c>
      <c r="M58" s="26">
        <v>8.2000000000000011</v>
      </c>
      <c r="N58" s="26">
        <v>4.4666666666666659</v>
      </c>
      <c r="O58" s="27">
        <v>43.233333333333327</v>
      </c>
    </row>
    <row r="59" spans="1:15" x14ac:dyDescent="0.25">
      <c r="A59" s="25" t="s">
        <v>241</v>
      </c>
      <c r="B59" s="26">
        <v>830.01333333333332</v>
      </c>
      <c r="C59" s="26">
        <v>160.72</v>
      </c>
      <c r="D59" s="26">
        <v>17.3</v>
      </c>
      <c r="E59" s="26">
        <v>5.0333333333333332</v>
      </c>
      <c r="F59" s="26">
        <v>1.5333333333333332</v>
      </c>
      <c r="G59" s="26">
        <v>32.766666666666673</v>
      </c>
      <c r="H59" s="26">
        <v>15.800000000000002</v>
      </c>
      <c r="I59" s="26">
        <v>12.300000000000002</v>
      </c>
      <c r="J59" s="26">
        <v>7.2666666666666657</v>
      </c>
      <c r="K59" s="26">
        <v>5.3999999999999995</v>
      </c>
      <c r="L59" s="26">
        <v>253.06666666666669</v>
      </c>
      <c r="M59" s="26">
        <v>8.1333333333333346</v>
      </c>
      <c r="N59" s="26">
        <v>3.4333333333333336</v>
      </c>
      <c r="O59" s="27">
        <v>34.433333333333337</v>
      </c>
    </row>
    <row r="60" spans="1:15" x14ac:dyDescent="0.25">
      <c r="A60" s="25" t="s">
        <v>242</v>
      </c>
      <c r="B60" s="26">
        <v>377.8533333333333</v>
      </c>
      <c r="C60" s="26">
        <v>50.06</v>
      </c>
      <c r="D60" s="26">
        <v>21.233333333333331</v>
      </c>
      <c r="E60" s="26">
        <v>5.666666666666667</v>
      </c>
      <c r="F60" s="26">
        <v>5.333333333333333</v>
      </c>
      <c r="G60" s="26">
        <v>25.133333333333336</v>
      </c>
      <c r="H60" s="26">
        <v>21.833333333333332</v>
      </c>
      <c r="I60" s="26">
        <v>9.5</v>
      </c>
      <c r="J60" s="26">
        <v>6.7333333333333334</v>
      </c>
      <c r="K60" s="26">
        <v>6.166666666666667</v>
      </c>
      <c r="L60" s="26">
        <v>276.7</v>
      </c>
      <c r="M60" s="26">
        <v>7.333333333333333</v>
      </c>
      <c r="N60" s="26">
        <v>4.1666666666666661</v>
      </c>
      <c r="O60" s="27">
        <v>32.233333333333334</v>
      </c>
    </row>
    <row r="61" spans="1:15" x14ac:dyDescent="0.25">
      <c r="A61" s="25" t="s">
        <v>243</v>
      </c>
      <c r="B61" s="26">
        <v>652.35333333333335</v>
      </c>
      <c r="C61" s="26">
        <v>160.39333333333335</v>
      </c>
      <c r="D61" s="26">
        <v>21.566666666666666</v>
      </c>
      <c r="E61" s="26">
        <v>5.2</v>
      </c>
      <c r="F61" s="26">
        <v>1.8</v>
      </c>
      <c r="G61" s="26">
        <v>25.100000000000005</v>
      </c>
      <c r="H61" s="26">
        <v>10.766666666666666</v>
      </c>
      <c r="I61" s="26">
        <v>12.333333333333334</v>
      </c>
      <c r="J61" s="26">
        <v>8.2666666666666675</v>
      </c>
      <c r="K61" s="26">
        <v>7.1333333333333329</v>
      </c>
      <c r="L61" s="26">
        <v>373.76666666666665</v>
      </c>
      <c r="M61" s="26">
        <v>9.1666666666666661</v>
      </c>
      <c r="N61" s="26">
        <v>5.2</v>
      </c>
      <c r="O61" s="27">
        <v>49.300000000000004</v>
      </c>
    </row>
    <row r="62" spans="1:15" x14ac:dyDescent="0.25">
      <c r="A62" s="25" t="s">
        <v>244</v>
      </c>
      <c r="B62" s="26">
        <v>329.67333333333335</v>
      </c>
      <c r="C62" s="26">
        <v>41.96</v>
      </c>
      <c r="D62" s="26">
        <v>21.833333333333332</v>
      </c>
      <c r="E62" s="26">
        <v>6.8</v>
      </c>
      <c r="F62" s="26">
        <v>2.1666666666666665</v>
      </c>
      <c r="G62" s="26">
        <v>19.466666666666665</v>
      </c>
      <c r="H62" s="26">
        <v>8.6333333333333329</v>
      </c>
      <c r="I62" s="26">
        <v>11.766666666666666</v>
      </c>
      <c r="J62" s="26">
        <v>9.3666666666666671</v>
      </c>
      <c r="K62" s="26">
        <v>6.666666666666667</v>
      </c>
      <c r="L62" s="26">
        <v>646.56666666666672</v>
      </c>
      <c r="M62" s="26">
        <v>8.4</v>
      </c>
      <c r="N62" s="26">
        <v>4.2</v>
      </c>
      <c r="O62" s="27">
        <v>71.766666666666666</v>
      </c>
    </row>
    <row r="63" spans="1:15" x14ac:dyDescent="0.25">
      <c r="A63" s="25" t="s">
        <v>245</v>
      </c>
      <c r="B63" s="26">
        <v>669.16</v>
      </c>
      <c r="C63" s="26">
        <v>121.46666666666665</v>
      </c>
      <c r="D63" s="26">
        <v>20</v>
      </c>
      <c r="E63" s="26">
        <v>5.4333333333333336</v>
      </c>
      <c r="F63" s="26">
        <v>4.3</v>
      </c>
      <c r="G63" s="26">
        <v>24.666666666666668</v>
      </c>
      <c r="H63" s="26">
        <v>10.9</v>
      </c>
      <c r="I63" s="26">
        <v>12.5</v>
      </c>
      <c r="J63" s="26">
        <v>10.266666666666666</v>
      </c>
      <c r="K63" s="26">
        <v>8.1666666666666661</v>
      </c>
      <c r="L63" s="26">
        <v>441.0333333333333</v>
      </c>
      <c r="M63" s="26">
        <v>8.8666666666666671</v>
      </c>
      <c r="N63" s="26">
        <v>4.3666666666666663</v>
      </c>
      <c r="O63" s="27">
        <v>57.5</v>
      </c>
    </row>
    <row r="64" spans="1:15" x14ac:dyDescent="0.25">
      <c r="A64" s="25" t="s">
        <v>246</v>
      </c>
      <c r="B64" s="26">
        <v>351.95333333333338</v>
      </c>
      <c r="C64" s="26">
        <v>46.053333333333335</v>
      </c>
      <c r="D64" s="26">
        <v>18.833333333333332</v>
      </c>
      <c r="E64" s="26">
        <v>4.9666666666666668</v>
      </c>
      <c r="F64" s="26">
        <v>2.2999999999999998</v>
      </c>
      <c r="G64" s="26">
        <v>34.4</v>
      </c>
      <c r="H64" s="26">
        <v>13.033333333333333</v>
      </c>
      <c r="I64" s="26">
        <v>17.599999999999998</v>
      </c>
      <c r="J64" s="26">
        <v>9.3333333333333339</v>
      </c>
      <c r="K64" s="26">
        <v>6.7</v>
      </c>
      <c r="L64" s="26">
        <v>613.1</v>
      </c>
      <c r="M64" s="26">
        <v>15.366666666666665</v>
      </c>
      <c r="N64" s="26">
        <v>4.3</v>
      </c>
      <c r="O64" s="27">
        <v>73.333333333333329</v>
      </c>
    </row>
    <row r="65" spans="1:15" x14ac:dyDescent="0.25">
      <c r="A65" s="25" t="s">
        <v>247</v>
      </c>
      <c r="B65" s="26">
        <v>387.03999999999996</v>
      </c>
      <c r="C65" s="26">
        <v>53.45333333333334</v>
      </c>
      <c r="D65" s="26">
        <v>19.766666666666669</v>
      </c>
      <c r="E65" s="26">
        <v>4.833333333333333</v>
      </c>
      <c r="F65" s="26">
        <v>3.8666666666666667</v>
      </c>
      <c r="G65" s="26">
        <v>26.633333333333336</v>
      </c>
      <c r="H65" s="26">
        <v>17.733333333333331</v>
      </c>
      <c r="I65" s="26">
        <v>10.166666666666666</v>
      </c>
      <c r="J65" s="26">
        <v>8.3333333333333339</v>
      </c>
      <c r="K65" s="26">
        <v>6.4333333333333336</v>
      </c>
      <c r="L65" s="26">
        <v>333.76666666666665</v>
      </c>
      <c r="M65" s="26">
        <v>7.1333333333333329</v>
      </c>
      <c r="N65" s="26">
        <v>4.4000000000000004</v>
      </c>
      <c r="O65" s="27">
        <v>35.466666666666669</v>
      </c>
    </row>
    <row r="66" spans="1:15" x14ac:dyDescent="0.25">
      <c r="A66" s="25" t="s">
        <v>248</v>
      </c>
      <c r="B66" s="26">
        <v>431.16666666666669</v>
      </c>
      <c r="C66" s="26">
        <v>68.493333333333325</v>
      </c>
      <c r="D66" s="26">
        <v>23.8</v>
      </c>
      <c r="E66" s="26">
        <v>5.7333333333333334</v>
      </c>
      <c r="F66" s="26">
        <v>2.8333333333333335</v>
      </c>
      <c r="G66" s="26">
        <v>21.333333333333332</v>
      </c>
      <c r="H66" s="26">
        <v>17.466666666666665</v>
      </c>
      <c r="I66" s="26">
        <v>10.9</v>
      </c>
      <c r="J66" s="26">
        <v>7.7</v>
      </c>
      <c r="K66" s="26">
        <v>7.0666666666666673</v>
      </c>
      <c r="L66" s="26">
        <v>446.5333333333333</v>
      </c>
      <c r="M66" s="26">
        <v>8.2333333333333325</v>
      </c>
      <c r="N66" s="26">
        <v>4.2666666666666666</v>
      </c>
      <c r="O66" s="27">
        <v>59.433333333333337</v>
      </c>
    </row>
    <row r="67" spans="1:15" x14ac:dyDescent="0.25">
      <c r="A67" s="25" t="s">
        <v>249</v>
      </c>
      <c r="B67" s="26">
        <v>447.14000000000004</v>
      </c>
      <c r="C67" s="26">
        <v>45.180000000000007</v>
      </c>
      <c r="D67" s="26">
        <v>21.899999999999995</v>
      </c>
      <c r="E67" s="26">
        <v>6.8666666666666671</v>
      </c>
      <c r="F67" s="26">
        <v>4.0666666666666664</v>
      </c>
      <c r="G67" s="26">
        <v>16.766666666666666</v>
      </c>
      <c r="H67" s="26">
        <v>20.166666666666668</v>
      </c>
      <c r="I67" s="26">
        <v>10.9</v>
      </c>
      <c r="J67" s="26">
        <v>8.3999999999999986</v>
      </c>
      <c r="K67" s="26">
        <v>7.7333333333333334</v>
      </c>
      <c r="L67" s="26">
        <v>312.7</v>
      </c>
      <c r="M67" s="26">
        <v>8.1666666666666661</v>
      </c>
      <c r="N67" s="26">
        <v>4.0666666666666664</v>
      </c>
      <c r="O67" s="27">
        <v>43.400000000000006</v>
      </c>
    </row>
    <row r="68" spans="1:15" x14ac:dyDescent="0.25">
      <c r="A68" s="30" t="s">
        <v>250</v>
      </c>
      <c r="B68" s="26">
        <v>357.2</v>
      </c>
      <c r="C68" s="26">
        <v>54.78</v>
      </c>
      <c r="D68" s="26">
        <v>20.766666666666666</v>
      </c>
      <c r="E68" s="26">
        <v>4.666666666666667</v>
      </c>
      <c r="F68" s="26">
        <v>1.5333333333333332</v>
      </c>
      <c r="G68" s="26">
        <v>26.7</v>
      </c>
      <c r="H68" s="26">
        <v>10.833333333333334</v>
      </c>
      <c r="I68" s="26">
        <v>9.9333333333333336</v>
      </c>
      <c r="J68" s="26">
        <v>7.2333333333333334</v>
      </c>
      <c r="K68" s="26">
        <v>6.1333333333333329</v>
      </c>
      <c r="L68" s="26">
        <v>440.93333333333334</v>
      </c>
      <c r="M68" s="26">
        <v>4.2</v>
      </c>
      <c r="N68" s="26">
        <v>3</v>
      </c>
      <c r="O68" s="27">
        <v>56.199999999999996</v>
      </c>
    </row>
    <row r="69" spans="1:15" x14ac:dyDescent="0.25">
      <c r="A69" s="25" t="s">
        <v>251</v>
      </c>
      <c r="B69" s="26">
        <v>348.29333333333335</v>
      </c>
      <c r="C69" s="26">
        <v>50.866666666666667</v>
      </c>
      <c r="D69" s="26">
        <v>20.966666666666669</v>
      </c>
      <c r="E69" s="26">
        <v>4.3666666666666671</v>
      </c>
      <c r="F69" s="26">
        <v>2.8333333333333335</v>
      </c>
      <c r="G69" s="26">
        <v>22.333333333333332</v>
      </c>
      <c r="H69" s="26">
        <v>11.366666666666667</v>
      </c>
      <c r="I69" s="26">
        <v>11.200000000000001</v>
      </c>
      <c r="J69" s="26">
        <v>8.7333333333333343</v>
      </c>
      <c r="K69" s="26">
        <v>7.2666666666666666</v>
      </c>
      <c r="L69" s="26">
        <v>522.03333333333342</v>
      </c>
      <c r="M69" s="26">
        <v>9.1333333333333329</v>
      </c>
      <c r="N69" s="26">
        <v>4.4666666666666659</v>
      </c>
      <c r="O69" s="27">
        <v>57.066666666666663</v>
      </c>
    </row>
    <row r="70" spans="1:15" x14ac:dyDescent="0.25">
      <c r="A70" s="25" t="s">
        <v>252</v>
      </c>
      <c r="B70" s="26">
        <v>497.04666666666662</v>
      </c>
      <c r="C70" s="26">
        <v>78.36666666666666</v>
      </c>
      <c r="D70" s="26">
        <v>21.966666666666669</v>
      </c>
      <c r="E70" s="26">
        <v>4.833333333333333</v>
      </c>
      <c r="F70" s="26">
        <v>2.9666666666666668</v>
      </c>
      <c r="G70" s="26">
        <v>24.266666666666666</v>
      </c>
      <c r="H70" s="26">
        <v>12.866666666666667</v>
      </c>
      <c r="I70" s="26">
        <v>8.5333333333333332</v>
      </c>
      <c r="J70" s="26">
        <v>7.3000000000000007</v>
      </c>
      <c r="K70" s="26">
        <v>6.2333333333333334</v>
      </c>
      <c r="L70" s="26">
        <v>206.03333333333333</v>
      </c>
      <c r="M70" s="26">
        <v>6.1000000000000005</v>
      </c>
      <c r="N70" s="26">
        <v>3.6333333333333333</v>
      </c>
      <c r="O70" s="27">
        <v>30.166666666666668</v>
      </c>
    </row>
    <row r="71" spans="1:15" x14ac:dyDescent="0.25">
      <c r="A71" s="25" t="s">
        <v>253</v>
      </c>
      <c r="B71" s="26">
        <v>406.58666666666664</v>
      </c>
      <c r="C71" s="26">
        <v>45.879999999999995</v>
      </c>
      <c r="D71" s="26">
        <v>17.666666666666668</v>
      </c>
      <c r="E71" s="26">
        <v>4.3666666666666663</v>
      </c>
      <c r="F71" s="26">
        <v>3</v>
      </c>
      <c r="G71" s="26">
        <v>23.8</v>
      </c>
      <c r="H71" s="26">
        <v>11.533333333333333</v>
      </c>
      <c r="I71" s="26">
        <v>8.4333333333333318</v>
      </c>
      <c r="J71" s="26">
        <v>6.5</v>
      </c>
      <c r="K71" s="26">
        <v>5.5666666666666664</v>
      </c>
      <c r="L71" s="26">
        <v>227.79999999999998</v>
      </c>
      <c r="M71" s="26">
        <v>6.8999999999999995</v>
      </c>
      <c r="N71" s="26">
        <v>3.5666666666666664</v>
      </c>
      <c r="O71" s="27">
        <v>31.900000000000002</v>
      </c>
    </row>
    <row r="72" spans="1:15" x14ac:dyDescent="0.25">
      <c r="A72" s="25" t="s">
        <v>254</v>
      </c>
      <c r="B72" s="26">
        <v>330.17333333333335</v>
      </c>
      <c r="C72" s="26">
        <v>50.833333333333336</v>
      </c>
      <c r="D72" s="26">
        <v>21.3</v>
      </c>
      <c r="E72" s="26">
        <v>6.5</v>
      </c>
      <c r="F72" s="26">
        <v>1.1666666666666667</v>
      </c>
      <c r="G72" s="26">
        <v>29.466666666666665</v>
      </c>
      <c r="H72" s="26">
        <v>11.566666666666668</v>
      </c>
      <c r="I72" s="26">
        <v>9.1666666666666661</v>
      </c>
      <c r="J72" s="26">
        <v>6.4666666666666659</v>
      </c>
      <c r="K72" s="26">
        <v>5.5</v>
      </c>
      <c r="L72" s="26">
        <v>202.93333333333331</v>
      </c>
      <c r="M72" s="26">
        <v>6.8666666666666671</v>
      </c>
      <c r="N72" s="26">
        <v>3.3000000000000003</v>
      </c>
      <c r="O72" s="27">
        <v>37.166666666666664</v>
      </c>
    </row>
    <row r="73" spans="1:15" x14ac:dyDescent="0.25">
      <c r="A73" s="25" t="s">
        <v>255</v>
      </c>
      <c r="B73" s="26">
        <v>496.41333333333336</v>
      </c>
      <c r="C73" s="26">
        <v>68.473333333333329</v>
      </c>
      <c r="D73" s="26">
        <v>22.466666666666669</v>
      </c>
      <c r="E73" s="26">
        <v>4.8999999999999995</v>
      </c>
      <c r="F73" s="26">
        <v>2.5000000000000004</v>
      </c>
      <c r="G73" s="26">
        <v>21.633333333333336</v>
      </c>
      <c r="H73" s="26">
        <v>19.5</v>
      </c>
      <c r="I73" s="26">
        <v>9.8666666666666671</v>
      </c>
      <c r="J73" s="26">
        <v>6.7333333333333334</v>
      </c>
      <c r="K73" s="26">
        <v>5.4333333333333327</v>
      </c>
      <c r="L73" s="26">
        <v>232.03333333333333</v>
      </c>
      <c r="M73" s="26">
        <v>8.1</v>
      </c>
      <c r="N73" s="26">
        <v>3.7999999999999994</v>
      </c>
      <c r="O73" s="27">
        <v>36.400000000000006</v>
      </c>
    </row>
    <row r="74" spans="1:15" x14ac:dyDescent="0.25">
      <c r="A74" s="25" t="s">
        <v>256</v>
      </c>
      <c r="B74" s="26">
        <v>410.37333333333328</v>
      </c>
      <c r="C74" s="26">
        <v>55.16</v>
      </c>
      <c r="D74" s="26">
        <v>23.066666666666663</v>
      </c>
      <c r="E74" s="26">
        <v>5.6333333333333329</v>
      </c>
      <c r="F74" s="26">
        <v>3.9</v>
      </c>
      <c r="G74" s="26">
        <v>24.733333333333334</v>
      </c>
      <c r="H74" s="26">
        <v>12.666666666666666</v>
      </c>
      <c r="I74" s="26">
        <v>6.0666666666666673</v>
      </c>
      <c r="J74" s="26">
        <v>4.5666666666666664</v>
      </c>
      <c r="K74" s="26">
        <v>3.6666666666666665</v>
      </c>
      <c r="L74" s="26">
        <v>86.566666666666663</v>
      </c>
      <c r="M74" s="26">
        <v>5.5666666666666664</v>
      </c>
      <c r="N74" s="26">
        <v>3.2666666666666671</v>
      </c>
      <c r="O74" s="27">
        <v>15.433333333333332</v>
      </c>
    </row>
    <row r="75" spans="1:15" x14ac:dyDescent="0.25">
      <c r="A75" s="31" t="s">
        <v>257</v>
      </c>
      <c r="B75" s="26">
        <v>386.58666666666664</v>
      </c>
      <c r="C75" s="26">
        <v>58.873333333333335</v>
      </c>
      <c r="D75" s="26">
        <v>12.766666666666667</v>
      </c>
      <c r="E75" s="26">
        <v>3.6</v>
      </c>
      <c r="F75" s="26">
        <v>1.8666666666666669</v>
      </c>
      <c r="G75" s="26">
        <v>31.899999999999995</v>
      </c>
      <c r="H75" s="26">
        <v>26.399999999999995</v>
      </c>
      <c r="I75" s="26">
        <v>8.9666666666666668</v>
      </c>
      <c r="J75" s="26">
        <v>6.2666666666666666</v>
      </c>
      <c r="K75" s="26">
        <v>5.2666666666666666</v>
      </c>
      <c r="L75" s="26">
        <v>183.16666666666666</v>
      </c>
      <c r="M75" s="26">
        <v>7.6000000000000005</v>
      </c>
      <c r="N75" s="26">
        <v>4.0666666666666664</v>
      </c>
      <c r="O75" s="27">
        <v>23.099999999999998</v>
      </c>
    </row>
    <row r="76" spans="1:15" x14ac:dyDescent="0.25">
      <c r="A76" s="25" t="s">
        <v>258</v>
      </c>
      <c r="B76" s="26">
        <v>314.77333333333331</v>
      </c>
      <c r="C76" s="26">
        <v>50.606666666666662</v>
      </c>
      <c r="D76" s="26">
        <v>18.100000000000001</v>
      </c>
      <c r="E76" s="26">
        <v>4.666666666666667</v>
      </c>
      <c r="F76" s="26">
        <v>2.9666666666666668</v>
      </c>
      <c r="G76" s="26">
        <v>19.266666666666666</v>
      </c>
      <c r="H76" s="26">
        <v>8.4333333333333336</v>
      </c>
      <c r="I76" s="26">
        <v>14.1</v>
      </c>
      <c r="J76" s="26">
        <v>6.4666666666666659</v>
      </c>
      <c r="K76" s="26">
        <v>5.0999999999999996</v>
      </c>
      <c r="L76" s="26">
        <v>239.13333333333335</v>
      </c>
      <c r="M76" s="26">
        <v>12.233333333333334</v>
      </c>
      <c r="N76" s="26">
        <v>4.2333333333333334</v>
      </c>
      <c r="O76" s="27">
        <v>29.5</v>
      </c>
    </row>
    <row r="77" spans="1:15" x14ac:dyDescent="0.25">
      <c r="A77" s="25" t="s">
        <v>259</v>
      </c>
      <c r="B77" s="26">
        <v>300.82</v>
      </c>
      <c r="C77" s="26">
        <v>49.04</v>
      </c>
      <c r="D77" s="26">
        <v>13.233333333333333</v>
      </c>
      <c r="E77" s="26">
        <v>2.6333333333333333</v>
      </c>
      <c r="F77" s="26">
        <v>1.9666666666666668</v>
      </c>
      <c r="G77" s="26">
        <v>17.333333333333332</v>
      </c>
      <c r="H77" s="26">
        <v>15.033333333333331</v>
      </c>
      <c r="I77" s="26">
        <v>10.166666666666666</v>
      </c>
      <c r="J77" s="26">
        <v>6.2</v>
      </c>
      <c r="K77" s="26">
        <v>5.2333333333333334</v>
      </c>
      <c r="L77" s="26">
        <v>212.76666666666665</v>
      </c>
      <c r="M77" s="26">
        <v>8.2666666666666675</v>
      </c>
      <c r="N77" s="26">
        <v>3.3666666666666667</v>
      </c>
      <c r="O77" s="27">
        <v>32.033333333333331</v>
      </c>
    </row>
    <row r="78" spans="1:15" x14ac:dyDescent="0.25">
      <c r="A78" s="25" t="s">
        <v>260</v>
      </c>
      <c r="B78" s="26">
        <v>269.44</v>
      </c>
      <c r="C78" s="26">
        <v>39.04</v>
      </c>
      <c r="D78" s="26">
        <v>22.433333333333334</v>
      </c>
      <c r="E78" s="26">
        <v>6</v>
      </c>
      <c r="F78" s="26">
        <v>3.2666666666666662</v>
      </c>
      <c r="G78" s="26">
        <v>37.4</v>
      </c>
      <c r="H78" s="26">
        <v>13.233333333333333</v>
      </c>
      <c r="I78" s="26">
        <v>13.5</v>
      </c>
      <c r="J78" s="26">
        <v>6.4666666666666659</v>
      </c>
      <c r="K78" s="26">
        <v>6.0999999999999988</v>
      </c>
      <c r="L78" s="26">
        <v>390.56666666666666</v>
      </c>
      <c r="M78" s="26">
        <v>8.4666666666666668</v>
      </c>
      <c r="N78" s="26">
        <v>3.5333333333333332</v>
      </c>
      <c r="O78" s="27">
        <v>40.866666666666667</v>
      </c>
    </row>
    <row r="79" spans="1:15" x14ac:dyDescent="0.25">
      <c r="A79" s="25" t="s">
        <v>261</v>
      </c>
      <c r="B79" s="26">
        <v>328.76666666666671</v>
      </c>
      <c r="C79" s="26">
        <v>53.513333333333343</v>
      </c>
      <c r="D79" s="26">
        <v>17.399999999999999</v>
      </c>
      <c r="E79" s="26">
        <v>4.5666666666666664</v>
      </c>
      <c r="F79" s="26">
        <v>3</v>
      </c>
      <c r="G79" s="26">
        <v>27.766666666666666</v>
      </c>
      <c r="H79" s="26">
        <v>12.433333333333332</v>
      </c>
      <c r="I79" s="26">
        <v>16.2</v>
      </c>
      <c r="J79" s="26">
        <v>6.9666666666666659</v>
      </c>
      <c r="K79" s="26">
        <v>5.2333333333333334</v>
      </c>
      <c r="L79" s="26">
        <v>375.23333333333329</v>
      </c>
      <c r="M79" s="26">
        <v>13.133333333333335</v>
      </c>
      <c r="N79" s="26">
        <v>3.6</v>
      </c>
      <c r="O79" s="27">
        <v>44.766666666666673</v>
      </c>
    </row>
    <row r="80" spans="1:15" x14ac:dyDescent="0.25">
      <c r="A80" s="25" t="s">
        <v>262</v>
      </c>
      <c r="B80" s="26">
        <v>347.99333333333334</v>
      </c>
      <c r="C80" s="26">
        <v>40.073333333333331</v>
      </c>
      <c r="D80" s="26">
        <v>20.733333333333331</v>
      </c>
      <c r="E80" s="26">
        <v>5.333333333333333</v>
      </c>
      <c r="F80" s="26">
        <v>4.1000000000000005</v>
      </c>
      <c r="G80" s="26">
        <v>24.033333333333331</v>
      </c>
      <c r="H80" s="26">
        <v>18.533333333333331</v>
      </c>
      <c r="I80" s="26">
        <v>10.433333333333334</v>
      </c>
      <c r="J80" s="26">
        <v>9</v>
      </c>
      <c r="K80" s="26">
        <v>7.2666666666666666</v>
      </c>
      <c r="L80" s="26">
        <v>406.06666666666666</v>
      </c>
      <c r="M80" s="26">
        <v>7.8666666666666671</v>
      </c>
      <c r="N80" s="26">
        <v>4.1000000000000005</v>
      </c>
      <c r="O80" s="27">
        <v>52.933333333333337</v>
      </c>
    </row>
    <row r="81" spans="1:15" x14ac:dyDescent="0.25">
      <c r="A81" s="25" t="s">
        <v>263</v>
      </c>
      <c r="B81" s="26">
        <v>416.12666666666661</v>
      </c>
      <c r="C81" s="26">
        <v>68.86</v>
      </c>
      <c r="D81" s="26">
        <v>28.833333333333332</v>
      </c>
      <c r="E81" s="26">
        <v>7.6000000000000005</v>
      </c>
      <c r="F81" s="26">
        <v>2.0333333333333332</v>
      </c>
      <c r="G81" s="26">
        <v>31.733333333333331</v>
      </c>
      <c r="H81" s="26">
        <v>15.233333333333334</v>
      </c>
      <c r="I81" s="26">
        <v>18.266666666666666</v>
      </c>
      <c r="J81" s="26">
        <v>9.9666666666666668</v>
      </c>
      <c r="K81" s="26">
        <v>7.3999999999999995</v>
      </c>
      <c r="L81" s="26">
        <v>753.1</v>
      </c>
      <c r="M81" s="26">
        <v>11.433333333333332</v>
      </c>
      <c r="N81" s="26">
        <v>5.166666666666667</v>
      </c>
      <c r="O81" s="27">
        <v>80.8</v>
      </c>
    </row>
    <row r="82" spans="1:15" x14ac:dyDescent="0.25">
      <c r="A82" s="25" t="s">
        <v>264</v>
      </c>
      <c r="B82" s="26">
        <v>346.31333333333333</v>
      </c>
      <c r="C82" s="26">
        <v>39.793333333333337</v>
      </c>
      <c r="D82" s="26">
        <v>16.866666666666667</v>
      </c>
      <c r="E82" s="26">
        <v>5.5333333333333341</v>
      </c>
      <c r="F82" s="26">
        <v>1.7999999999999998</v>
      </c>
      <c r="G82" s="26">
        <v>17.866666666666664</v>
      </c>
      <c r="H82" s="26">
        <v>9.7666666666666675</v>
      </c>
      <c r="I82" s="26">
        <v>8.7333333333333343</v>
      </c>
      <c r="J82" s="26">
        <v>6.0333333333333341</v>
      </c>
      <c r="K82" s="26">
        <v>5.166666666666667</v>
      </c>
      <c r="L82" s="26">
        <v>191.1</v>
      </c>
      <c r="M82" s="26">
        <v>6.166666666666667</v>
      </c>
      <c r="N82" s="26">
        <v>3.6333333333333333</v>
      </c>
      <c r="O82" s="27">
        <v>24.600000000000005</v>
      </c>
    </row>
    <row r="83" spans="1:15" x14ac:dyDescent="0.25">
      <c r="A83" s="25" t="s">
        <v>265</v>
      </c>
      <c r="B83" s="26">
        <v>421.87333333333328</v>
      </c>
      <c r="C83" s="26">
        <v>63.22</v>
      </c>
      <c r="D83" s="26">
        <v>18</v>
      </c>
      <c r="E83" s="26">
        <v>4.0333333333333332</v>
      </c>
      <c r="F83" s="26">
        <v>3.2666666666666671</v>
      </c>
      <c r="G83" s="26">
        <v>26.466666666666669</v>
      </c>
      <c r="H83" s="26">
        <v>14.533333333333331</v>
      </c>
      <c r="I83" s="26">
        <v>11.333333333333334</v>
      </c>
      <c r="J83" s="26">
        <v>9.0333333333333332</v>
      </c>
      <c r="K83" s="26">
        <v>7.6333333333333329</v>
      </c>
      <c r="L83" s="26">
        <v>396.5</v>
      </c>
      <c r="M83" s="26">
        <v>8.5666666666666682</v>
      </c>
      <c r="N83" s="26">
        <v>4.4333333333333327</v>
      </c>
      <c r="O83" s="27">
        <v>58.466666666666669</v>
      </c>
    </row>
    <row r="84" spans="1:15" x14ac:dyDescent="0.25">
      <c r="A84" s="25" t="s">
        <v>266</v>
      </c>
      <c r="B84" s="26">
        <v>417.81333333333333</v>
      </c>
      <c r="C84" s="26">
        <v>55.353333333333332</v>
      </c>
      <c r="D84" s="26">
        <v>22.433333333333337</v>
      </c>
      <c r="E84" s="26">
        <v>6.3</v>
      </c>
      <c r="F84" s="26">
        <v>2.8000000000000003</v>
      </c>
      <c r="G84" s="26">
        <v>30.266666666666669</v>
      </c>
      <c r="H84" s="26">
        <v>16.666666666666668</v>
      </c>
      <c r="I84" s="26">
        <v>13</v>
      </c>
      <c r="J84" s="26">
        <v>7.166666666666667</v>
      </c>
      <c r="K84" s="26">
        <v>5.333333333333333</v>
      </c>
      <c r="L84" s="26">
        <v>269</v>
      </c>
      <c r="M84" s="26">
        <v>7.9333333333333327</v>
      </c>
      <c r="N84" s="26">
        <v>4.1000000000000005</v>
      </c>
      <c r="O84" s="27">
        <v>32.033333333333339</v>
      </c>
    </row>
    <row r="85" spans="1:15" x14ac:dyDescent="0.25">
      <c r="A85" s="25" t="s">
        <v>267</v>
      </c>
      <c r="B85" s="26">
        <v>397.51333333333332</v>
      </c>
      <c r="C85" s="26">
        <v>60.45333333333334</v>
      </c>
      <c r="D85" s="26">
        <v>29.766666666666669</v>
      </c>
      <c r="E85" s="26">
        <v>7.9000000000000012</v>
      </c>
      <c r="F85" s="26">
        <v>3.7333333333333329</v>
      </c>
      <c r="G85" s="26">
        <v>34.699999999999996</v>
      </c>
      <c r="H85" s="26">
        <v>18.866666666666664</v>
      </c>
      <c r="I85" s="26">
        <v>13.466666666666669</v>
      </c>
      <c r="J85" s="26">
        <v>7.4666666666666659</v>
      </c>
      <c r="K85" s="26">
        <v>6.3666666666666671</v>
      </c>
      <c r="L85" s="26">
        <v>466.60000000000008</v>
      </c>
      <c r="M85" s="26">
        <v>11.966666666666667</v>
      </c>
      <c r="N85" s="26">
        <v>3.6666666666666665</v>
      </c>
      <c r="O85" s="27">
        <v>56.300000000000004</v>
      </c>
    </row>
    <row r="86" spans="1:15" x14ac:dyDescent="0.25">
      <c r="A86" s="25" t="s">
        <v>268</v>
      </c>
      <c r="B86" s="26">
        <v>401.82666666666665</v>
      </c>
      <c r="C86" s="26">
        <v>52.48</v>
      </c>
      <c r="D86" s="26">
        <v>20.8</v>
      </c>
      <c r="E86" s="26">
        <v>4.2666666666666666</v>
      </c>
      <c r="F86" s="26">
        <v>2.9333333333333336</v>
      </c>
      <c r="G86" s="26">
        <v>26.066666666666663</v>
      </c>
      <c r="H86" s="26">
        <v>24.533333333333331</v>
      </c>
      <c r="I86" s="26">
        <v>9.7999999999999989</v>
      </c>
      <c r="J86" s="26">
        <v>5.5666666666666664</v>
      </c>
      <c r="K86" s="26">
        <v>4.4333333333333336</v>
      </c>
      <c r="L86" s="26">
        <v>167.2</v>
      </c>
      <c r="M86" s="26">
        <v>8.3333333333333339</v>
      </c>
      <c r="N86" s="26">
        <v>3.5666666666666664</v>
      </c>
      <c r="O86" s="27">
        <v>24.566666666666666</v>
      </c>
    </row>
    <row r="87" spans="1:15" x14ac:dyDescent="0.25">
      <c r="A87" s="25" t="s">
        <v>269</v>
      </c>
      <c r="B87" s="26">
        <v>328.74666666666667</v>
      </c>
      <c r="C87" s="26">
        <v>42.986666666666672</v>
      </c>
      <c r="D87" s="26">
        <v>19.966666666666669</v>
      </c>
      <c r="E87" s="26">
        <v>6.1333333333333329</v>
      </c>
      <c r="F87" s="26">
        <v>2.8333333333333335</v>
      </c>
      <c r="G87" s="26">
        <v>26.933333333333334</v>
      </c>
      <c r="H87" s="26">
        <v>13.533333333333331</v>
      </c>
      <c r="I87" s="26">
        <v>9.6333333333333346</v>
      </c>
      <c r="J87" s="26">
        <v>5.4666666666666659</v>
      </c>
      <c r="K87" s="26">
        <v>4.7</v>
      </c>
      <c r="L87" s="26">
        <v>186</v>
      </c>
      <c r="M87" s="26">
        <v>8.1</v>
      </c>
      <c r="N87" s="26">
        <v>3.5333333333333337</v>
      </c>
      <c r="O87" s="27">
        <v>25.5</v>
      </c>
    </row>
    <row r="88" spans="1:15" x14ac:dyDescent="0.25">
      <c r="A88" s="25" t="s">
        <v>270</v>
      </c>
      <c r="B88" s="26">
        <v>331.95333333333338</v>
      </c>
      <c r="C88" s="26">
        <v>42.400000000000006</v>
      </c>
      <c r="D88" s="26">
        <v>16.900000000000002</v>
      </c>
      <c r="E88" s="26">
        <v>4.2333333333333334</v>
      </c>
      <c r="F88" s="26">
        <v>1.3333333333333333</v>
      </c>
      <c r="G88" s="26">
        <v>24.533333333333331</v>
      </c>
      <c r="H88" s="26">
        <v>15.666666666666666</v>
      </c>
      <c r="I88" s="26">
        <v>8.1666666666666661</v>
      </c>
      <c r="J88" s="26">
        <v>6.5</v>
      </c>
      <c r="K88" s="26">
        <v>5.0666666666666664</v>
      </c>
      <c r="L88" s="26">
        <v>201.16666666666666</v>
      </c>
      <c r="M88" s="26">
        <v>6.0666666666666673</v>
      </c>
      <c r="N88" s="26">
        <v>3.5</v>
      </c>
      <c r="O88" s="27">
        <v>25.566666666666666</v>
      </c>
    </row>
    <row r="89" spans="1:15" x14ac:dyDescent="0.25">
      <c r="A89" s="25" t="s">
        <v>271</v>
      </c>
      <c r="B89" s="26">
        <v>370.36666666666662</v>
      </c>
      <c r="C89" s="26">
        <v>50.493333333333339</v>
      </c>
      <c r="D89" s="26">
        <v>19.766666666666666</v>
      </c>
      <c r="E89" s="26">
        <v>4.6333333333333337</v>
      </c>
      <c r="F89" s="26">
        <v>4.0666666666666673</v>
      </c>
      <c r="G89" s="26">
        <v>32.166666666666664</v>
      </c>
      <c r="H89" s="26">
        <v>13.699999999999998</v>
      </c>
      <c r="I89" s="26">
        <v>9.8333333333333339</v>
      </c>
      <c r="J89" s="26">
        <v>6.166666666666667</v>
      </c>
      <c r="K89" s="26">
        <v>5.3666666666666671</v>
      </c>
      <c r="L89" s="26">
        <v>204.93333333333331</v>
      </c>
      <c r="M89" s="26">
        <v>8.5666666666666682</v>
      </c>
      <c r="N89" s="26">
        <v>3.5666666666666669</v>
      </c>
      <c r="O89" s="27">
        <v>32.300000000000004</v>
      </c>
    </row>
    <row r="90" spans="1:15" ht="18" x14ac:dyDescent="0.25">
      <c r="A90" s="25" t="s">
        <v>323</v>
      </c>
      <c r="B90" s="26">
        <v>400.31333333333333</v>
      </c>
      <c r="C90" s="26">
        <v>50.433333333333337</v>
      </c>
      <c r="D90" s="26">
        <v>15.533333333333333</v>
      </c>
      <c r="E90" s="26">
        <v>3.8333333333333335</v>
      </c>
      <c r="F90" s="26">
        <v>1.4666666666666668</v>
      </c>
      <c r="G90" s="26">
        <v>22.833333333333332</v>
      </c>
      <c r="H90" s="26">
        <v>8.3333333333333339</v>
      </c>
      <c r="I90" s="26">
        <v>13.166666666666666</v>
      </c>
      <c r="J90" s="26">
        <v>11.433333333333332</v>
      </c>
      <c r="K90" s="26">
        <v>8.4666666666666668</v>
      </c>
      <c r="L90" s="26">
        <v>709.83333333333337</v>
      </c>
      <c r="M90" s="26">
        <v>8.3999999999999986</v>
      </c>
      <c r="N90" s="26">
        <v>4.166666666666667</v>
      </c>
      <c r="O90" s="27">
        <v>77.666666666666671</v>
      </c>
    </row>
    <row r="91" spans="1:15" ht="15.75" thickBot="1" x14ac:dyDescent="0.3">
      <c r="A91" s="32" t="s">
        <v>272</v>
      </c>
      <c r="B91" s="33">
        <v>398.30666666666667</v>
      </c>
      <c r="C91" s="33">
        <v>60.140000000000008</v>
      </c>
      <c r="D91" s="33">
        <v>20.2</v>
      </c>
      <c r="E91" s="33">
        <v>5.2666666666666666</v>
      </c>
      <c r="F91" s="33">
        <v>3.6333333333333333</v>
      </c>
      <c r="G91" s="33">
        <v>27.866666666666664</v>
      </c>
      <c r="H91" s="33">
        <v>11.833333333333334</v>
      </c>
      <c r="I91" s="33">
        <v>10.433333333333334</v>
      </c>
      <c r="J91" s="33">
        <v>8.5</v>
      </c>
      <c r="K91" s="33">
        <v>7.1333333333333329</v>
      </c>
      <c r="L91" s="33">
        <v>390.09999999999997</v>
      </c>
      <c r="M91" s="33">
        <v>7.1333333333333329</v>
      </c>
      <c r="N91" s="33">
        <v>3.5</v>
      </c>
      <c r="O91" s="34">
        <v>54.70000000000001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804E6-FC1A-448F-9D81-E078E61BFC8E}">
  <dimension ref="A1:AR45"/>
  <sheetViews>
    <sheetView topLeftCell="A24" workbookViewId="0">
      <selection activeCell="E45" sqref="E45"/>
    </sheetView>
  </sheetViews>
  <sheetFormatPr defaultRowHeight="15" x14ac:dyDescent="0.25"/>
  <sheetData>
    <row r="1" spans="1:44" ht="15.75" thickBot="1" x14ac:dyDescent="0.3">
      <c r="A1" s="18" t="s">
        <v>277</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row>
    <row r="2" spans="1:44" ht="15.75" thickBot="1" x14ac:dyDescent="0.3">
      <c r="A2" s="4" t="s">
        <v>273</v>
      </c>
      <c r="B2" s="5" t="s">
        <v>9</v>
      </c>
      <c r="C2" s="5" t="s">
        <v>14</v>
      </c>
      <c r="D2" s="5" t="s">
        <v>17</v>
      </c>
      <c r="E2" s="5" t="s">
        <v>178</v>
      </c>
      <c r="F2" s="5" t="s">
        <v>32</v>
      </c>
      <c r="G2" s="5" t="s">
        <v>34</v>
      </c>
      <c r="H2" s="5" t="s">
        <v>36</v>
      </c>
      <c r="I2" s="5" t="s">
        <v>39</v>
      </c>
      <c r="J2" s="5" t="s">
        <v>42</v>
      </c>
      <c r="K2" s="5" t="s">
        <v>45</v>
      </c>
      <c r="L2" s="5" t="s">
        <v>48</v>
      </c>
      <c r="M2" s="5" t="s">
        <v>51</v>
      </c>
      <c r="N2" s="5" t="s">
        <v>54</v>
      </c>
      <c r="O2" s="5" t="s">
        <v>57</v>
      </c>
      <c r="P2" s="5" t="s">
        <v>274</v>
      </c>
      <c r="Q2" s="5" t="s">
        <v>74</v>
      </c>
      <c r="R2" s="5" t="s">
        <v>78</v>
      </c>
      <c r="S2" s="5" t="s">
        <v>20</v>
      </c>
      <c r="T2" s="5" t="s">
        <v>275</v>
      </c>
      <c r="U2" s="5" t="s">
        <v>85</v>
      </c>
      <c r="V2" s="5" t="s">
        <v>94</v>
      </c>
      <c r="W2" s="5" t="s">
        <v>98</v>
      </c>
      <c r="X2" s="5" t="s">
        <v>110</v>
      </c>
      <c r="Y2" s="5" t="s">
        <v>113</v>
      </c>
      <c r="Z2" s="5" t="s">
        <v>179</v>
      </c>
      <c r="AA2" s="5" t="s">
        <v>177</v>
      </c>
      <c r="AB2" s="5" t="s">
        <v>118</v>
      </c>
      <c r="AC2" s="5" t="s">
        <v>276</v>
      </c>
      <c r="AD2" s="5" t="s">
        <v>121</v>
      </c>
      <c r="AE2" s="5" t="s">
        <v>123</v>
      </c>
      <c r="AF2" s="5" t="s">
        <v>176</v>
      </c>
      <c r="AG2" s="5" t="s">
        <v>101</v>
      </c>
      <c r="AH2" s="5" t="s">
        <v>104</v>
      </c>
      <c r="AI2" s="5" t="s">
        <v>107</v>
      </c>
      <c r="AJ2" s="5" t="s">
        <v>127</v>
      </c>
      <c r="AK2" s="5" t="s">
        <v>130</v>
      </c>
      <c r="AL2" s="5" t="s">
        <v>133</v>
      </c>
      <c r="AM2" s="5" t="s">
        <v>136</v>
      </c>
      <c r="AN2" s="5" t="s">
        <v>138</v>
      </c>
      <c r="AO2" s="5" t="s">
        <v>156</v>
      </c>
      <c r="AP2" s="5" t="s">
        <v>159</v>
      </c>
      <c r="AQ2" s="5" t="s">
        <v>162</v>
      </c>
      <c r="AR2" s="35" t="s">
        <v>165</v>
      </c>
    </row>
    <row r="3" spans="1:44" x14ac:dyDescent="0.25">
      <c r="A3" s="36" t="s">
        <v>9</v>
      </c>
      <c r="B3" s="37">
        <v>1</v>
      </c>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38"/>
    </row>
    <row r="4" spans="1:44" x14ac:dyDescent="0.25">
      <c r="A4" s="39" t="s">
        <v>14</v>
      </c>
      <c r="B4" s="40">
        <v>-0.44</v>
      </c>
      <c r="C4" s="12">
        <v>1</v>
      </c>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41"/>
    </row>
    <row r="5" spans="1:44" x14ac:dyDescent="0.25">
      <c r="A5" s="39" t="s">
        <v>17</v>
      </c>
      <c r="B5" s="42">
        <v>-0.05</v>
      </c>
      <c r="C5" s="43">
        <v>0.31</v>
      </c>
      <c r="D5" s="12">
        <v>1</v>
      </c>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41"/>
    </row>
    <row r="6" spans="1:44" x14ac:dyDescent="0.25">
      <c r="A6" s="39" t="s">
        <v>178</v>
      </c>
      <c r="B6" s="42">
        <v>0.17</v>
      </c>
      <c r="C6" s="12">
        <v>-0.17</v>
      </c>
      <c r="D6" s="44">
        <v>-0.36</v>
      </c>
      <c r="E6" s="12">
        <v>1</v>
      </c>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41"/>
    </row>
    <row r="7" spans="1:44" x14ac:dyDescent="0.25">
      <c r="A7" s="39" t="s">
        <v>32</v>
      </c>
      <c r="B7" s="42">
        <v>-0.13</v>
      </c>
      <c r="C7" s="12">
        <v>0.11</v>
      </c>
      <c r="D7" s="12">
        <v>-0.11</v>
      </c>
      <c r="E7" s="12">
        <v>0.13</v>
      </c>
      <c r="F7" s="12">
        <v>1</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41"/>
    </row>
    <row r="8" spans="1:44" x14ac:dyDescent="0.25">
      <c r="A8" s="39" t="s">
        <v>34</v>
      </c>
      <c r="B8" s="40">
        <v>-0.22</v>
      </c>
      <c r="C8" s="12">
        <v>-7.0000000000000007E-2</v>
      </c>
      <c r="D8" s="44">
        <v>-0.32</v>
      </c>
      <c r="E8" s="12">
        <v>0.1</v>
      </c>
      <c r="F8" s="12">
        <v>0.02</v>
      </c>
      <c r="G8" s="12">
        <v>1</v>
      </c>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41"/>
    </row>
    <row r="9" spans="1:44" x14ac:dyDescent="0.25">
      <c r="A9" s="39" t="s">
        <v>36</v>
      </c>
      <c r="B9" s="42">
        <v>-0.03</v>
      </c>
      <c r="C9" s="12">
        <v>0.03</v>
      </c>
      <c r="D9" s="43">
        <v>0.24</v>
      </c>
      <c r="E9" s="12">
        <v>-0.06</v>
      </c>
      <c r="F9" s="12">
        <v>0.04</v>
      </c>
      <c r="G9" s="44">
        <v>-0.24</v>
      </c>
      <c r="H9" s="12">
        <v>1</v>
      </c>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41"/>
    </row>
    <row r="10" spans="1:44" x14ac:dyDescent="0.25">
      <c r="A10" s="39" t="s">
        <v>39</v>
      </c>
      <c r="B10" s="42">
        <v>-0.01</v>
      </c>
      <c r="C10" s="12">
        <v>-0.02</v>
      </c>
      <c r="D10" s="12">
        <v>-0.03</v>
      </c>
      <c r="E10" s="12">
        <v>0.02</v>
      </c>
      <c r="F10" s="12">
        <v>-0.16</v>
      </c>
      <c r="G10" s="12">
        <v>0.17</v>
      </c>
      <c r="H10" s="12">
        <v>0.1</v>
      </c>
      <c r="I10" s="12">
        <v>1</v>
      </c>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41"/>
    </row>
    <row r="11" spans="1:44" x14ac:dyDescent="0.25">
      <c r="A11" s="39" t="s">
        <v>42</v>
      </c>
      <c r="B11" s="40">
        <v>-0.36</v>
      </c>
      <c r="C11" s="12">
        <v>0.11</v>
      </c>
      <c r="D11" s="12">
        <v>-0.1</v>
      </c>
      <c r="E11" s="12">
        <v>-0.08</v>
      </c>
      <c r="F11" s="43">
        <v>0.3</v>
      </c>
      <c r="G11" s="12">
        <v>7.0000000000000007E-2</v>
      </c>
      <c r="H11" s="12">
        <v>0.16</v>
      </c>
      <c r="I11" s="12">
        <v>0</v>
      </c>
      <c r="J11" s="12">
        <v>1</v>
      </c>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41"/>
    </row>
    <row r="12" spans="1:44" x14ac:dyDescent="0.25">
      <c r="A12" s="39" t="s">
        <v>45</v>
      </c>
      <c r="B12" s="42">
        <v>0.01</v>
      </c>
      <c r="C12" s="12">
        <v>-0.01</v>
      </c>
      <c r="D12" s="12">
        <v>0.05</v>
      </c>
      <c r="E12" s="12">
        <v>0.03</v>
      </c>
      <c r="F12" s="12">
        <v>0</v>
      </c>
      <c r="G12" s="12">
        <v>0.05</v>
      </c>
      <c r="H12" s="12">
        <v>0.17</v>
      </c>
      <c r="I12" s="12">
        <v>7.0000000000000007E-2</v>
      </c>
      <c r="J12" s="12">
        <v>-7.0000000000000007E-2</v>
      </c>
      <c r="K12" s="12">
        <v>1</v>
      </c>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41"/>
    </row>
    <row r="13" spans="1:44" x14ac:dyDescent="0.25">
      <c r="A13" s="39" t="s">
        <v>48</v>
      </c>
      <c r="B13" s="42">
        <v>-0.01</v>
      </c>
      <c r="C13" s="12">
        <v>0.01</v>
      </c>
      <c r="D13" s="12">
        <v>-0.05</v>
      </c>
      <c r="E13" s="12">
        <v>-0.03</v>
      </c>
      <c r="F13" s="12">
        <v>0</v>
      </c>
      <c r="G13" s="12">
        <v>-0.05</v>
      </c>
      <c r="H13" s="12">
        <v>-0.17</v>
      </c>
      <c r="I13" s="12">
        <v>-7.0000000000000007E-2</v>
      </c>
      <c r="J13" s="12">
        <v>7.0000000000000007E-2</v>
      </c>
      <c r="K13" s="12">
        <v>-1</v>
      </c>
      <c r="L13" s="12">
        <v>1</v>
      </c>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41"/>
    </row>
    <row r="14" spans="1:44" x14ac:dyDescent="0.25">
      <c r="A14" s="39" t="s">
        <v>51</v>
      </c>
      <c r="B14" s="42">
        <v>0.09</v>
      </c>
      <c r="C14" s="12">
        <v>-0.04</v>
      </c>
      <c r="D14" s="12">
        <v>-0.02</v>
      </c>
      <c r="E14" s="12">
        <v>-0.06</v>
      </c>
      <c r="F14" s="12">
        <v>0.09</v>
      </c>
      <c r="G14" s="12">
        <v>-0.05</v>
      </c>
      <c r="H14" s="12">
        <v>-0.05</v>
      </c>
      <c r="I14" s="12">
        <v>-0.1</v>
      </c>
      <c r="J14" s="12">
        <v>0.11</v>
      </c>
      <c r="K14" s="44">
        <v>-0.33</v>
      </c>
      <c r="L14" s="43">
        <v>0.33</v>
      </c>
      <c r="M14" s="12">
        <v>1</v>
      </c>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41"/>
    </row>
    <row r="15" spans="1:44" x14ac:dyDescent="0.25">
      <c r="A15" s="39" t="s">
        <v>54</v>
      </c>
      <c r="B15" s="42">
        <v>0.01</v>
      </c>
      <c r="C15" s="12">
        <v>0.08</v>
      </c>
      <c r="D15" s="43">
        <v>0.21</v>
      </c>
      <c r="E15" s="12">
        <v>0.03</v>
      </c>
      <c r="F15" s="12">
        <v>-0.15</v>
      </c>
      <c r="G15" s="12">
        <v>-0.1</v>
      </c>
      <c r="H15" s="12">
        <v>0.03</v>
      </c>
      <c r="I15" s="12">
        <v>-0.09</v>
      </c>
      <c r="J15" s="12">
        <v>-0.04</v>
      </c>
      <c r="K15" s="12">
        <v>7.0000000000000007E-2</v>
      </c>
      <c r="L15" s="12">
        <v>-7.0000000000000007E-2</v>
      </c>
      <c r="M15" s="12">
        <v>-0.06</v>
      </c>
      <c r="N15" s="12">
        <v>1</v>
      </c>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41"/>
    </row>
    <row r="16" spans="1:44" x14ac:dyDescent="0.25">
      <c r="A16" s="39" t="s">
        <v>57</v>
      </c>
      <c r="B16" s="42">
        <v>0.14000000000000001</v>
      </c>
      <c r="C16" s="12">
        <v>-7.0000000000000007E-2</v>
      </c>
      <c r="D16" s="12">
        <v>-0.14000000000000001</v>
      </c>
      <c r="E16" s="12">
        <v>0.09</v>
      </c>
      <c r="F16" s="12">
        <v>0.11</v>
      </c>
      <c r="G16" s="12">
        <v>0.03</v>
      </c>
      <c r="H16" s="12">
        <v>0.11</v>
      </c>
      <c r="I16" s="12">
        <v>0.02</v>
      </c>
      <c r="J16" s="12">
        <v>-0.15</v>
      </c>
      <c r="K16" s="43">
        <v>0.24</v>
      </c>
      <c r="L16" s="44">
        <v>-0.24</v>
      </c>
      <c r="M16" s="12">
        <v>0.06</v>
      </c>
      <c r="N16" s="12">
        <v>0.06</v>
      </c>
      <c r="O16" s="12">
        <v>1</v>
      </c>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41"/>
    </row>
    <row r="17" spans="1:44" x14ac:dyDescent="0.25">
      <c r="A17" s="39" t="s">
        <v>274</v>
      </c>
      <c r="B17" s="42">
        <v>7.0000000000000007E-2</v>
      </c>
      <c r="C17" s="12">
        <v>0.14000000000000001</v>
      </c>
      <c r="D17" s="12">
        <v>0.1</v>
      </c>
      <c r="E17" s="12">
        <v>-7.0000000000000007E-2</v>
      </c>
      <c r="F17" s="12">
        <v>-0.15</v>
      </c>
      <c r="G17" s="12">
        <v>-0.04</v>
      </c>
      <c r="H17" s="12">
        <v>0.13</v>
      </c>
      <c r="I17" s="12">
        <v>0.1</v>
      </c>
      <c r="J17" s="12">
        <v>-0.08</v>
      </c>
      <c r="K17" s="12">
        <v>0.17</v>
      </c>
      <c r="L17" s="12">
        <v>-0.17</v>
      </c>
      <c r="M17" s="12">
        <v>-0.1</v>
      </c>
      <c r="N17" s="12">
        <v>-0.01</v>
      </c>
      <c r="O17" s="12">
        <v>-0.01</v>
      </c>
      <c r="P17" s="12">
        <v>1</v>
      </c>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41"/>
    </row>
    <row r="18" spans="1:44" x14ac:dyDescent="0.25">
      <c r="A18" s="39" t="s">
        <v>74</v>
      </c>
      <c r="B18" s="42">
        <v>-0.02</v>
      </c>
      <c r="C18" s="12">
        <v>0.09</v>
      </c>
      <c r="D18" s="12">
        <v>0.01</v>
      </c>
      <c r="E18" s="12">
        <v>-0.05</v>
      </c>
      <c r="F18" s="44">
        <v>-0.25</v>
      </c>
      <c r="G18" s="12">
        <v>0.13</v>
      </c>
      <c r="H18" s="12">
        <v>-0.03</v>
      </c>
      <c r="I18" s="12">
        <v>0.02</v>
      </c>
      <c r="J18" s="12">
        <v>-0.01</v>
      </c>
      <c r="K18" s="12">
        <v>-0.03</v>
      </c>
      <c r="L18" s="12">
        <v>0.03</v>
      </c>
      <c r="M18" s="12">
        <v>0.09</v>
      </c>
      <c r="N18" s="12">
        <v>-0.02</v>
      </c>
      <c r="O18" s="12">
        <v>0.03</v>
      </c>
      <c r="P18" s="12">
        <v>7.0000000000000007E-2</v>
      </c>
      <c r="Q18" s="12">
        <v>1</v>
      </c>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41"/>
    </row>
    <row r="19" spans="1:44" x14ac:dyDescent="0.25">
      <c r="A19" s="39" t="s">
        <v>78</v>
      </c>
      <c r="B19" s="42">
        <v>0.01</v>
      </c>
      <c r="C19" s="43">
        <v>0.24</v>
      </c>
      <c r="D19" s="12">
        <v>0.13</v>
      </c>
      <c r="E19" s="12">
        <v>0.08</v>
      </c>
      <c r="F19" s="12">
        <v>0.15</v>
      </c>
      <c r="G19" s="44">
        <v>-0.23</v>
      </c>
      <c r="H19" s="12">
        <v>0.05</v>
      </c>
      <c r="I19" s="44">
        <v>-0.26</v>
      </c>
      <c r="J19" s="12">
        <v>-0.16</v>
      </c>
      <c r="K19" s="12">
        <v>0.14000000000000001</v>
      </c>
      <c r="L19" s="12">
        <v>-0.14000000000000001</v>
      </c>
      <c r="M19" s="12">
        <v>-0.12</v>
      </c>
      <c r="N19" s="12">
        <v>0.11</v>
      </c>
      <c r="O19" s="12">
        <v>7.0000000000000007E-2</v>
      </c>
      <c r="P19" s="12">
        <v>0.12</v>
      </c>
      <c r="Q19" s="12">
        <v>-7.0000000000000007E-2</v>
      </c>
      <c r="R19" s="12">
        <v>1</v>
      </c>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41"/>
    </row>
    <row r="20" spans="1:44" x14ac:dyDescent="0.25">
      <c r="A20" s="39" t="s">
        <v>20</v>
      </c>
      <c r="B20" s="42">
        <v>0.15</v>
      </c>
      <c r="C20" s="12">
        <v>-0.13</v>
      </c>
      <c r="D20" s="12">
        <v>0.05</v>
      </c>
      <c r="E20" s="12">
        <v>0.04</v>
      </c>
      <c r="F20" s="12">
        <v>0.05</v>
      </c>
      <c r="G20" s="12">
        <v>0</v>
      </c>
      <c r="H20" s="12">
        <v>0.12</v>
      </c>
      <c r="I20" s="43">
        <v>0.23</v>
      </c>
      <c r="J20" s="12">
        <v>0.06</v>
      </c>
      <c r="K20" s="12">
        <v>0.11</v>
      </c>
      <c r="L20" s="12">
        <v>-0.11</v>
      </c>
      <c r="M20" s="12">
        <v>0.09</v>
      </c>
      <c r="N20" s="12">
        <v>-0.05</v>
      </c>
      <c r="O20" s="43">
        <v>0.26</v>
      </c>
      <c r="P20" s="43">
        <v>0.23</v>
      </c>
      <c r="Q20" s="12">
        <v>0.09</v>
      </c>
      <c r="R20" s="12">
        <v>0.05</v>
      </c>
      <c r="S20" s="12">
        <v>1</v>
      </c>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41"/>
    </row>
    <row r="21" spans="1:44" x14ac:dyDescent="0.25">
      <c r="A21" s="39" t="s">
        <v>275</v>
      </c>
      <c r="B21" s="42">
        <v>-0.08</v>
      </c>
      <c r="C21" s="12">
        <v>-0.04</v>
      </c>
      <c r="D21" s="44">
        <v>-0.31</v>
      </c>
      <c r="E21" s="43">
        <v>0.27</v>
      </c>
      <c r="F21" s="12">
        <v>0.18</v>
      </c>
      <c r="G21" s="43">
        <v>0.27</v>
      </c>
      <c r="H21" s="12">
        <v>-0.08</v>
      </c>
      <c r="I21" s="12">
        <v>0.13</v>
      </c>
      <c r="J21" s="12">
        <v>7.0000000000000007E-2</v>
      </c>
      <c r="K21" s="12">
        <v>-7.0000000000000007E-2</v>
      </c>
      <c r="L21" s="12">
        <v>7.0000000000000007E-2</v>
      </c>
      <c r="M21" s="12">
        <v>0.04</v>
      </c>
      <c r="N21" s="12">
        <v>0.06</v>
      </c>
      <c r="O21" s="45">
        <v>0.2</v>
      </c>
      <c r="P21" s="12">
        <v>-0.09</v>
      </c>
      <c r="Q21" s="12">
        <v>-0.06</v>
      </c>
      <c r="R21" s="44">
        <v>-0.26</v>
      </c>
      <c r="S21" s="12">
        <v>0.03</v>
      </c>
      <c r="T21" s="12">
        <v>1</v>
      </c>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41"/>
    </row>
    <row r="22" spans="1:44" x14ac:dyDescent="0.25">
      <c r="A22" s="39" t="s">
        <v>85</v>
      </c>
      <c r="B22" s="42">
        <v>-0.08</v>
      </c>
      <c r="C22" s="12">
        <v>-0.02</v>
      </c>
      <c r="D22" s="45">
        <v>0.21</v>
      </c>
      <c r="E22" s="12">
        <v>-0.04</v>
      </c>
      <c r="F22" s="12">
        <v>-0.08</v>
      </c>
      <c r="G22" s="12">
        <v>-0.18</v>
      </c>
      <c r="H22" s="12">
        <v>0.14000000000000001</v>
      </c>
      <c r="I22" s="12">
        <v>7.0000000000000007E-2</v>
      </c>
      <c r="J22" s="12">
        <v>0.08</v>
      </c>
      <c r="K22" s="12">
        <v>-0.12</v>
      </c>
      <c r="L22" s="12">
        <v>0.12</v>
      </c>
      <c r="M22" s="12">
        <v>0.04</v>
      </c>
      <c r="N22" s="12">
        <v>0</v>
      </c>
      <c r="O22" s="12">
        <v>-0.01</v>
      </c>
      <c r="P22" s="12">
        <v>-0.02</v>
      </c>
      <c r="Q22" s="12">
        <v>-0.1</v>
      </c>
      <c r="R22" s="12">
        <v>-0.03</v>
      </c>
      <c r="S22" s="43">
        <v>0.24</v>
      </c>
      <c r="T22" s="12">
        <v>-0.08</v>
      </c>
      <c r="U22" s="12">
        <v>1</v>
      </c>
      <c r="V22" s="12"/>
      <c r="W22" s="12"/>
      <c r="X22" s="12"/>
      <c r="Y22" s="12"/>
      <c r="Z22" s="12"/>
      <c r="AA22" s="12"/>
      <c r="AB22" s="12"/>
      <c r="AC22" s="12"/>
      <c r="AD22" s="12"/>
      <c r="AE22" s="12"/>
      <c r="AF22" s="12"/>
      <c r="AG22" s="12"/>
      <c r="AH22" s="12"/>
      <c r="AI22" s="12"/>
      <c r="AJ22" s="12"/>
      <c r="AK22" s="12"/>
      <c r="AL22" s="12"/>
      <c r="AM22" s="12"/>
      <c r="AN22" s="12"/>
      <c r="AO22" s="12"/>
      <c r="AP22" s="12"/>
      <c r="AQ22" s="12"/>
      <c r="AR22" s="41"/>
    </row>
    <row r="23" spans="1:44" x14ac:dyDescent="0.25">
      <c r="A23" s="39" t="s">
        <v>94</v>
      </c>
      <c r="B23" s="42">
        <v>-0.01</v>
      </c>
      <c r="C23" s="12">
        <v>0.03</v>
      </c>
      <c r="D23" s="12">
        <v>-0.18</v>
      </c>
      <c r="E23" s="12">
        <v>0.06</v>
      </c>
      <c r="F23" s="12">
        <v>0</v>
      </c>
      <c r="G23" s="12">
        <v>0.05</v>
      </c>
      <c r="H23" s="12">
        <v>-0.08</v>
      </c>
      <c r="I23" s="12">
        <v>-0.16</v>
      </c>
      <c r="J23" s="12">
        <v>-0.01</v>
      </c>
      <c r="K23" s="12">
        <v>-0.02</v>
      </c>
      <c r="L23" s="12">
        <v>0.02</v>
      </c>
      <c r="M23" s="12">
        <v>-0.04</v>
      </c>
      <c r="N23" s="12">
        <v>-0.04</v>
      </c>
      <c r="O23" s="12">
        <v>0.02</v>
      </c>
      <c r="P23" s="12">
        <v>-0.15</v>
      </c>
      <c r="Q23" s="12">
        <v>-0.11</v>
      </c>
      <c r="R23" s="12">
        <v>0.04</v>
      </c>
      <c r="S23" s="44">
        <v>-0.34</v>
      </c>
      <c r="T23" s="12">
        <v>0.03</v>
      </c>
      <c r="U23" s="44">
        <v>-0.21</v>
      </c>
      <c r="V23" s="12">
        <v>1</v>
      </c>
      <c r="W23" s="12"/>
      <c r="X23" s="12"/>
      <c r="Y23" s="12"/>
      <c r="Z23" s="12"/>
      <c r="AA23" s="12"/>
      <c r="AB23" s="12"/>
      <c r="AC23" s="12"/>
      <c r="AD23" s="12"/>
      <c r="AE23" s="12"/>
      <c r="AF23" s="12"/>
      <c r="AG23" s="12"/>
      <c r="AH23" s="12"/>
      <c r="AI23" s="12"/>
      <c r="AJ23" s="12"/>
      <c r="AK23" s="12"/>
      <c r="AL23" s="12"/>
      <c r="AM23" s="12"/>
      <c r="AN23" s="12"/>
      <c r="AO23" s="12"/>
      <c r="AP23" s="12"/>
      <c r="AQ23" s="12"/>
      <c r="AR23" s="41"/>
    </row>
    <row r="24" spans="1:44" x14ac:dyDescent="0.25">
      <c r="A24" s="39" t="s">
        <v>98</v>
      </c>
      <c r="B24" s="42">
        <v>0.03</v>
      </c>
      <c r="C24" s="12">
        <v>0.01</v>
      </c>
      <c r="D24" s="12">
        <v>0.19</v>
      </c>
      <c r="E24" s="44">
        <v>-0.24</v>
      </c>
      <c r="F24" s="12">
        <v>-0.11</v>
      </c>
      <c r="G24" s="12">
        <v>0.14000000000000001</v>
      </c>
      <c r="H24" s="12">
        <v>0.03</v>
      </c>
      <c r="I24" s="12">
        <v>-0.11</v>
      </c>
      <c r="J24" s="12">
        <v>0.08</v>
      </c>
      <c r="K24" s="12">
        <v>-0.01</v>
      </c>
      <c r="L24" s="12">
        <v>0.01</v>
      </c>
      <c r="M24" s="12">
        <v>0.16</v>
      </c>
      <c r="N24" s="12">
        <v>0.06</v>
      </c>
      <c r="O24" s="12">
        <v>-0.06</v>
      </c>
      <c r="P24" s="12">
        <v>-0.03</v>
      </c>
      <c r="Q24" s="12">
        <v>-0.04</v>
      </c>
      <c r="R24" s="12">
        <v>0.02</v>
      </c>
      <c r="S24" s="12">
        <v>0.15</v>
      </c>
      <c r="T24" s="12">
        <v>-0.18</v>
      </c>
      <c r="U24" s="12">
        <v>0.01</v>
      </c>
      <c r="V24" s="12">
        <v>7.0000000000000007E-2</v>
      </c>
      <c r="W24" s="12">
        <v>1</v>
      </c>
      <c r="X24" s="12"/>
      <c r="Y24" s="12"/>
      <c r="Z24" s="12"/>
      <c r="AA24" s="12"/>
      <c r="AB24" s="12"/>
      <c r="AC24" s="12"/>
      <c r="AD24" s="12"/>
      <c r="AE24" s="12"/>
      <c r="AF24" s="12"/>
      <c r="AG24" s="12"/>
      <c r="AH24" s="12"/>
      <c r="AI24" s="12"/>
      <c r="AJ24" s="12"/>
      <c r="AK24" s="12"/>
      <c r="AL24" s="12"/>
      <c r="AM24" s="12"/>
      <c r="AN24" s="12"/>
      <c r="AO24" s="12"/>
      <c r="AP24" s="12"/>
      <c r="AQ24" s="12"/>
      <c r="AR24" s="41"/>
    </row>
    <row r="25" spans="1:44" x14ac:dyDescent="0.25">
      <c r="A25" s="39" t="s">
        <v>110</v>
      </c>
      <c r="B25" s="42">
        <v>7.0000000000000007E-2</v>
      </c>
      <c r="C25" s="12">
        <v>-0.08</v>
      </c>
      <c r="D25" s="12">
        <v>0.13</v>
      </c>
      <c r="E25" s="12">
        <v>-0.16</v>
      </c>
      <c r="F25" s="12">
        <v>-7.0000000000000007E-2</v>
      </c>
      <c r="G25" s="12">
        <v>-0.13</v>
      </c>
      <c r="H25" s="12">
        <v>0.1</v>
      </c>
      <c r="I25" s="12">
        <v>0.08</v>
      </c>
      <c r="J25" s="12">
        <v>-0.1</v>
      </c>
      <c r="K25" s="12">
        <v>0.1</v>
      </c>
      <c r="L25" s="12">
        <v>-0.1</v>
      </c>
      <c r="M25" s="12">
        <v>-0.01</v>
      </c>
      <c r="N25" s="12">
        <v>-0.15</v>
      </c>
      <c r="O25" s="12">
        <v>-0.16</v>
      </c>
      <c r="P25" s="12">
        <v>0</v>
      </c>
      <c r="Q25" s="12">
        <v>-0.18</v>
      </c>
      <c r="R25" s="12">
        <v>-0.13</v>
      </c>
      <c r="S25" s="12">
        <v>-0.08</v>
      </c>
      <c r="T25" s="12">
        <v>-0.02</v>
      </c>
      <c r="U25" s="12">
        <v>0.06</v>
      </c>
      <c r="V25" s="12">
        <v>-7.0000000000000007E-2</v>
      </c>
      <c r="W25" s="12">
        <v>0.03</v>
      </c>
      <c r="X25" s="12">
        <v>1</v>
      </c>
      <c r="Y25" s="12"/>
      <c r="Z25" s="12"/>
      <c r="AA25" s="12"/>
      <c r="AB25" s="12"/>
      <c r="AC25" s="12"/>
      <c r="AD25" s="12"/>
      <c r="AE25" s="12"/>
      <c r="AF25" s="12"/>
      <c r="AG25" s="12"/>
      <c r="AH25" s="12"/>
      <c r="AI25" s="12"/>
      <c r="AJ25" s="12"/>
      <c r="AK25" s="12"/>
      <c r="AL25" s="12"/>
      <c r="AM25" s="12"/>
      <c r="AN25" s="12"/>
      <c r="AO25" s="12"/>
      <c r="AP25" s="12"/>
      <c r="AQ25" s="12"/>
      <c r="AR25" s="41"/>
    </row>
    <row r="26" spans="1:44" x14ac:dyDescent="0.25">
      <c r="A26" s="39" t="s">
        <v>113</v>
      </c>
      <c r="B26" s="42">
        <v>0.1</v>
      </c>
      <c r="C26" s="12">
        <v>-7.0000000000000007E-2</v>
      </c>
      <c r="D26" s="12">
        <v>0.02</v>
      </c>
      <c r="E26" s="12">
        <v>0.19</v>
      </c>
      <c r="F26" s="12">
        <v>0.02</v>
      </c>
      <c r="G26" s="12">
        <v>-0.09</v>
      </c>
      <c r="H26" s="12">
        <v>-0.01</v>
      </c>
      <c r="I26" s="12">
        <v>-0.06</v>
      </c>
      <c r="J26" s="12">
        <v>0.04</v>
      </c>
      <c r="K26" s="12">
        <v>0.03</v>
      </c>
      <c r="L26" s="12">
        <v>-0.03</v>
      </c>
      <c r="M26" s="12">
        <v>0.03</v>
      </c>
      <c r="N26" s="12">
        <v>-0.03</v>
      </c>
      <c r="O26" s="12">
        <v>0.11</v>
      </c>
      <c r="P26" s="12">
        <v>-0.11</v>
      </c>
      <c r="Q26" s="12">
        <v>-0.12</v>
      </c>
      <c r="R26" s="12">
        <v>-7.0000000000000007E-2</v>
      </c>
      <c r="S26" s="12">
        <v>-0.16</v>
      </c>
      <c r="T26" s="12">
        <v>0.09</v>
      </c>
      <c r="U26" s="12">
        <v>0.01</v>
      </c>
      <c r="V26" s="12">
        <v>7.0000000000000007E-2</v>
      </c>
      <c r="W26" s="44">
        <v>-0.27</v>
      </c>
      <c r="X26" s="12">
        <v>-0.05</v>
      </c>
      <c r="Y26" s="12">
        <v>1</v>
      </c>
      <c r="Z26" s="12"/>
      <c r="AA26" s="12"/>
      <c r="AB26" s="12"/>
      <c r="AC26" s="12"/>
      <c r="AD26" s="12"/>
      <c r="AE26" s="12"/>
      <c r="AF26" s="12"/>
      <c r="AG26" s="12"/>
      <c r="AH26" s="12"/>
      <c r="AI26" s="12"/>
      <c r="AJ26" s="12"/>
      <c r="AK26" s="12"/>
      <c r="AL26" s="12"/>
      <c r="AM26" s="12"/>
      <c r="AN26" s="12"/>
      <c r="AO26" s="12"/>
      <c r="AP26" s="12"/>
      <c r="AQ26" s="12"/>
      <c r="AR26" s="41"/>
    </row>
    <row r="27" spans="1:44" x14ac:dyDescent="0.25">
      <c r="A27" s="39" t="s">
        <v>179</v>
      </c>
      <c r="B27" s="42">
        <v>0.08</v>
      </c>
      <c r="C27" s="12">
        <v>-0.01</v>
      </c>
      <c r="D27" s="12">
        <v>-0.03</v>
      </c>
      <c r="E27" s="12">
        <v>0.05</v>
      </c>
      <c r="F27" s="12">
        <v>0.05</v>
      </c>
      <c r="G27" s="12">
        <v>-0.15</v>
      </c>
      <c r="H27" s="12">
        <v>-0.06</v>
      </c>
      <c r="I27" s="12">
        <v>-0.16</v>
      </c>
      <c r="J27" s="12">
        <v>-0.03</v>
      </c>
      <c r="K27" s="12">
        <v>-0.06</v>
      </c>
      <c r="L27" s="12">
        <v>0.06</v>
      </c>
      <c r="M27" s="12">
        <v>-0.03</v>
      </c>
      <c r="N27" s="12">
        <v>-0.05</v>
      </c>
      <c r="O27" s="12">
        <v>7.0000000000000007E-2</v>
      </c>
      <c r="P27" s="44">
        <v>-0.26</v>
      </c>
      <c r="Q27" s="12">
        <v>0.05</v>
      </c>
      <c r="R27" s="12">
        <v>0.14000000000000001</v>
      </c>
      <c r="S27" s="12">
        <v>-0.12</v>
      </c>
      <c r="T27" s="44">
        <v>-0.22</v>
      </c>
      <c r="U27" s="12">
        <v>-0.03</v>
      </c>
      <c r="V27" s="43">
        <v>0.23</v>
      </c>
      <c r="W27" s="12">
        <v>-0.08</v>
      </c>
      <c r="X27" s="12">
        <v>-0.2</v>
      </c>
      <c r="Y27" s="43">
        <v>0.34</v>
      </c>
      <c r="Z27" s="12">
        <v>1</v>
      </c>
      <c r="AA27" s="12"/>
      <c r="AB27" s="12"/>
      <c r="AC27" s="12"/>
      <c r="AD27" s="12"/>
      <c r="AE27" s="12"/>
      <c r="AF27" s="12"/>
      <c r="AG27" s="12"/>
      <c r="AH27" s="12"/>
      <c r="AI27" s="12"/>
      <c r="AJ27" s="12"/>
      <c r="AK27" s="12"/>
      <c r="AL27" s="12"/>
      <c r="AM27" s="12"/>
      <c r="AN27" s="12"/>
      <c r="AO27" s="12"/>
      <c r="AP27" s="12"/>
      <c r="AQ27" s="12"/>
      <c r="AR27" s="41"/>
    </row>
    <row r="28" spans="1:44" x14ac:dyDescent="0.25">
      <c r="A28" s="39" t="s">
        <v>177</v>
      </c>
      <c r="B28" s="42">
        <v>-7.0000000000000007E-2</v>
      </c>
      <c r="C28" s="12">
        <v>-0.16</v>
      </c>
      <c r="D28" s="12">
        <v>-0.01</v>
      </c>
      <c r="E28" s="12">
        <v>0.13</v>
      </c>
      <c r="F28" s="12">
        <v>0.1</v>
      </c>
      <c r="G28" s="12">
        <v>0.05</v>
      </c>
      <c r="H28" s="12">
        <v>-0.03</v>
      </c>
      <c r="I28" s="12">
        <v>-0.16</v>
      </c>
      <c r="J28" s="12">
        <v>0.02</v>
      </c>
      <c r="K28" s="12">
        <v>-0.09</v>
      </c>
      <c r="L28" s="12">
        <v>0.09</v>
      </c>
      <c r="M28" s="12">
        <v>0.11</v>
      </c>
      <c r="N28" s="12">
        <v>-0.14000000000000001</v>
      </c>
      <c r="O28" s="12">
        <v>0.04</v>
      </c>
      <c r="P28" s="44">
        <v>-0.21</v>
      </c>
      <c r="Q28" s="12">
        <v>0.06</v>
      </c>
      <c r="R28" s="12">
        <v>-0.03</v>
      </c>
      <c r="S28" s="12">
        <v>-0.11</v>
      </c>
      <c r="T28" s="12">
        <v>-0.11</v>
      </c>
      <c r="U28" s="12">
        <v>-0.04</v>
      </c>
      <c r="V28" s="12">
        <v>0.01</v>
      </c>
      <c r="W28" s="12">
        <v>-0.12</v>
      </c>
      <c r="X28" s="44">
        <v>-0.25</v>
      </c>
      <c r="Y28" s="43">
        <v>0.28999999999999998</v>
      </c>
      <c r="Z28" s="43">
        <v>0.23</v>
      </c>
      <c r="AA28" s="12">
        <v>1</v>
      </c>
      <c r="AB28" s="12"/>
      <c r="AC28" s="12"/>
      <c r="AD28" s="12"/>
      <c r="AE28" s="12"/>
      <c r="AF28" s="12"/>
      <c r="AG28" s="12"/>
      <c r="AH28" s="12"/>
      <c r="AI28" s="12"/>
      <c r="AJ28" s="12"/>
      <c r="AK28" s="12"/>
      <c r="AL28" s="12"/>
      <c r="AM28" s="12"/>
      <c r="AN28" s="12"/>
      <c r="AO28" s="12"/>
      <c r="AP28" s="12"/>
      <c r="AQ28" s="12"/>
      <c r="AR28" s="41"/>
    </row>
    <row r="29" spans="1:44" x14ac:dyDescent="0.25">
      <c r="A29" s="39" t="s">
        <v>118</v>
      </c>
      <c r="B29" s="42">
        <v>0.05</v>
      </c>
      <c r="C29" s="12">
        <v>0.13</v>
      </c>
      <c r="D29" s="12">
        <v>0.17</v>
      </c>
      <c r="E29" s="12">
        <v>-0.05</v>
      </c>
      <c r="F29" s="12">
        <v>0.11</v>
      </c>
      <c r="G29" s="12">
        <v>-0.06</v>
      </c>
      <c r="H29" s="12">
        <v>0.08</v>
      </c>
      <c r="I29" s="12">
        <v>-0.04</v>
      </c>
      <c r="J29" s="12">
        <v>0.09</v>
      </c>
      <c r="K29" s="12">
        <v>0.04</v>
      </c>
      <c r="L29" s="12">
        <v>-0.04</v>
      </c>
      <c r="M29" s="12">
        <v>0</v>
      </c>
      <c r="N29" s="12">
        <v>0.18</v>
      </c>
      <c r="O29" s="12">
        <v>0.1</v>
      </c>
      <c r="P29" s="12">
        <v>-0.02</v>
      </c>
      <c r="Q29" s="12">
        <v>0.13</v>
      </c>
      <c r="R29" s="12">
        <v>0.09</v>
      </c>
      <c r="S29" s="12">
        <v>0.15</v>
      </c>
      <c r="T29" s="12">
        <v>-0.04</v>
      </c>
      <c r="U29" s="12">
        <v>0.11</v>
      </c>
      <c r="V29" s="12">
        <v>-0.01</v>
      </c>
      <c r="W29" s="43">
        <v>0.27</v>
      </c>
      <c r="X29" s="44">
        <v>-0.36</v>
      </c>
      <c r="Y29" s="12">
        <v>-0.11</v>
      </c>
      <c r="Z29" s="43">
        <v>0.25</v>
      </c>
      <c r="AA29" s="12">
        <v>-0.11</v>
      </c>
      <c r="AB29" s="12">
        <v>1</v>
      </c>
      <c r="AC29" s="12"/>
      <c r="AD29" s="12"/>
      <c r="AE29" s="12"/>
      <c r="AF29" s="12"/>
      <c r="AG29" s="12"/>
      <c r="AH29" s="12"/>
      <c r="AI29" s="12"/>
      <c r="AJ29" s="12"/>
      <c r="AK29" s="12"/>
      <c r="AL29" s="12"/>
      <c r="AM29" s="12"/>
      <c r="AN29" s="12"/>
      <c r="AO29" s="12"/>
      <c r="AP29" s="12"/>
      <c r="AQ29" s="12"/>
      <c r="AR29" s="41"/>
    </row>
    <row r="30" spans="1:44" x14ac:dyDescent="0.25">
      <c r="A30" s="39" t="s">
        <v>276</v>
      </c>
      <c r="B30" s="42">
        <v>0.17</v>
      </c>
      <c r="C30" s="12">
        <v>-0.1</v>
      </c>
      <c r="D30" s="43">
        <v>0.22</v>
      </c>
      <c r="E30" s="12">
        <v>-0.03</v>
      </c>
      <c r="F30" s="12">
        <v>-0.01</v>
      </c>
      <c r="G30" s="12">
        <v>0.06</v>
      </c>
      <c r="H30" s="12">
        <v>0.06</v>
      </c>
      <c r="I30" s="12">
        <v>-0.02</v>
      </c>
      <c r="J30" s="12">
        <v>-0.08</v>
      </c>
      <c r="K30" s="12">
        <v>7.0000000000000007E-2</v>
      </c>
      <c r="L30" s="12">
        <v>-7.0000000000000007E-2</v>
      </c>
      <c r="M30" s="12">
        <v>-0.09</v>
      </c>
      <c r="N30" s="12">
        <v>-0.17</v>
      </c>
      <c r="O30" s="12">
        <v>-0.06</v>
      </c>
      <c r="P30" s="12">
        <v>-0.06</v>
      </c>
      <c r="Q30" s="12">
        <v>-0.18</v>
      </c>
      <c r="R30" s="12">
        <v>-0.06</v>
      </c>
      <c r="S30" s="12">
        <v>0.09</v>
      </c>
      <c r="T30" s="12">
        <v>0.05</v>
      </c>
      <c r="U30" s="12">
        <v>0.09</v>
      </c>
      <c r="V30" s="12">
        <v>0.1</v>
      </c>
      <c r="W30" s="43">
        <v>0.32</v>
      </c>
      <c r="X30" s="43">
        <v>0.51</v>
      </c>
      <c r="Y30" s="12">
        <v>-0.06</v>
      </c>
      <c r="Z30" s="12">
        <v>0.02</v>
      </c>
      <c r="AA30" s="44">
        <v>-0.26</v>
      </c>
      <c r="AB30" s="43">
        <v>0.22</v>
      </c>
      <c r="AC30" s="12">
        <v>1</v>
      </c>
      <c r="AD30" s="12"/>
      <c r="AE30" s="12"/>
      <c r="AF30" s="12"/>
      <c r="AG30" s="12"/>
      <c r="AH30" s="12"/>
      <c r="AI30" s="12"/>
      <c r="AJ30" s="12"/>
      <c r="AK30" s="12"/>
      <c r="AL30" s="12"/>
      <c r="AM30" s="12"/>
      <c r="AN30" s="12"/>
      <c r="AO30" s="12"/>
      <c r="AP30" s="12"/>
      <c r="AQ30" s="12"/>
      <c r="AR30" s="41"/>
    </row>
    <row r="31" spans="1:44" x14ac:dyDescent="0.25">
      <c r="A31" s="39" t="s">
        <v>121</v>
      </c>
      <c r="B31" s="42">
        <v>7.0000000000000007E-2</v>
      </c>
      <c r="C31" s="44">
        <v>-0.25</v>
      </c>
      <c r="D31" s="12">
        <v>-0.01</v>
      </c>
      <c r="E31" s="12">
        <v>0.19</v>
      </c>
      <c r="F31" s="12">
        <v>-0.1</v>
      </c>
      <c r="G31" s="12">
        <v>0.02</v>
      </c>
      <c r="H31" s="12">
        <v>-0.12</v>
      </c>
      <c r="I31" s="12">
        <v>0.01</v>
      </c>
      <c r="J31" s="12">
        <v>-0.04</v>
      </c>
      <c r="K31" s="12">
        <v>-0.04</v>
      </c>
      <c r="L31" s="12">
        <v>0.04</v>
      </c>
      <c r="M31" s="12">
        <v>0.08</v>
      </c>
      <c r="N31" s="12">
        <v>0.01</v>
      </c>
      <c r="O31" s="12">
        <v>-0.05</v>
      </c>
      <c r="P31" s="12">
        <v>0.06</v>
      </c>
      <c r="Q31" s="44">
        <v>-0.31</v>
      </c>
      <c r="R31" s="12">
        <v>-0.12</v>
      </c>
      <c r="S31" s="12">
        <v>0.02</v>
      </c>
      <c r="T31" s="12">
        <v>0.08</v>
      </c>
      <c r="U31" s="12">
        <v>0.16</v>
      </c>
      <c r="V31" s="12">
        <v>0.1</v>
      </c>
      <c r="W31" s="12">
        <v>-0.1</v>
      </c>
      <c r="X31" s="43">
        <v>0.22</v>
      </c>
      <c r="Y31" s="12">
        <v>0.17</v>
      </c>
      <c r="Z31" s="12">
        <v>-7.0000000000000007E-2</v>
      </c>
      <c r="AA31" s="12">
        <v>0.13</v>
      </c>
      <c r="AB31" s="44">
        <v>-0.24</v>
      </c>
      <c r="AC31" s="45">
        <v>0.21</v>
      </c>
      <c r="AD31" s="12">
        <v>1</v>
      </c>
      <c r="AE31" s="12"/>
      <c r="AF31" s="12"/>
      <c r="AG31" s="12"/>
      <c r="AH31" s="12"/>
      <c r="AI31" s="12"/>
      <c r="AJ31" s="12"/>
      <c r="AK31" s="12"/>
      <c r="AL31" s="12"/>
      <c r="AM31" s="12"/>
      <c r="AN31" s="12"/>
      <c r="AO31" s="12"/>
      <c r="AP31" s="12"/>
      <c r="AQ31" s="12"/>
      <c r="AR31" s="41"/>
    </row>
    <row r="32" spans="1:44" x14ac:dyDescent="0.25">
      <c r="A32" s="39" t="s">
        <v>123</v>
      </c>
      <c r="B32" s="42">
        <v>0.02</v>
      </c>
      <c r="C32" s="12">
        <v>7.0000000000000007E-2</v>
      </c>
      <c r="D32" s="12">
        <v>0.13</v>
      </c>
      <c r="E32" s="12">
        <v>0.06</v>
      </c>
      <c r="F32" s="12">
        <v>0.09</v>
      </c>
      <c r="G32" s="44">
        <v>-0.26</v>
      </c>
      <c r="H32" s="12">
        <v>0.14000000000000001</v>
      </c>
      <c r="I32" s="12">
        <v>0.14000000000000001</v>
      </c>
      <c r="J32" s="12">
        <v>0</v>
      </c>
      <c r="K32" s="12">
        <v>-0.06</v>
      </c>
      <c r="L32" s="12">
        <v>0.06</v>
      </c>
      <c r="M32" s="12">
        <v>0.08</v>
      </c>
      <c r="N32" s="12">
        <v>0.02</v>
      </c>
      <c r="O32" s="12">
        <v>-0.09</v>
      </c>
      <c r="P32" s="12">
        <v>-0.01</v>
      </c>
      <c r="Q32" s="12">
        <v>-0.14000000000000001</v>
      </c>
      <c r="R32" s="12">
        <v>0.19</v>
      </c>
      <c r="S32" s="12">
        <v>-0.09</v>
      </c>
      <c r="T32" s="12">
        <v>-0.12</v>
      </c>
      <c r="U32" s="12">
        <v>-0.02</v>
      </c>
      <c r="V32" s="12">
        <v>0.05</v>
      </c>
      <c r="W32" s="12">
        <v>-7.0000000000000007E-2</v>
      </c>
      <c r="X32" s="43">
        <v>0.38</v>
      </c>
      <c r="Y32" s="12">
        <v>0.01</v>
      </c>
      <c r="Z32" s="12">
        <v>-0.13</v>
      </c>
      <c r="AA32" s="44">
        <v>-0.27</v>
      </c>
      <c r="AB32" s="12">
        <v>-0.18</v>
      </c>
      <c r="AC32" s="12">
        <v>-0.03</v>
      </c>
      <c r="AD32" s="12">
        <v>-0.02</v>
      </c>
      <c r="AE32" s="12">
        <v>1</v>
      </c>
      <c r="AF32" s="12"/>
      <c r="AG32" s="12"/>
      <c r="AH32" s="12"/>
      <c r="AI32" s="12"/>
      <c r="AJ32" s="12"/>
      <c r="AK32" s="12"/>
      <c r="AL32" s="12"/>
      <c r="AM32" s="12"/>
      <c r="AN32" s="12"/>
      <c r="AO32" s="12"/>
      <c r="AP32" s="12"/>
      <c r="AQ32" s="12"/>
      <c r="AR32" s="41"/>
    </row>
    <row r="33" spans="1:44" x14ac:dyDescent="0.25">
      <c r="A33" s="39" t="s">
        <v>176</v>
      </c>
      <c r="B33" s="42">
        <v>-0.1</v>
      </c>
      <c r="C33" s="12">
        <v>0.11</v>
      </c>
      <c r="D33" s="12">
        <v>0.03</v>
      </c>
      <c r="E33" s="12">
        <v>0</v>
      </c>
      <c r="F33" s="12">
        <v>-0.08</v>
      </c>
      <c r="G33" s="12">
        <v>-7.0000000000000007E-2</v>
      </c>
      <c r="H33" s="12">
        <v>0.09</v>
      </c>
      <c r="I33" s="12">
        <v>-0.03</v>
      </c>
      <c r="J33" s="12">
        <v>-0.11</v>
      </c>
      <c r="K33" s="12">
        <v>-0.12</v>
      </c>
      <c r="L33" s="12">
        <v>0.12</v>
      </c>
      <c r="M33" s="12">
        <v>0.09</v>
      </c>
      <c r="N33" s="12">
        <v>-0.1</v>
      </c>
      <c r="O33" s="12">
        <v>0.04</v>
      </c>
      <c r="P33" s="12">
        <v>0.12</v>
      </c>
      <c r="Q33" s="12">
        <v>0.06</v>
      </c>
      <c r="R33" s="12">
        <v>-0.05</v>
      </c>
      <c r="S33" s="12">
        <v>-0.08</v>
      </c>
      <c r="T33" s="12">
        <v>0.01</v>
      </c>
      <c r="U33" s="12">
        <v>0.09</v>
      </c>
      <c r="V33" s="12">
        <v>-0.04</v>
      </c>
      <c r="W33" s="44">
        <v>-0.47</v>
      </c>
      <c r="X33" s="12">
        <v>0.01</v>
      </c>
      <c r="Y33" s="12">
        <v>0.09</v>
      </c>
      <c r="Z33" s="12">
        <v>-0.18</v>
      </c>
      <c r="AA33" s="12">
        <v>0.2</v>
      </c>
      <c r="AB33" s="44">
        <v>-0.44</v>
      </c>
      <c r="AC33" s="44">
        <v>-0.31</v>
      </c>
      <c r="AD33" s="12">
        <v>0.08</v>
      </c>
      <c r="AE33" s="12">
        <v>-0.02</v>
      </c>
      <c r="AF33" s="12">
        <v>1</v>
      </c>
      <c r="AG33" s="12"/>
      <c r="AH33" s="12"/>
      <c r="AI33" s="12"/>
      <c r="AJ33" s="12"/>
      <c r="AK33" s="12"/>
      <c r="AL33" s="12"/>
      <c r="AM33" s="12"/>
      <c r="AN33" s="12"/>
      <c r="AO33" s="12"/>
      <c r="AP33" s="12"/>
      <c r="AQ33" s="12"/>
      <c r="AR33" s="41"/>
    </row>
    <row r="34" spans="1:44" x14ac:dyDescent="0.25">
      <c r="A34" s="39" t="s">
        <v>101</v>
      </c>
      <c r="B34" s="42">
        <v>-0.03</v>
      </c>
      <c r="C34" s="12">
        <v>0.19</v>
      </c>
      <c r="D34" s="43">
        <v>0.28999999999999998</v>
      </c>
      <c r="E34" s="12">
        <v>-0.1</v>
      </c>
      <c r="F34" s="12">
        <v>-0.17</v>
      </c>
      <c r="G34" s="44">
        <v>-0.34</v>
      </c>
      <c r="H34" s="12">
        <v>-0.01</v>
      </c>
      <c r="I34" s="12">
        <v>0.08</v>
      </c>
      <c r="J34" s="12">
        <v>0</v>
      </c>
      <c r="K34" s="12">
        <v>0.1</v>
      </c>
      <c r="L34" s="12">
        <v>-0.1</v>
      </c>
      <c r="M34" s="12">
        <v>-7.0000000000000007E-2</v>
      </c>
      <c r="N34" s="12">
        <v>0.08</v>
      </c>
      <c r="O34" s="12">
        <v>0.03</v>
      </c>
      <c r="P34" s="12">
        <v>-0.04</v>
      </c>
      <c r="Q34" s="12">
        <v>-0.09</v>
      </c>
      <c r="R34" s="43">
        <v>0.25</v>
      </c>
      <c r="S34" s="12">
        <v>0.04</v>
      </c>
      <c r="T34" s="12">
        <v>-0.3</v>
      </c>
      <c r="U34" s="12">
        <v>0.18</v>
      </c>
      <c r="V34" s="12">
        <v>0.04</v>
      </c>
      <c r="W34" s="12">
        <v>0.04</v>
      </c>
      <c r="X34" s="12">
        <v>-0.08</v>
      </c>
      <c r="Y34" s="12">
        <v>0.06</v>
      </c>
      <c r="Z34" s="12">
        <v>0.06</v>
      </c>
      <c r="AA34" s="12">
        <v>-0.12</v>
      </c>
      <c r="AB34" s="12">
        <v>0.11</v>
      </c>
      <c r="AC34" s="12">
        <v>0.06</v>
      </c>
      <c r="AD34" s="12">
        <v>7.0000000000000007E-2</v>
      </c>
      <c r="AE34" s="12">
        <v>0.13</v>
      </c>
      <c r="AF34" s="12">
        <v>-0.01</v>
      </c>
      <c r="AG34" s="12">
        <v>1</v>
      </c>
      <c r="AH34" s="12"/>
      <c r="AI34" s="12"/>
      <c r="AJ34" s="12"/>
      <c r="AK34" s="12"/>
      <c r="AL34" s="12"/>
      <c r="AM34" s="12"/>
      <c r="AN34" s="12"/>
      <c r="AO34" s="12"/>
      <c r="AP34" s="12"/>
      <c r="AQ34" s="12"/>
      <c r="AR34" s="41"/>
    </row>
    <row r="35" spans="1:44" x14ac:dyDescent="0.25">
      <c r="A35" s="39" t="s">
        <v>104</v>
      </c>
      <c r="B35" s="42">
        <v>-0.04</v>
      </c>
      <c r="C35" s="43">
        <v>0.28999999999999998</v>
      </c>
      <c r="D35" s="12">
        <v>0.09</v>
      </c>
      <c r="E35" s="12">
        <v>0.01</v>
      </c>
      <c r="F35" s="12">
        <v>-0.13</v>
      </c>
      <c r="G35" s="12">
        <v>-0.06</v>
      </c>
      <c r="H35" s="12">
        <v>0.03</v>
      </c>
      <c r="I35" s="12">
        <v>-0.08</v>
      </c>
      <c r="J35" s="12">
        <v>-0.1</v>
      </c>
      <c r="K35" s="12">
        <v>0.16</v>
      </c>
      <c r="L35" s="12">
        <v>-0.16</v>
      </c>
      <c r="M35" s="44">
        <v>-0.26</v>
      </c>
      <c r="N35" s="12">
        <v>7.0000000000000007E-2</v>
      </c>
      <c r="O35" s="12">
        <v>-0.09</v>
      </c>
      <c r="P35" s="12">
        <v>0</v>
      </c>
      <c r="Q35" s="12">
        <v>0.16</v>
      </c>
      <c r="R35" s="12">
        <v>0.17</v>
      </c>
      <c r="S35" s="12">
        <v>-0.1</v>
      </c>
      <c r="T35" s="12">
        <v>-0.14000000000000001</v>
      </c>
      <c r="U35" s="12">
        <v>0.01</v>
      </c>
      <c r="V35" s="12">
        <v>-0.01</v>
      </c>
      <c r="W35" s="12">
        <v>-0.09</v>
      </c>
      <c r="X35" s="12">
        <v>0</v>
      </c>
      <c r="Y35" s="12">
        <v>0.14000000000000001</v>
      </c>
      <c r="Z35" s="12">
        <v>0.09</v>
      </c>
      <c r="AA35" s="12">
        <v>-0.04</v>
      </c>
      <c r="AB35" s="12">
        <v>-7.0000000000000007E-2</v>
      </c>
      <c r="AC35" s="12">
        <v>0.04</v>
      </c>
      <c r="AD35" s="12">
        <v>0.04</v>
      </c>
      <c r="AE35" s="12">
        <v>0.02</v>
      </c>
      <c r="AF35" s="12">
        <v>0.05</v>
      </c>
      <c r="AG35" s="43">
        <v>0.48</v>
      </c>
      <c r="AH35" s="12">
        <v>1</v>
      </c>
      <c r="AI35" s="12"/>
      <c r="AJ35" s="12"/>
      <c r="AK35" s="12"/>
      <c r="AL35" s="12"/>
      <c r="AM35" s="12"/>
      <c r="AN35" s="12"/>
      <c r="AO35" s="12"/>
      <c r="AP35" s="12"/>
      <c r="AQ35" s="12"/>
      <c r="AR35" s="41"/>
    </row>
    <row r="36" spans="1:44" x14ac:dyDescent="0.25">
      <c r="A36" s="39" t="s">
        <v>107</v>
      </c>
      <c r="B36" s="42">
        <v>-0.15</v>
      </c>
      <c r="C36" s="43">
        <v>0.26</v>
      </c>
      <c r="D36" s="12">
        <v>-0.04</v>
      </c>
      <c r="E36" s="12">
        <v>0.03</v>
      </c>
      <c r="F36" s="12">
        <v>-0.05</v>
      </c>
      <c r="G36" s="12">
        <v>7.0000000000000007E-2</v>
      </c>
      <c r="H36" s="12">
        <v>-0.09</v>
      </c>
      <c r="I36" s="12">
        <v>-7.0000000000000007E-2</v>
      </c>
      <c r="J36" s="12">
        <v>-0.04</v>
      </c>
      <c r="K36" s="12">
        <v>0.17</v>
      </c>
      <c r="L36" s="12">
        <v>-0.17</v>
      </c>
      <c r="M36" s="44">
        <v>-0.26</v>
      </c>
      <c r="N36" s="12">
        <v>0.06</v>
      </c>
      <c r="O36" s="12">
        <v>-0.06</v>
      </c>
      <c r="P36" s="12">
        <v>0.03</v>
      </c>
      <c r="Q36" s="12">
        <v>0.15</v>
      </c>
      <c r="R36" s="12">
        <v>7.0000000000000007E-2</v>
      </c>
      <c r="S36" s="12">
        <v>-7.0000000000000007E-2</v>
      </c>
      <c r="T36" s="12">
        <v>0.05</v>
      </c>
      <c r="U36" s="12">
        <v>-0.01</v>
      </c>
      <c r="V36" s="12">
        <v>-0.1</v>
      </c>
      <c r="W36" s="45">
        <v>-0.21</v>
      </c>
      <c r="X36" s="12">
        <v>-0.01</v>
      </c>
      <c r="Y36" s="12">
        <v>0.02</v>
      </c>
      <c r="Z36" s="12">
        <v>0.02</v>
      </c>
      <c r="AA36" s="12">
        <v>0.04</v>
      </c>
      <c r="AB36" s="12">
        <v>-0.15</v>
      </c>
      <c r="AC36" s="12">
        <v>-0.05</v>
      </c>
      <c r="AD36" s="12">
        <v>0.05</v>
      </c>
      <c r="AE36" s="12">
        <v>-0.11</v>
      </c>
      <c r="AF36" s="12">
        <v>0.08</v>
      </c>
      <c r="AG36" s="43">
        <v>0.27</v>
      </c>
      <c r="AH36" s="43">
        <v>0.82</v>
      </c>
      <c r="AI36" s="12">
        <v>1</v>
      </c>
      <c r="AJ36" s="12"/>
      <c r="AK36" s="12"/>
      <c r="AL36" s="12"/>
      <c r="AM36" s="12"/>
      <c r="AN36" s="12"/>
      <c r="AO36" s="12"/>
      <c r="AP36" s="12"/>
      <c r="AQ36" s="12"/>
      <c r="AR36" s="41"/>
    </row>
    <row r="37" spans="1:44" x14ac:dyDescent="0.25">
      <c r="A37" s="39" t="s">
        <v>127</v>
      </c>
      <c r="B37" s="42">
        <v>0.12</v>
      </c>
      <c r="C37" s="12">
        <v>0.04</v>
      </c>
      <c r="D37" s="12">
        <v>0.01</v>
      </c>
      <c r="E37" s="12">
        <v>0.1</v>
      </c>
      <c r="F37" s="12">
        <v>0.08</v>
      </c>
      <c r="G37" s="12">
        <v>-0.16</v>
      </c>
      <c r="H37" s="12">
        <v>-0.12</v>
      </c>
      <c r="I37" s="12">
        <v>-0.01</v>
      </c>
      <c r="J37" s="12">
        <v>-0.14000000000000001</v>
      </c>
      <c r="K37" s="12">
        <v>-0.04</v>
      </c>
      <c r="L37" s="12">
        <v>0.04</v>
      </c>
      <c r="M37" s="12">
        <v>7.0000000000000007E-2</v>
      </c>
      <c r="N37" s="12">
        <v>-7.0000000000000007E-2</v>
      </c>
      <c r="O37" s="12">
        <v>-0.02</v>
      </c>
      <c r="P37" s="43">
        <v>0.23</v>
      </c>
      <c r="Q37" s="12">
        <v>-0.01</v>
      </c>
      <c r="R37" s="12">
        <v>0.2</v>
      </c>
      <c r="S37" s="12">
        <v>7.0000000000000007E-2</v>
      </c>
      <c r="T37" s="12">
        <v>-0.04</v>
      </c>
      <c r="U37" s="12">
        <v>-0.09</v>
      </c>
      <c r="V37" s="12">
        <v>0.15</v>
      </c>
      <c r="W37" s="12">
        <v>-0.18</v>
      </c>
      <c r="X37" s="12">
        <v>0.02</v>
      </c>
      <c r="Y37" s="12">
        <v>-0.08</v>
      </c>
      <c r="Z37" s="12">
        <v>-0.05</v>
      </c>
      <c r="AA37" s="12">
        <v>0</v>
      </c>
      <c r="AB37" s="44">
        <v>-0.22</v>
      </c>
      <c r="AC37" s="12">
        <v>-0.09</v>
      </c>
      <c r="AD37" s="12">
        <v>0.03</v>
      </c>
      <c r="AE37" s="43">
        <v>0.23</v>
      </c>
      <c r="AF37" s="12">
        <v>0.13</v>
      </c>
      <c r="AG37" s="12">
        <v>-0.03</v>
      </c>
      <c r="AH37" s="12">
        <v>-0.06</v>
      </c>
      <c r="AI37" s="12">
        <v>-0.17</v>
      </c>
      <c r="AJ37" s="12">
        <v>1</v>
      </c>
      <c r="AK37" s="12"/>
      <c r="AL37" s="12"/>
      <c r="AM37" s="12"/>
      <c r="AN37" s="12"/>
      <c r="AO37" s="12"/>
      <c r="AP37" s="12"/>
      <c r="AQ37" s="12"/>
      <c r="AR37" s="41"/>
    </row>
    <row r="38" spans="1:44" x14ac:dyDescent="0.25">
      <c r="A38" s="39" t="s">
        <v>130</v>
      </c>
      <c r="B38" s="42">
        <v>0.1</v>
      </c>
      <c r="C38" s="12">
        <v>0.01</v>
      </c>
      <c r="D38" s="12">
        <v>0.1</v>
      </c>
      <c r="E38" s="12">
        <v>-0.11</v>
      </c>
      <c r="F38" s="12">
        <v>0.1</v>
      </c>
      <c r="G38" s="44">
        <v>-0.21</v>
      </c>
      <c r="H38" s="12">
        <v>-0.11</v>
      </c>
      <c r="I38" s="12">
        <v>0</v>
      </c>
      <c r="J38" s="12">
        <v>0.03</v>
      </c>
      <c r="K38" s="12">
        <v>-0.09</v>
      </c>
      <c r="L38" s="12">
        <v>0.09</v>
      </c>
      <c r="M38" s="43">
        <v>0.25</v>
      </c>
      <c r="N38" s="12">
        <v>0</v>
      </c>
      <c r="O38" s="12">
        <v>-0.13</v>
      </c>
      <c r="P38" s="12">
        <v>0.08</v>
      </c>
      <c r="Q38" s="12">
        <v>-0.15</v>
      </c>
      <c r="R38" s="12">
        <v>0.1</v>
      </c>
      <c r="S38" s="12">
        <v>0.11</v>
      </c>
      <c r="T38" s="12">
        <v>-0.1</v>
      </c>
      <c r="U38" s="12">
        <v>0</v>
      </c>
      <c r="V38" s="12">
        <v>-0.06</v>
      </c>
      <c r="W38" s="12">
        <v>-0.03</v>
      </c>
      <c r="X38" s="12">
        <v>0.03</v>
      </c>
      <c r="Y38" s="12">
        <v>-7.0000000000000007E-2</v>
      </c>
      <c r="Z38" s="12">
        <v>-7.0000000000000007E-2</v>
      </c>
      <c r="AA38" s="12">
        <v>-0.02</v>
      </c>
      <c r="AB38" s="12">
        <v>0.03</v>
      </c>
      <c r="AC38" s="12">
        <v>-0.02</v>
      </c>
      <c r="AD38" s="12">
        <v>7.0000000000000007E-2</v>
      </c>
      <c r="AE38" s="12">
        <v>0.19</v>
      </c>
      <c r="AF38" s="12">
        <v>0.05</v>
      </c>
      <c r="AG38" s="12">
        <v>0.17</v>
      </c>
      <c r="AH38" s="12">
        <v>-0.04</v>
      </c>
      <c r="AI38" s="12">
        <v>-0.06</v>
      </c>
      <c r="AJ38" s="43">
        <v>0.56000000000000005</v>
      </c>
      <c r="AK38" s="12">
        <v>1</v>
      </c>
      <c r="AL38" s="12"/>
      <c r="AM38" s="12"/>
      <c r="AN38" s="12"/>
      <c r="AO38" s="12"/>
      <c r="AP38" s="12"/>
      <c r="AQ38" s="12"/>
      <c r="AR38" s="41"/>
    </row>
    <row r="39" spans="1:44" x14ac:dyDescent="0.25">
      <c r="A39" s="39" t="s">
        <v>133</v>
      </c>
      <c r="B39" s="42">
        <v>0.02</v>
      </c>
      <c r="C39" s="12">
        <v>-0.02</v>
      </c>
      <c r="D39" s="12">
        <v>-0.1</v>
      </c>
      <c r="E39" s="12">
        <v>0.1</v>
      </c>
      <c r="F39" s="12">
        <v>-0.03</v>
      </c>
      <c r="G39" s="12">
        <v>0.02</v>
      </c>
      <c r="H39" s="12">
        <v>-0.03</v>
      </c>
      <c r="I39" s="12">
        <v>7.0000000000000007E-2</v>
      </c>
      <c r="J39" s="12">
        <v>-0.16</v>
      </c>
      <c r="K39" s="12">
        <v>-0.11</v>
      </c>
      <c r="L39" s="12">
        <v>0.11</v>
      </c>
      <c r="M39" s="12">
        <v>-0.13</v>
      </c>
      <c r="N39" s="44">
        <v>-0.22</v>
      </c>
      <c r="O39" s="12">
        <v>-0.18</v>
      </c>
      <c r="P39" s="12">
        <v>-0.11</v>
      </c>
      <c r="Q39" s="12">
        <v>0.06</v>
      </c>
      <c r="R39" s="12">
        <v>-0.1</v>
      </c>
      <c r="S39" s="12">
        <v>-0.11</v>
      </c>
      <c r="T39" s="12">
        <v>-0.04</v>
      </c>
      <c r="U39" s="12">
        <v>-0.11</v>
      </c>
      <c r="V39" s="12">
        <v>0.04</v>
      </c>
      <c r="W39" s="12">
        <v>-0.14000000000000001</v>
      </c>
      <c r="X39" s="43">
        <v>0.21</v>
      </c>
      <c r="Y39" s="12">
        <v>0.12</v>
      </c>
      <c r="Z39" s="12">
        <v>0.06</v>
      </c>
      <c r="AA39" s="12">
        <v>0.01</v>
      </c>
      <c r="AB39" s="12">
        <v>-0.2</v>
      </c>
      <c r="AC39" s="12">
        <v>0.06</v>
      </c>
      <c r="AD39" s="12">
        <v>-0.06</v>
      </c>
      <c r="AE39" s="12">
        <v>0.17</v>
      </c>
      <c r="AF39" s="12">
        <v>0.09</v>
      </c>
      <c r="AG39" s="12">
        <v>-0.02</v>
      </c>
      <c r="AH39" s="12">
        <v>0.1</v>
      </c>
      <c r="AI39" s="12">
        <v>-0.01</v>
      </c>
      <c r="AJ39" s="12">
        <v>-0.05</v>
      </c>
      <c r="AK39" s="44">
        <v>-0.42</v>
      </c>
      <c r="AL39" s="12">
        <v>1</v>
      </c>
      <c r="AM39" s="12"/>
      <c r="AN39" s="12"/>
      <c r="AO39" s="12"/>
      <c r="AP39" s="12"/>
      <c r="AQ39" s="12"/>
      <c r="AR39" s="41"/>
    </row>
    <row r="40" spans="1:44" x14ac:dyDescent="0.25">
      <c r="A40" s="39" t="s">
        <v>136</v>
      </c>
      <c r="B40" s="42">
        <v>0.16</v>
      </c>
      <c r="C40" s="12">
        <v>-0.06</v>
      </c>
      <c r="D40" s="12">
        <v>0.08</v>
      </c>
      <c r="E40" s="12">
        <v>0.1</v>
      </c>
      <c r="F40" s="12">
        <v>0</v>
      </c>
      <c r="G40" s="12">
        <v>-0.02</v>
      </c>
      <c r="H40" s="44">
        <v>-0.21</v>
      </c>
      <c r="I40" s="12">
        <v>-0.03</v>
      </c>
      <c r="J40" s="12">
        <v>-0.05</v>
      </c>
      <c r="K40" s="12">
        <v>-0.01</v>
      </c>
      <c r="L40" s="12">
        <v>0.01</v>
      </c>
      <c r="M40" s="12">
        <v>0.11</v>
      </c>
      <c r="N40" s="12">
        <v>0.09</v>
      </c>
      <c r="O40" s="12">
        <v>0.03</v>
      </c>
      <c r="P40" s="12">
        <v>0.2</v>
      </c>
      <c r="Q40" s="12">
        <v>-0.12</v>
      </c>
      <c r="R40" s="12">
        <v>0.03</v>
      </c>
      <c r="S40" s="12">
        <v>0.11</v>
      </c>
      <c r="T40" s="12">
        <v>-0.03</v>
      </c>
      <c r="U40" s="12">
        <v>0.08</v>
      </c>
      <c r="V40" s="12">
        <v>-0.02</v>
      </c>
      <c r="W40" s="12">
        <v>0.2</v>
      </c>
      <c r="X40" s="12">
        <v>0.15</v>
      </c>
      <c r="Y40" s="12">
        <v>-0.04</v>
      </c>
      <c r="Z40" s="12">
        <v>-0.1</v>
      </c>
      <c r="AA40" s="12">
        <v>-0.18</v>
      </c>
      <c r="AB40" s="12">
        <v>0</v>
      </c>
      <c r="AC40" s="43">
        <v>0.24</v>
      </c>
      <c r="AD40" s="12">
        <v>0.08</v>
      </c>
      <c r="AE40" s="12">
        <v>-0.03</v>
      </c>
      <c r="AF40" s="44">
        <v>-0.25</v>
      </c>
      <c r="AG40" s="12">
        <v>0.1</v>
      </c>
      <c r="AH40" s="12">
        <v>0</v>
      </c>
      <c r="AI40" s="12">
        <v>-0.02</v>
      </c>
      <c r="AJ40" s="12">
        <v>0.16</v>
      </c>
      <c r="AK40" s="12">
        <v>0.12</v>
      </c>
      <c r="AL40" s="12">
        <v>-0.13</v>
      </c>
      <c r="AM40" s="12">
        <v>1</v>
      </c>
      <c r="AN40" s="12"/>
      <c r="AO40" s="12"/>
      <c r="AP40" s="12"/>
      <c r="AQ40" s="12"/>
      <c r="AR40" s="41"/>
    </row>
    <row r="41" spans="1:44" x14ac:dyDescent="0.25">
      <c r="A41" s="39" t="s">
        <v>138</v>
      </c>
      <c r="B41" s="42">
        <v>-0.05</v>
      </c>
      <c r="C41" s="12">
        <v>-0.12</v>
      </c>
      <c r="D41" s="12">
        <v>-0.04</v>
      </c>
      <c r="E41" s="12">
        <v>-0.01</v>
      </c>
      <c r="F41" s="12">
        <v>0.04</v>
      </c>
      <c r="G41" s="12">
        <v>0.02</v>
      </c>
      <c r="H41" s="12">
        <v>0.1</v>
      </c>
      <c r="I41" s="12">
        <v>0.09</v>
      </c>
      <c r="J41" s="12">
        <v>-0.08</v>
      </c>
      <c r="K41" s="12">
        <v>0.01</v>
      </c>
      <c r="L41" s="12">
        <v>-0.01</v>
      </c>
      <c r="M41" s="12">
        <v>-0.14000000000000001</v>
      </c>
      <c r="N41" s="12">
        <v>-0.08</v>
      </c>
      <c r="O41" s="12">
        <v>0.09</v>
      </c>
      <c r="P41" s="12">
        <v>-0.12</v>
      </c>
      <c r="Q41" s="12">
        <v>-0.01</v>
      </c>
      <c r="R41" s="44">
        <v>-0.22</v>
      </c>
      <c r="S41" s="12">
        <v>-0.04</v>
      </c>
      <c r="T41" s="12">
        <v>0.05</v>
      </c>
      <c r="U41" s="12">
        <v>-0.01</v>
      </c>
      <c r="V41" s="12">
        <v>-0.02</v>
      </c>
      <c r="W41" s="12">
        <v>0.02</v>
      </c>
      <c r="X41" s="12">
        <v>0.13</v>
      </c>
      <c r="Y41" s="12">
        <v>0.11</v>
      </c>
      <c r="Z41" s="12">
        <v>-0.05</v>
      </c>
      <c r="AA41" s="12">
        <v>0.14000000000000001</v>
      </c>
      <c r="AB41" s="12">
        <v>-7.0000000000000007E-2</v>
      </c>
      <c r="AC41" s="12">
        <v>0.02</v>
      </c>
      <c r="AD41" s="12">
        <v>0.08</v>
      </c>
      <c r="AE41" s="12">
        <v>-0.01</v>
      </c>
      <c r="AF41" s="12">
        <v>0.05</v>
      </c>
      <c r="AG41" s="44">
        <v>-0.21</v>
      </c>
      <c r="AH41" s="12">
        <v>-0.03</v>
      </c>
      <c r="AI41" s="12">
        <v>-0.01</v>
      </c>
      <c r="AJ41" s="12">
        <v>0.05</v>
      </c>
      <c r="AK41" s="12">
        <v>-0.06</v>
      </c>
      <c r="AL41" s="12">
        <v>-0.01</v>
      </c>
      <c r="AM41" s="12">
        <v>-0.17</v>
      </c>
      <c r="AN41" s="12">
        <v>1</v>
      </c>
      <c r="AO41" s="12"/>
      <c r="AP41" s="12"/>
      <c r="AQ41" s="12"/>
      <c r="AR41" s="41"/>
    </row>
    <row r="42" spans="1:44" x14ac:dyDescent="0.25">
      <c r="A42" s="39" t="s">
        <v>156</v>
      </c>
      <c r="B42" s="42">
        <v>-0.05</v>
      </c>
      <c r="C42" s="12">
        <v>-0.03</v>
      </c>
      <c r="D42" s="44">
        <v>-0.23</v>
      </c>
      <c r="E42" s="12">
        <v>0</v>
      </c>
      <c r="F42" s="12">
        <v>-0.08</v>
      </c>
      <c r="G42" s="12">
        <v>0.09</v>
      </c>
      <c r="H42" s="12">
        <v>-0.2</v>
      </c>
      <c r="I42" s="12">
        <v>0.11</v>
      </c>
      <c r="J42" s="12">
        <v>0.15</v>
      </c>
      <c r="K42" s="12">
        <v>0.2</v>
      </c>
      <c r="L42" s="12">
        <v>-0.2</v>
      </c>
      <c r="M42" s="12">
        <v>-0.19</v>
      </c>
      <c r="N42" s="12">
        <v>0.16</v>
      </c>
      <c r="O42" s="12">
        <v>7.0000000000000007E-2</v>
      </c>
      <c r="P42" s="12">
        <v>-0.17</v>
      </c>
      <c r="Q42" s="12">
        <v>-0.13</v>
      </c>
      <c r="R42" s="12">
        <v>0</v>
      </c>
      <c r="S42" s="12">
        <v>0.04</v>
      </c>
      <c r="T42" s="12">
        <v>0.14000000000000001</v>
      </c>
      <c r="U42" s="12">
        <v>0.01</v>
      </c>
      <c r="V42" s="12">
        <v>0.21</v>
      </c>
      <c r="W42" s="12">
        <v>0.06</v>
      </c>
      <c r="X42" s="12">
        <v>0.01</v>
      </c>
      <c r="Y42" s="12">
        <v>0.13</v>
      </c>
      <c r="Z42" s="12">
        <v>-0.01</v>
      </c>
      <c r="AA42" s="44">
        <v>-0.28999999999999998</v>
      </c>
      <c r="AB42" s="12">
        <v>0.04</v>
      </c>
      <c r="AC42" s="12">
        <v>7.0000000000000007E-2</v>
      </c>
      <c r="AD42" s="12">
        <v>0.03</v>
      </c>
      <c r="AE42" s="12">
        <v>-0.03</v>
      </c>
      <c r="AF42" s="44">
        <v>-0.33</v>
      </c>
      <c r="AG42" s="12">
        <v>0.2</v>
      </c>
      <c r="AH42" s="12">
        <v>0.08</v>
      </c>
      <c r="AI42" s="12">
        <v>7.0000000000000007E-2</v>
      </c>
      <c r="AJ42" s="44">
        <v>-0.21</v>
      </c>
      <c r="AK42" s="12">
        <v>-0.11</v>
      </c>
      <c r="AL42" s="12">
        <v>0.01</v>
      </c>
      <c r="AM42" s="12">
        <v>0.1</v>
      </c>
      <c r="AN42" s="44">
        <v>-0.22</v>
      </c>
      <c r="AO42" s="12">
        <v>1</v>
      </c>
      <c r="AP42" s="12"/>
      <c r="AQ42" s="12"/>
      <c r="AR42" s="41"/>
    </row>
    <row r="43" spans="1:44" x14ac:dyDescent="0.25">
      <c r="A43" s="39" t="s">
        <v>159</v>
      </c>
      <c r="B43" s="42">
        <v>0.11</v>
      </c>
      <c r="C43" s="12">
        <v>0.05</v>
      </c>
      <c r="D43" s="12">
        <v>0.11</v>
      </c>
      <c r="E43" s="12">
        <v>-0.17</v>
      </c>
      <c r="F43" s="12">
        <v>-0.1</v>
      </c>
      <c r="G43" s="12">
        <v>-0.08</v>
      </c>
      <c r="H43" s="12">
        <v>0.2</v>
      </c>
      <c r="I43" s="12">
        <v>0.09</v>
      </c>
      <c r="J43" s="12">
        <v>0.06</v>
      </c>
      <c r="K43" s="12">
        <v>0.09</v>
      </c>
      <c r="L43" s="12">
        <v>-0.09</v>
      </c>
      <c r="M43" s="12">
        <v>-0.15</v>
      </c>
      <c r="N43" s="12">
        <v>-0.03</v>
      </c>
      <c r="O43" s="12">
        <v>-0.03</v>
      </c>
      <c r="P43" s="43">
        <v>0.25</v>
      </c>
      <c r="Q43" s="12">
        <v>0.08</v>
      </c>
      <c r="R43" s="12">
        <v>0.02</v>
      </c>
      <c r="S43" s="12">
        <v>0.18</v>
      </c>
      <c r="T43" s="12">
        <v>-0.12</v>
      </c>
      <c r="U43" s="12">
        <v>0.08</v>
      </c>
      <c r="V43" s="44">
        <v>-0.22</v>
      </c>
      <c r="W43" s="12">
        <v>7.0000000000000007E-2</v>
      </c>
      <c r="X43" s="12">
        <v>0.13</v>
      </c>
      <c r="Y43" s="12">
        <v>0</v>
      </c>
      <c r="Z43" s="12">
        <v>-0.06</v>
      </c>
      <c r="AA43" s="44">
        <v>-0.27</v>
      </c>
      <c r="AB43" s="12">
        <v>0</v>
      </c>
      <c r="AC43" s="12">
        <v>0.15</v>
      </c>
      <c r="AD43" s="12">
        <v>-0.19</v>
      </c>
      <c r="AE43" s="12">
        <v>0.08</v>
      </c>
      <c r="AF43" s="12">
        <v>-0.08</v>
      </c>
      <c r="AG43" s="12">
        <v>0.04</v>
      </c>
      <c r="AH43" s="43">
        <v>0.27</v>
      </c>
      <c r="AI43" s="12">
        <v>0.12</v>
      </c>
      <c r="AJ43" s="12">
        <v>0.08</v>
      </c>
      <c r="AK43" s="12">
        <v>0.11</v>
      </c>
      <c r="AL43" s="12">
        <v>0.04</v>
      </c>
      <c r="AM43" s="12">
        <v>0.08</v>
      </c>
      <c r="AN43" s="12">
        <v>-0.12</v>
      </c>
      <c r="AO43" s="12">
        <v>0.08</v>
      </c>
      <c r="AP43" s="12">
        <v>1</v>
      </c>
      <c r="AQ43" s="12"/>
      <c r="AR43" s="41"/>
    </row>
    <row r="44" spans="1:44" x14ac:dyDescent="0.25">
      <c r="A44" s="39" t="s">
        <v>162</v>
      </c>
      <c r="B44" s="42">
        <v>0.01</v>
      </c>
      <c r="C44" s="12">
        <v>0.04</v>
      </c>
      <c r="D44" s="12">
        <v>-0.04</v>
      </c>
      <c r="E44" s="43">
        <v>0.21</v>
      </c>
      <c r="F44" s="12">
        <v>0.01</v>
      </c>
      <c r="G44" s="12">
        <v>-0.01</v>
      </c>
      <c r="H44" s="12">
        <v>-0.02</v>
      </c>
      <c r="I44" s="12">
        <v>-0.14000000000000001</v>
      </c>
      <c r="J44" s="12">
        <v>0.09</v>
      </c>
      <c r="K44" s="12">
        <v>-7.0000000000000007E-2</v>
      </c>
      <c r="L44" s="12">
        <v>7.0000000000000007E-2</v>
      </c>
      <c r="M44" s="12">
        <v>-0.09</v>
      </c>
      <c r="N44" s="12">
        <v>-0.02</v>
      </c>
      <c r="O44" s="12">
        <v>-0.17</v>
      </c>
      <c r="P44" s="12">
        <v>-0.04</v>
      </c>
      <c r="Q44" s="12">
        <v>-0.2</v>
      </c>
      <c r="R44" s="12">
        <v>0.19</v>
      </c>
      <c r="S44" s="12">
        <v>0.16</v>
      </c>
      <c r="T44" s="12">
        <v>-0.06</v>
      </c>
      <c r="U44" s="12">
        <v>-0.03</v>
      </c>
      <c r="V44" s="12">
        <v>-0.01</v>
      </c>
      <c r="W44" s="12">
        <v>0.09</v>
      </c>
      <c r="X44" s="12">
        <v>-0.08</v>
      </c>
      <c r="Y44" s="12">
        <v>0.14000000000000001</v>
      </c>
      <c r="Z44" s="12">
        <v>0.05</v>
      </c>
      <c r="AA44" s="12">
        <v>0.13</v>
      </c>
      <c r="AB44" s="12">
        <v>-0.08</v>
      </c>
      <c r="AC44" s="12">
        <v>0.04</v>
      </c>
      <c r="AD44" s="12">
        <v>0.14000000000000001</v>
      </c>
      <c r="AE44" s="12">
        <v>0.06</v>
      </c>
      <c r="AF44" s="12">
        <v>-0.03</v>
      </c>
      <c r="AG44" s="12">
        <v>0.17</v>
      </c>
      <c r="AH44" s="43">
        <v>0.3</v>
      </c>
      <c r="AI44" s="12">
        <v>0.12</v>
      </c>
      <c r="AJ44" s="12">
        <v>0.1</v>
      </c>
      <c r="AK44" s="12">
        <v>0.21</v>
      </c>
      <c r="AL44" s="12">
        <v>-0.06</v>
      </c>
      <c r="AM44" s="12">
        <v>0.01</v>
      </c>
      <c r="AN44" s="12">
        <v>-0.09</v>
      </c>
      <c r="AO44" s="12">
        <v>0.17</v>
      </c>
      <c r="AP44" s="43">
        <v>0.22</v>
      </c>
      <c r="AQ44" s="12">
        <v>1</v>
      </c>
      <c r="AR44" s="41"/>
    </row>
    <row r="45" spans="1:44" ht="15.75" thickBot="1" x14ac:dyDescent="0.3">
      <c r="A45" s="46" t="s">
        <v>165</v>
      </c>
      <c r="B45" s="47">
        <v>0.01</v>
      </c>
      <c r="C45" s="16">
        <v>-0.01</v>
      </c>
      <c r="D45" s="16">
        <v>0.01</v>
      </c>
      <c r="E45" s="48">
        <v>0.23</v>
      </c>
      <c r="F45" s="16">
        <v>0.05</v>
      </c>
      <c r="G45" s="16">
        <v>-0.04</v>
      </c>
      <c r="H45" s="16">
        <v>0.09</v>
      </c>
      <c r="I45" s="16">
        <v>-0.15</v>
      </c>
      <c r="J45" s="16">
        <v>7.0000000000000007E-2</v>
      </c>
      <c r="K45" s="16">
        <v>-0.18</v>
      </c>
      <c r="L45" s="16">
        <v>0.18</v>
      </c>
      <c r="M45" s="16">
        <v>-0.14000000000000001</v>
      </c>
      <c r="N45" s="16">
        <v>0.04</v>
      </c>
      <c r="O45" s="16">
        <v>-0.04</v>
      </c>
      <c r="P45" s="49">
        <v>-0.25</v>
      </c>
      <c r="Q45" s="16">
        <v>-0.13</v>
      </c>
      <c r="R45" s="16">
        <v>0.11</v>
      </c>
      <c r="S45" s="16">
        <v>-0.09</v>
      </c>
      <c r="T45" s="49">
        <v>-0.22</v>
      </c>
      <c r="U45" s="16">
        <v>0.06</v>
      </c>
      <c r="V45" s="16">
        <v>0.11</v>
      </c>
      <c r="W45" s="16">
        <v>-0.02</v>
      </c>
      <c r="X45" s="16">
        <v>-0.06</v>
      </c>
      <c r="Y45" s="48">
        <v>0.23</v>
      </c>
      <c r="Z45" s="48">
        <v>0.28000000000000003</v>
      </c>
      <c r="AA45" s="16">
        <v>0.11</v>
      </c>
      <c r="AB45" s="16">
        <v>-0.01</v>
      </c>
      <c r="AC45" s="16">
        <v>-0.02</v>
      </c>
      <c r="AD45" s="16">
        <v>-0.03</v>
      </c>
      <c r="AE45" s="48">
        <v>0.22</v>
      </c>
      <c r="AF45" s="16">
        <v>-0.01</v>
      </c>
      <c r="AG45" s="48">
        <v>0.22</v>
      </c>
      <c r="AH45" s="48">
        <v>0.22</v>
      </c>
      <c r="AI45" s="16">
        <v>0.06</v>
      </c>
      <c r="AJ45" s="16">
        <v>0.01</v>
      </c>
      <c r="AK45" s="16">
        <v>-7.0000000000000007E-2</v>
      </c>
      <c r="AL45" s="16">
        <v>0.13</v>
      </c>
      <c r="AM45" s="16">
        <v>0.03</v>
      </c>
      <c r="AN45" s="16">
        <v>7.0000000000000007E-2</v>
      </c>
      <c r="AO45" s="16">
        <v>0.04</v>
      </c>
      <c r="AP45" s="16">
        <v>-0.05</v>
      </c>
      <c r="AQ45" s="48">
        <v>0.41</v>
      </c>
      <c r="AR45" s="50">
        <v>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1FCBE-497F-4AD1-A906-EC2CB6060E52}">
  <dimension ref="A1:O16"/>
  <sheetViews>
    <sheetView zoomScale="130" zoomScaleNormal="130" workbookViewId="0">
      <selection activeCell="I16" sqref="I16"/>
    </sheetView>
  </sheetViews>
  <sheetFormatPr defaultRowHeight="15" x14ac:dyDescent="0.25"/>
  <sheetData>
    <row r="1" spans="1:15" ht="16.5" thickBot="1" x14ac:dyDescent="0.3">
      <c r="A1" s="120" t="s">
        <v>279</v>
      </c>
      <c r="B1" s="120"/>
      <c r="C1" s="120"/>
      <c r="D1" s="120"/>
      <c r="E1" s="120"/>
      <c r="F1" s="120"/>
      <c r="G1" s="120"/>
      <c r="H1" s="120"/>
      <c r="I1" s="120"/>
      <c r="J1" s="120"/>
      <c r="K1" s="120"/>
      <c r="L1" s="120"/>
      <c r="M1" s="120"/>
      <c r="N1" s="120"/>
      <c r="O1" s="120"/>
    </row>
    <row r="2" spans="1:15" ht="15.75" thickBot="1" x14ac:dyDescent="0.3">
      <c r="A2" s="4" t="s">
        <v>278</v>
      </c>
      <c r="B2" s="5" t="s">
        <v>23</v>
      </c>
      <c r="C2" s="5" t="s">
        <v>27</v>
      </c>
      <c r="D2" s="5" t="s">
        <v>63</v>
      </c>
      <c r="E2" s="5" t="s">
        <v>66</v>
      </c>
      <c r="F2" s="5" t="s">
        <v>182</v>
      </c>
      <c r="G2" s="5" t="s">
        <v>69</v>
      </c>
      <c r="H2" s="5" t="s">
        <v>183</v>
      </c>
      <c r="I2" s="5" t="s">
        <v>141</v>
      </c>
      <c r="J2" s="5" t="s">
        <v>150</v>
      </c>
      <c r="K2" s="5" t="s">
        <v>147</v>
      </c>
      <c r="L2" s="5" t="s">
        <v>184</v>
      </c>
      <c r="M2" s="5" t="s">
        <v>115</v>
      </c>
      <c r="N2" s="5" t="s">
        <v>173</v>
      </c>
      <c r="O2" s="35" t="s">
        <v>185</v>
      </c>
    </row>
    <row r="3" spans="1:15" x14ac:dyDescent="0.25">
      <c r="A3" s="51" t="s">
        <v>23</v>
      </c>
      <c r="B3" s="52">
        <v>1</v>
      </c>
      <c r="C3" s="9"/>
      <c r="D3" s="9"/>
      <c r="E3" s="9"/>
      <c r="F3" s="9"/>
      <c r="G3" s="9"/>
      <c r="H3" s="9"/>
      <c r="I3" s="9"/>
      <c r="J3" s="9"/>
      <c r="K3" s="9"/>
      <c r="L3" s="9"/>
      <c r="M3" s="9"/>
      <c r="N3" s="9"/>
      <c r="O3" s="38"/>
    </row>
    <row r="4" spans="1:15" x14ac:dyDescent="0.25">
      <c r="A4" s="53" t="s">
        <v>27</v>
      </c>
      <c r="B4" s="43">
        <v>0.82</v>
      </c>
      <c r="C4" s="45">
        <v>1</v>
      </c>
      <c r="D4" s="12"/>
      <c r="E4" s="12"/>
      <c r="F4" s="12"/>
      <c r="G4" s="12"/>
      <c r="H4" s="12"/>
      <c r="I4" s="12"/>
      <c r="J4" s="12"/>
      <c r="K4" s="12"/>
      <c r="L4" s="12"/>
      <c r="M4" s="12"/>
      <c r="N4" s="12"/>
      <c r="O4" s="41"/>
    </row>
    <row r="5" spans="1:15" x14ac:dyDescent="0.25">
      <c r="A5" s="53" t="s">
        <v>63</v>
      </c>
      <c r="B5" s="12">
        <v>-0.03</v>
      </c>
      <c r="C5" s="12">
        <v>-7.0000000000000007E-2</v>
      </c>
      <c r="D5" s="45">
        <v>1</v>
      </c>
      <c r="E5" s="12"/>
      <c r="F5" s="12"/>
      <c r="G5" s="12"/>
      <c r="H5" s="12"/>
      <c r="I5" s="12"/>
      <c r="J5" s="12"/>
      <c r="K5" s="12"/>
      <c r="L5" s="12"/>
      <c r="M5" s="12"/>
      <c r="N5" s="12"/>
      <c r="O5" s="41"/>
    </row>
    <row r="6" spans="1:15" x14ac:dyDescent="0.25">
      <c r="A6" s="53" t="s">
        <v>66</v>
      </c>
      <c r="B6" s="12">
        <v>0</v>
      </c>
      <c r="C6" s="12">
        <v>-0.06</v>
      </c>
      <c r="D6" s="43">
        <v>0.8</v>
      </c>
      <c r="E6" s="45">
        <v>1</v>
      </c>
      <c r="F6" s="12"/>
      <c r="G6" s="12"/>
      <c r="H6" s="12"/>
      <c r="I6" s="12"/>
      <c r="J6" s="12"/>
      <c r="K6" s="12"/>
      <c r="L6" s="12"/>
      <c r="M6" s="12"/>
      <c r="N6" s="12"/>
      <c r="O6" s="41"/>
    </row>
    <row r="7" spans="1:15" x14ac:dyDescent="0.25">
      <c r="A7" s="53" t="s">
        <v>182</v>
      </c>
      <c r="B7" s="12">
        <v>0.03</v>
      </c>
      <c r="C7" s="12">
        <v>-0.04</v>
      </c>
      <c r="D7" s="43">
        <v>0.4</v>
      </c>
      <c r="E7" s="43">
        <v>0.34</v>
      </c>
      <c r="F7" s="45">
        <v>1</v>
      </c>
      <c r="G7" s="12"/>
      <c r="H7" s="12"/>
      <c r="I7" s="12"/>
      <c r="J7" s="12"/>
      <c r="K7" s="12"/>
      <c r="L7" s="12"/>
      <c r="M7" s="12"/>
      <c r="N7" s="12"/>
      <c r="O7" s="41"/>
    </row>
    <row r="8" spans="1:15" x14ac:dyDescent="0.25">
      <c r="A8" s="53" t="s">
        <v>69</v>
      </c>
      <c r="B8" s="43">
        <v>0.24</v>
      </c>
      <c r="C8" s="43">
        <v>0.28999999999999998</v>
      </c>
      <c r="D8" s="43">
        <v>0.22</v>
      </c>
      <c r="E8" s="12">
        <v>0.16</v>
      </c>
      <c r="F8" s="12">
        <v>-7.0000000000000007E-2</v>
      </c>
      <c r="G8" s="45">
        <v>1</v>
      </c>
      <c r="H8" s="12"/>
      <c r="I8" s="12"/>
      <c r="J8" s="12"/>
      <c r="K8" s="12"/>
      <c r="L8" s="12"/>
      <c r="M8" s="12"/>
      <c r="N8" s="12"/>
      <c r="O8" s="41"/>
    </row>
    <row r="9" spans="1:15" x14ac:dyDescent="0.25">
      <c r="A9" s="53" t="s">
        <v>183</v>
      </c>
      <c r="B9" s="12">
        <v>0.18</v>
      </c>
      <c r="C9" s="12">
        <v>0.18</v>
      </c>
      <c r="D9" s="43">
        <v>0.23</v>
      </c>
      <c r="E9" s="12">
        <v>0.21</v>
      </c>
      <c r="F9" s="12">
        <v>0.09</v>
      </c>
      <c r="G9" s="43">
        <v>0.55000000000000004</v>
      </c>
      <c r="H9" s="54">
        <v>1</v>
      </c>
      <c r="I9" s="12"/>
      <c r="J9" s="12"/>
      <c r="K9" s="12"/>
      <c r="L9" s="12"/>
      <c r="M9" s="12"/>
      <c r="N9" s="12"/>
      <c r="O9" s="41"/>
    </row>
    <row r="10" spans="1:15" x14ac:dyDescent="0.25">
      <c r="A10" s="53" t="s">
        <v>141</v>
      </c>
      <c r="B10" s="12">
        <v>-0.16</v>
      </c>
      <c r="C10" s="12">
        <v>-0.11</v>
      </c>
      <c r="D10" s="43">
        <v>0.26</v>
      </c>
      <c r="E10" s="43">
        <v>0.22</v>
      </c>
      <c r="F10" s="12">
        <v>-0.12</v>
      </c>
      <c r="G10" s="43">
        <v>0.26</v>
      </c>
      <c r="H10" s="12">
        <v>0.05</v>
      </c>
      <c r="I10" s="45">
        <v>1</v>
      </c>
      <c r="J10" s="45"/>
      <c r="K10" s="45"/>
      <c r="L10" s="45"/>
      <c r="M10" s="45"/>
      <c r="N10" s="45"/>
      <c r="O10" s="55"/>
    </row>
    <row r="11" spans="1:15" x14ac:dyDescent="0.25">
      <c r="A11" s="53" t="s">
        <v>150</v>
      </c>
      <c r="B11" s="12">
        <v>-0.17</v>
      </c>
      <c r="C11" s="12">
        <v>-0.16</v>
      </c>
      <c r="D11" s="43">
        <v>0.21</v>
      </c>
      <c r="E11" s="12">
        <v>0.12</v>
      </c>
      <c r="F11" s="12">
        <v>-0.05</v>
      </c>
      <c r="G11" s="12">
        <v>0.04</v>
      </c>
      <c r="H11" s="12">
        <v>-0.02</v>
      </c>
      <c r="I11" s="43">
        <v>0.62</v>
      </c>
      <c r="J11" s="45">
        <v>1</v>
      </c>
      <c r="K11" s="45"/>
      <c r="L11" s="45"/>
      <c r="M11" s="45"/>
      <c r="N11" s="45"/>
      <c r="O11" s="55"/>
    </row>
    <row r="12" spans="1:15" x14ac:dyDescent="0.25">
      <c r="A12" s="53" t="s">
        <v>147</v>
      </c>
      <c r="B12" s="12">
        <v>-7.0000000000000007E-2</v>
      </c>
      <c r="C12" s="12">
        <v>-7.0000000000000007E-2</v>
      </c>
      <c r="D12" s="43">
        <v>0.26</v>
      </c>
      <c r="E12" s="12">
        <v>0.14000000000000001</v>
      </c>
      <c r="F12" s="12">
        <v>0.08</v>
      </c>
      <c r="G12" s="12">
        <v>0.08</v>
      </c>
      <c r="H12" s="12">
        <v>0.01</v>
      </c>
      <c r="I12" s="43">
        <v>0.55000000000000004</v>
      </c>
      <c r="J12" s="43">
        <v>0.91</v>
      </c>
      <c r="K12" s="45">
        <v>1</v>
      </c>
      <c r="L12" s="45"/>
      <c r="M12" s="45"/>
      <c r="N12" s="45"/>
      <c r="O12" s="55"/>
    </row>
    <row r="13" spans="1:15" x14ac:dyDescent="0.25">
      <c r="A13" s="53" t="s">
        <v>184</v>
      </c>
      <c r="B13" s="12">
        <v>-0.18</v>
      </c>
      <c r="C13" s="12">
        <v>-0.19</v>
      </c>
      <c r="D13" s="43">
        <v>0.3</v>
      </c>
      <c r="E13" s="43">
        <v>0.26</v>
      </c>
      <c r="F13" s="12">
        <v>-0.1</v>
      </c>
      <c r="G13" s="12">
        <v>0.14000000000000001</v>
      </c>
      <c r="H13" s="12">
        <v>-0.06</v>
      </c>
      <c r="I13" s="43">
        <v>0.78</v>
      </c>
      <c r="J13" s="43">
        <v>0.78</v>
      </c>
      <c r="K13" s="43">
        <v>0.72</v>
      </c>
      <c r="L13" s="45">
        <v>1</v>
      </c>
      <c r="M13" s="45"/>
      <c r="N13" s="45"/>
      <c r="O13" s="55"/>
    </row>
    <row r="14" spans="1:15" x14ac:dyDescent="0.25">
      <c r="A14" s="53" t="s">
        <v>115</v>
      </c>
      <c r="B14" s="44">
        <v>-0.23</v>
      </c>
      <c r="C14" s="44">
        <v>-0.23</v>
      </c>
      <c r="D14" s="43">
        <v>0.24</v>
      </c>
      <c r="E14" s="43">
        <v>0.23</v>
      </c>
      <c r="F14" s="12">
        <v>-0.08</v>
      </c>
      <c r="G14" s="12">
        <v>0.13</v>
      </c>
      <c r="H14" s="12">
        <v>0.05</v>
      </c>
      <c r="I14" s="43">
        <v>0.82</v>
      </c>
      <c r="J14" s="43">
        <v>0.43</v>
      </c>
      <c r="K14" s="43">
        <v>0.34</v>
      </c>
      <c r="L14" s="43">
        <v>0.65</v>
      </c>
      <c r="M14" s="45">
        <v>1</v>
      </c>
      <c r="N14" s="45"/>
      <c r="O14" s="55"/>
    </row>
    <row r="15" spans="1:15" x14ac:dyDescent="0.25">
      <c r="A15" s="53" t="s">
        <v>173</v>
      </c>
      <c r="B15" s="12">
        <v>-0.12</v>
      </c>
      <c r="C15" s="12">
        <v>-0.03</v>
      </c>
      <c r="D15" s="12">
        <v>0.17</v>
      </c>
      <c r="E15" s="12">
        <v>0.12</v>
      </c>
      <c r="F15" s="12">
        <v>-0.11</v>
      </c>
      <c r="G15" s="12">
        <v>0.02</v>
      </c>
      <c r="H15" s="12">
        <v>0.09</v>
      </c>
      <c r="I15" s="43">
        <v>0.51</v>
      </c>
      <c r="J15" s="43">
        <v>0.56000000000000005</v>
      </c>
      <c r="K15" s="43">
        <v>0.49</v>
      </c>
      <c r="L15" s="43">
        <v>0.5</v>
      </c>
      <c r="M15" s="43">
        <v>0.53</v>
      </c>
      <c r="N15" s="45">
        <v>1</v>
      </c>
      <c r="O15" s="55"/>
    </row>
    <row r="16" spans="1:15" ht="15.75" thickBot="1" x14ac:dyDescent="0.3">
      <c r="A16" s="56" t="s">
        <v>185</v>
      </c>
      <c r="B16" s="16">
        <v>-0.11</v>
      </c>
      <c r="C16" s="16">
        <v>-0.08</v>
      </c>
      <c r="D16" s="48">
        <v>0.27</v>
      </c>
      <c r="E16" s="48">
        <v>0.23</v>
      </c>
      <c r="F16" s="16">
        <v>-0.15</v>
      </c>
      <c r="G16" s="48">
        <v>0.21</v>
      </c>
      <c r="H16" s="16">
        <v>0.06</v>
      </c>
      <c r="I16" s="48">
        <v>0.68</v>
      </c>
      <c r="J16" s="48">
        <v>0.69</v>
      </c>
      <c r="K16" s="48">
        <v>0.62</v>
      </c>
      <c r="L16" s="48">
        <v>0.88</v>
      </c>
      <c r="M16" s="48">
        <v>0.63</v>
      </c>
      <c r="N16" s="48">
        <v>0.55000000000000004</v>
      </c>
      <c r="O16" s="57">
        <v>1</v>
      </c>
    </row>
  </sheetData>
  <mergeCells count="1">
    <mergeCell ref="A1:O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5EDE2-904A-48E4-AA3C-728FB80AE6C1}">
  <dimension ref="A1:R32"/>
  <sheetViews>
    <sheetView topLeftCell="A9" workbookViewId="0">
      <selection activeCell="A14" sqref="A1:R32"/>
    </sheetView>
  </sheetViews>
  <sheetFormatPr defaultRowHeight="15" x14ac:dyDescent="0.25"/>
  <cols>
    <col min="1" max="1" width="26.140625" customWidth="1"/>
  </cols>
  <sheetData>
    <row r="1" spans="1:18" ht="15.75" customHeight="1" x14ac:dyDescent="0.25">
      <c r="A1" s="124" t="s">
        <v>290</v>
      </c>
      <c r="B1" s="124"/>
      <c r="C1" s="124"/>
      <c r="D1" s="124"/>
      <c r="E1" s="124"/>
      <c r="F1" s="124"/>
      <c r="G1" s="124"/>
      <c r="H1" s="124"/>
      <c r="I1" s="124"/>
      <c r="J1" s="124"/>
      <c r="K1" s="124"/>
      <c r="L1" s="124"/>
      <c r="M1" s="124"/>
      <c r="N1" s="124"/>
      <c r="O1" s="124"/>
      <c r="P1" s="124"/>
      <c r="Q1" s="124"/>
      <c r="R1" s="124"/>
    </row>
    <row r="2" spans="1:18" ht="15.75" thickBot="1" x14ac:dyDescent="0.3">
      <c r="A2" s="125"/>
      <c r="B2" s="125"/>
      <c r="C2" s="125"/>
      <c r="D2" s="125"/>
      <c r="E2" s="125"/>
      <c r="F2" s="125"/>
      <c r="G2" s="125"/>
      <c r="H2" s="125"/>
      <c r="I2" s="125"/>
      <c r="J2" s="125"/>
      <c r="K2" s="125"/>
      <c r="L2" s="125"/>
      <c r="M2" s="125"/>
      <c r="N2" s="125"/>
      <c r="O2" s="125"/>
      <c r="P2" s="125"/>
      <c r="Q2" s="125"/>
      <c r="R2" s="125"/>
    </row>
    <row r="3" spans="1:18" ht="15.75" thickBot="1" x14ac:dyDescent="0.3">
      <c r="A3" s="58" t="s">
        <v>288</v>
      </c>
      <c r="B3" s="59" t="s">
        <v>280</v>
      </c>
      <c r="C3" s="59" t="s">
        <v>281</v>
      </c>
      <c r="D3" s="59" t="s">
        <v>282</v>
      </c>
      <c r="E3" s="59" t="s">
        <v>283</v>
      </c>
      <c r="F3" s="59" t="s">
        <v>291</v>
      </c>
      <c r="G3" s="59" t="s">
        <v>292</v>
      </c>
      <c r="H3" s="59" t="s">
        <v>293</v>
      </c>
      <c r="I3" s="59" t="s">
        <v>294</v>
      </c>
      <c r="J3" s="59" t="s">
        <v>295</v>
      </c>
      <c r="K3" s="59" t="s">
        <v>296</v>
      </c>
      <c r="L3" s="59" t="s">
        <v>297</v>
      </c>
      <c r="M3" s="59" t="s">
        <v>298</v>
      </c>
      <c r="N3" s="59" t="s">
        <v>299</v>
      </c>
      <c r="O3" s="59" t="s">
        <v>300</v>
      </c>
      <c r="P3" s="59" t="s">
        <v>301</v>
      </c>
      <c r="Q3" s="59" t="s">
        <v>302</v>
      </c>
      <c r="R3" s="60" t="s">
        <v>303</v>
      </c>
    </row>
    <row r="4" spans="1:18" x14ac:dyDescent="0.25">
      <c r="A4" s="61" t="s">
        <v>284</v>
      </c>
      <c r="B4" s="62">
        <v>1.8572500000000001</v>
      </c>
      <c r="C4" s="62">
        <v>1.7637</v>
      </c>
      <c r="D4" s="62">
        <v>1.7031700000000001</v>
      </c>
      <c r="E4" s="62">
        <v>1.59979</v>
      </c>
      <c r="F4" s="62">
        <v>1.5666500000000001</v>
      </c>
      <c r="G4" s="62">
        <v>1.4862299999999999</v>
      </c>
      <c r="H4" s="62">
        <v>1.4049</v>
      </c>
      <c r="I4" s="62">
        <v>1.3738999999999999</v>
      </c>
      <c r="J4" s="62">
        <v>1.3283199999999999</v>
      </c>
      <c r="K4" s="62">
        <v>1.2709999999999999</v>
      </c>
      <c r="L4" s="62">
        <v>1.2314000000000001</v>
      </c>
      <c r="M4" s="62">
        <v>1.1400999999999999</v>
      </c>
      <c r="N4" s="62">
        <v>1.1376999999999999</v>
      </c>
      <c r="O4" s="62">
        <v>1.0848</v>
      </c>
      <c r="P4" s="62">
        <v>1.0542100000000001</v>
      </c>
      <c r="Q4" s="62">
        <v>1.0283500000000001</v>
      </c>
      <c r="R4" s="63">
        <v>1.01641</v>
      </c>
    </row>
    <row r="5" spans="1:18" x14ac:dyDescent="0.25">
      <c r="A5" s="64" t="s">
        <v>285</v>
      </c>
      <c r="B5" s="65">
        <v>1.8572500000000001</v>
      </c>
      <c r="C5" s="66">
        <f>SUM(B4:C4)</f>
        <v>3.6209500000000001</v>
      </c>
      <c r="D5" s="66">
        <f>SUM(B4:D4)</f>
        <v>5.3241200000000006</v>
      </c>
      <c r="E5" s="66">
        <f>SUM(B4:E4)</f>
        <v>6.9239100000000011</v>
      </c>
      <c r="F5" s="66">
        <f>SUM(B4:F4)</f>
        <v>8.4905600000000021</v>
      </c>
      <c r="G5" s="66">
        <f>SUM(B4:G4)</f>
        <v>9.9767900000000012</v>
      </c>
      <c r="H5" s="66">
        <f>SUM(B4:H4)</f>
        <v>11.381690000000001</v>
      </c>
      <c r="I5" s="66">
        <f>SUM(B4:I4)</f>
        <v>12.755590000000002</v>
      </c>
      <c r="J5" s="66">
        <f>SUM(B4:J4)</f>
        <v>14.083910000000001</v>
      </c>
      <c r="K5" s="66">
        <f>SUM(B4:K4)</f>
        <v>15.35491</v>
      </c>
      <c r="L5" s="66">
        <f>SUM(B4:L4)</f>
        <v>16.586310000000001</v>
      </c>
      <c r="M5" s="66">
        <f>SUM(B4:M4)</f>
        <v>17.726410000000001</v>
      </c>
      <c r="N5" s="66">
        <f>SUM(B4:N4)</f>
        <v>18.86411</v>
      </c>
      <c r="O5" s="66">
        <f>SUM(B4:O4)</f>
        <v>19.948910000000001</v>
      </c>
      <c r="P5" s="66">
        <f>SUM(B4:P4)</f>
        <v>21.003120000000003</v>
      </c>
      <c r="Q5" s="66">
        <f>SUM(B4:Q4)</f>
        <v>22.031470000000002</v>
      </c>
      <c r="R5" s="67">
        <f>SUM(B4:R4)</f>
        <v>23.047880000000003</v>
      </c>
    </row>
    <row r="6" spans="1:18" ht="19.5" customHeight="1" x14ac:dyDescent="0.25">
      <c r="A6" s="64" t="s">
        <v>286</v>
      </c>
      <c r="B6" s="66">
        <v>8.0220000000000002</v>
      </c>
      <c r="C6" s="66">
        <v>7.234</v>
      </c>
      <c r="D6" s="66">
        <v>6.7460000000000004</v>
      </c>
      <c r="E6" s="66">
        <v>5.952</v>
      </c>
      <c r="F6" s="66">
        <v>5.7080000000000002</v>
      </c>
      <c r="G6" s="66">
        <v>5.1369999999999996</v>
      </c>
      <c r="H6" s="66">
        <v>4.5900000000000007</v>
      </c>
      <c r="I6" s="66">
        <v>4.3900000000000006</v>
      </c>
      <c r="J6" s="66">
        <v>4.1029999999999998</v>
      </c>
      <c r="K6" s="66">
        <v>3.7570000000000001</v>
      </c>
      <c r="L6" s="65">
        <f>0.03526*100</f>
        <v>3.5259999999999998</v>
      </c>
      <c r="M6" s="65">
        <f>0.03023*100</f>
        <v>3.0230000000000001</v>
      </c>
      <c r="N6" s="65">
        <f>0.0301*100</f>
        <v>3.01</v>
      </c>
      <c r="O6" s="65">
        <f>0.02737*100</f>
        <v>2.7369999999999997</v>
      </c>
      <c r="P6" s="65">
        <f>0.02585*100</f>
        <v>2.585</v>
      </c>
      <c r="Q6" s="65">
        <f>0.02459*100</f>
        <v>2.4590000000000001</v>
      </c>
      <c r="R6" s="68">
        <f>0.02403*100</f>
        <v>2.403</v>
      </c>
    </row>
    <row r="7" spans="1:18" ht="29.25" thickBot="1" x14ac:dyDescent="0.3">
      <c r="A7" s="69" t="s">
        <v>287</v>
      </c>
      <c r="B7" s="70">
        <v>8.0220000000000002</v>
      </c>
      <c r="C7" s="70">
        <f>SUM(B6:C6)</f>
        <v>15.256</v>
      </c>
      <c r="D7" s="70">
        <f>SUM(B6:D6)</f>
        <v>22.002000000000002</v>
      </c>
      <c r="E7" s="70">
        <f>SUM(B6:E6)</f>
        <v>27.954000000000001</v>
      </c>
      <c r="F7" s="70">
        <f>SUM(B6:F6)</f>
        <v>33.661999999999999</v>
      </c>
      <c r="G7" s="70">
        <f>SUM(B6:G6)</f>
        <v>38.798999999999999</v>
      </c>
      <c r="H7" s="70">
        <f>SUM(B6:H6)</f>
        <v>43.389000000000003</v>
      </c>
      <c r="I7" s="70">
        <f>SUM(B6:I6)</f>
        <v>47.779000000000003</v>
      </c>
      <c r="J7" s="70">
        <f>SUM(B6:J6)</f>
        <v>51.882000000000005</v>
      </c>
      <c r="K7" s="70">
        <f>SUM(B6:K6)</f>
        <v>55.639000000000003</v>
      </c>
      <c r="L7" s="71">
        <f>0.59165*100</f>
        <v>59.164999999999999</v>
      </c>
      <c r="M7" s="71">
        <f>0.62188*100</f>
        <v>62.188000000000002</v>
      </c>
      <c r="N7" s="71">
        <f>SUM(B6:N6)</f>
        <v>65.198000000000008</v>
      </c>
      <c r="O7" s="71">
        <f>SUM(B6:O6)</f>
        <v>67.935000000000002</v>
      </c>
      <c r="P7" s="71">
        <f>SUM(B6:P6)</f>
        <v>70.52</v>
      </c>
      <c r="Q7" s="71">
        <f>SUM(B6:Q6)</f>
        <v>72.978999999999999</v>
      </c>
      <c r="R7" s="72">
        <f>SUM(B6:R6)</f>
        <v>75.382000000000005</v>
      </c>
    </row>
    <row r="8" spans="1:18" ht="15.75" thickBot="1" x14ac:dyDescent="0.3">
      <c r="A8" s="121" t="s">
        <v>289</v>
      </c>
      <c r="B8" s="122"/>
      <c r="C8" s="122"/>
      <c r="D8" s="122"/>
      <c r="E8" s="122"/>
      <c r="F8" s="122"/>
      <c r="G8" s="122"/>
      <c r="H8" s="122"/>
      <c r="I8" s="122"/>
      <c r="J8" s="122"/>
      <c r="K8" s="122"/>
      <c r="L8" s="122"/>
      <c r="M8" s="122"/>
      <c r="N8" s="122"/>
      <c r="O8" s="122"/>
      <c r="P8" s="122"/>
      <c r="Q8" s="122"/>
      <c r="R8" s="123"/>
    </row>
    <row r="9" spans="1:18" ht="15.75" thickBot="1" x14ac:dyDescent="0.3">
      <c r="A9" s="73" t="s">
        <v>304</v>
      </c>
      <c r="B9" s="74" t="s">
        <v>280</v>
      </c>
      <c r="C9" s="74" t="s">
        <v>281</v>
      </c>
      <c r="D9" s="74" t="s">
        <v>282</v>
      </c>
      <c r="E9" s="74" t="s">
        <v>283</v>
      </c>
      <c r="F9" s="74" t="s">
        <v>291</v>
      </c>
      <c r="G9" s="74" t="s">
        <v>292</v>
      </c>
      <c r="H9" s="74" t="s">
        <v>293</v>
      </c>
      <c r="I9" s="74" t="s">
        <v>294</v>
      </c>
      <c r="J9" s="74" t="s">
        <v>295</v>
      </c>
      <c r="K9" s="74" t="s">
        <v>296</v>
      </c>
      <c r="L9" s="74" t="s">
        <v>297</v>
      </c>
      <c r="M9" s="74" t="s">
        <v>298</v>
      </c>
      <c r="N9" s="74" t="s">
        <v>299</v>
      </c>
      <c r="O9" s="74" t="s">
        <v>300</v>
      </c>
      <c r="P9" s="74" t="s">
        <v>301</v>
      </c>
      <c r="Q9" s="74" t="s">
        <v>302</v>
      </c>
      <c r="R9" s="75" t="s">
        <v>303</v>
      </c>
    </row>
    <row r="10" spans="1:18" x14ac:dyDescent="0.25">
      <c r="A10" s="76" t="s">
        <v>9</v>
      </c>
      <c r="B10" s="77">
        <v>2.0620619999999999E-2</v>
      </c>
      <c r="C10" s="77">
        <v>-3.9759783E-2</v>
      </c>
      <c r="D10" s="77">
        <v>4.638461E-2</v>
      </c>
      <c r="E10" s="77">
        <v>-1.429248E-2</v>
      </c>
      <c r="F10" s="77">
        <v>0.20686096800000001</v>
      </c>
      <c r="G10" s="77">
        <v>-0.28861131600000001</v>
      </c>
      <c r="H10" s="77">
        <v>0.3248568</v>
      </c>
      <c r="I10" s="77">
        <v>-0.20000494520000001</v>
      </c>
      <c r="J10" s="77">
        <v>0.13111872099999999</v>
      </c>
      <c r="K10" s="77">
        <v>-0.10064097</v>
      </c>
      <c r="L10" s="77">
        <v>7.2823371999999997E-2</v>
      </c>
      <c r="M10" s="77">
        <v>-7.513599E-2</v>
      </c>
      <c r="N10" s="77">
        <v>-5.1003634999999999E-2</v>
      </c>
      <c r="O10" s="77">
        <v>-1.1587770000000001E-2</v>
      </c>
      <c r="P10" s="77">
        <v>0.2530805404</v>
      </c>
      <c r="Q10" s="77">
        <v>2.5438329999999999E-2</v>
      </c>
      <c r="R10" s="78">
        <v>4.0883206999999998E-2</v>
      </c>
    </row>
    <row r="11" spans="1:18" x14ac:dyDescent="0.25">
      <c r="A11" s="79" t="s">
        <v>14</v>
      </c>
      <c r="B11" s="80">
        <v>0.172656702</v>
      </c>
      <c r="C11" s="80">
        <v>9.9003762999999995E-2</v>
      </c>
      <c r="D11" s="80">
        <v>3.2972519999999998E-2</v>
      </c>
      <c r="E11" s="80">
        <v>-7.82827E-3</v>
      </c>
      <c r="F11" s="80">
        <v>-0.20493229199999999</v>
      </c>
      <c r="G11" s="80">
        <v>0.14892122299999999</v>
      </c>
      <c r="H11" s="80">
        <v>-0.29969570000000001</v>
      </c>
      <c r="I11" s="80">
        <v>-1.64433831E-2</v>
      </c>
      <c r="J11" s="80">
        <v>-0.144258837</v>
      </c>
      <c r="K11" s="80">
        <v>2.676649E-2</v>
      </c>
      <c r="L11" s="80">
        <v>3.8772553000000001E-2</v>
      </c>
      <c r="M11" s="80">
        <v>-0.13273197</v>
      </c>
      <c r="N11" s="80">
        <v>0.30338552800000002</v>
      </c>
      <c r="O11" s="80">
        <v>-0.11979286</v>
      </c>
      <c r="P11" s="80">
        <v>-0.20474722249999999</v>
      </c>
      <c r="Q11" s="80">
        <v>-4.3623383000000002E-2</v>
      </c>
      <c r="R11" s="81">
        <v>0.17527425099999999</v>
      </c>
    </row>
    <row r="12" spans="1:18" x14ac:dyDescent="0.25">
      <c r="A12" s="79" t="s">
        <v>17</v>
      </c>
      <c r="B12" s="80">
        <v>0.27582227999999998</v>
      </c>
      <c r="C12" s="80">
        <v>-5.5206316999999998E-2</v>
      </c>
      <c r="D12" s="80">
        <v>0.23473636000000001</v>
      </c>
      <c r="E12" s="80">
        <v>-4.7447510000000002E-3</v>
      </c>
      <c r="F12" s="80">
        <v>-0.113246392</v>
      </c>
      <c r="G12" s="80">
        <v>0.105251067</v>
      </c>
      <c r="H12" s="80">
        <v>0.18663189999999999</v>
      </c>
      <c r="I12" s="80">
        <v>3.6940727700000002E-2</v>
      </c>
      <c r="J12" s="80">
        <v>-5.0588296999999997E-2</v>
      </c>
      <c r="K12" s="80">
        <v>0.23841130999999999</v>
      </c>
      <c r="L12" s="80">
        <v>-3.6707837E-2</v>
      </c>
      <c r="M12" s="80">
        <v>3.0755020000000001E-2</v>
      </c>
      <c r="N12" s="80">
        <v>0.17912988299999999</v>
      </c>
      <c r="O12" s="80">
        <v>-7.0714810000000003E-2</v>
      </c>
      <c r="P12" s="80">
        <v>-6.9786567999999993E-2</v>
      </c>
      <c r="Q12" s="80">
        <v>6.5995059999999998E-3</v>
      </c>
      <c r="R12" s="81">
        <v>6.3142622999999995E-2</v>
      </c>
    </row>
    <row r="13" spans="1:18" x14ac:dyDescent="0.25">
      <c r="A13" s="79" t="s">
        <v>178</v>
      </c>
      <c r="B13" s="80">
        <v>-0.15648015500000001</v>
      </c>
      <c r="C13" s="80">
        <v>0.17115349699999999</v>
      </c>
      <c r="D13" s="80">
        <v>-0.17318084</v>
      </c>
      <c r="E13" s="80">
        <v>-2.2426314999999999E-2</v>
      </c>
      <c r="F13" s="80">
        <v>0.17368576599999999</v>
      </c>
      <c r="G13" s="80">
        <v>-0.25131231100000001</v>
      </c>
      <c r="H13" s="80">
        <v>-4.3093069999999997E-2</v>
      </c>
      <c r="I13" s="80">
        <v>0.10775175469999999</v>
      </c>
      <c r="J13" s="80">
        <v>5.4567780000000003E-2</v>
      </c>
      <c r="K13" s="80">
        <v>-0.14331295999999999</v>
      </c>
      <c r="L13" s="80">
        <v>4.6552547E-2</v>
      </c>
      <c r="M13" s="80">
        <v>-2.6099000000000001E-4</v>
      </c>
      <c r="N13" s="80">
        <v>0.31327390799999999</v>
      </c>
      <c r="O13" s="80">
        <v>0.15428528999999999</v>
      </c>
      <c r="P13" s="80">
        <v>1.59031151E-2</v>
      </c>
      <c r="Q13" s="80">
        <v>2.1330148E-2</v>
      </c>
      <c r="R13" s="81">
        <v>-3.5837048000000003E-2</v>
      </c>
    </row>
    <row r="14" spans="1:18" x14ac:dyDescent="0.25">
      <c r="A14" s="79" t="s">
        <v>32</v>
      </c>
      <c r="B14" s="80">
        <v>-9.1977512999999997E-2</v>
      </c>
      <c r="C14" s="80">
        <v>3.7584580999999999E-2</v>
      </c>
      <c r="D14" s="80">
        <v>1.624683E-2</v>
      </c>
      <c r="E14" s="80">
        <v>-0.153707333</v>
      </c>
      <c r="F14" s="80">
        <v>-3.5745799000000002E-2</v>
      </c>
      <c r="G14" s="80">
        <v>-0.11377329</v>
      </c>
      <c r="H14" s="80">
        <v>-0.1531161</v>
      </c>
      <c r="I14" s="80">
        <v>0.27727596129999998</v>
      </c>
      <c r="J14" s="80">
        <v>-0.30278819600000001</v>
      </c>
      <c r="K14" s="80">
        <v>-0.16225002999999999</v>
      </c>
      <c r="L14" s="80">
        <v>-0.18950963500000001</v>
      </c>
      <c r="M14" s="80">
        <v>-0.34201858000000002</v>
      </c>
      <c r="N14" s="80">
        <v>0.11123042399999999</v>
      </c>
      <c r="O14" s="80">
        <v>5.319012E-2</v>
      </c>
      <c r="P14" s="80">
        <v>2.8130170499999999E-2</v>
      </c>
      <c r="Q14" s="80">
        <v>0.11030812</v>
      </c>
      <c r="R14" s="81">
        <v>-0.163968276</v>
      </c>
    </row>
    <row r="15" spans="1:18" x14ac:dyDescent="0.25">
      <c r="A15" s="79" t="s">
        <v>34</v>
      </c>
      <c r="B15" s="80">
        <v>-0.200373368</v>
      </c>
      <c r="C15" s="80">
        <v>-0.14044477999999999</v>
      </c>
      <c r="D15" s="80">
        <v>-0.27922659999999999</v>
      </c>
      <c r="E15" s="80">
        <v>-3.8363791000000001E-2</v>
      </c>
      <c r="F15" s="80">
        <v>3.7703852000000003E-2</v>
      </c>
      <c r="G15" s="80">
        <v>9.7121863000000003E-2</v>
      </c>
      <c r="H15" s="80">
        <v>-0.1883543</v>
      </c>
      <c r="I15" s="80">
        <v>-8.4442712500000003E-2</v>
      </c>
      <c r="J15" s="80">
        <v>0.115088157</v>
      </c>
      <c r="K15" s="80">
        <v>-3.945017E-2</v>
      </c>
      <c r="L15" s="80">
        <v>-0.16565101199999999</v>
      </c>
      <c r="M15" s="80">
        <v>0.16135771900000001</v>
      </c>
      <c r="N15" s="80">
        <v>7.4653400999999994E-2</v>
      </c>
      <c r="O15" s="80">
        <v>1.9392039999999999E-2</v>
      </c>
      <c r="P15" s="80">
        <v>-0.24604798</v>
      </c>
      <c r="Q15" s="80">
        <v>7.0512273E-2</v>
      </c>
      <c r="R15" s="81">
        <v>0.139595091</v>
      </c>
    </row>
    <row r="16" spans="1:18" x14ac:dyDescent="0.25">
      <c r="A16" s="79" t="s">
        <v>36</v>
      </c>
      <c r="B16" s="80">
        <v>0.15143727600000001</v>
      </c>
      <c r="C16" s="80">
        <v>-6.1854972000000001E-2</v>
      </c>
      <c r="D16" s="80">
        <v>4.2950700000000001E-2</v>
      </c>
      <c r="E16" s="80">
        <v>9.4375440000000005E-2</v>
      </c>
      <c r="F16" s="80">
        <v>-0.166269216</v>
      </c>
      <c r="G16" s="80">
        <v>2.2428749000000001E-2</v>
      </c>
      <c r="H16" s="80">
        <v>0.23653550000000001</v>
      </c>
      <c r="I16" s="80">
        <v>0.30259538790000001</v>
      </c>
      <c r="J16" s="80">
        <v>-0.19039509399999999</v>
      </c>
      <c r="K16" s="80">
        <v>-0.16406446999999999</v>
      </c>
      <c r="L16" s="80">
        <v>-1.3626284000000001E-2</v>
      </c>
      <c r="M16" s="80">
        <v>9.9394532999999993E-2</v>
      </c>
      <c r="N16" s="80">
        <v>7.8912000999999996E-2</v>
      </c>
      <c r="O16" s="80">
        <v>3.1746110000000001E-2</v>
      </c>
      <c r="P16" s="80">
        <v>0.12980726910000001</v>
      </c>
      <c r="Q16" s="80">
        <v>-0.13420755300000001</v>
      </c>
      <c r="R16" s="81">
        <v>0.32319568300000001</v>
      </c>
    </row>
    <row r="17" spans="1:18" x14ac:dyDescent="0.25">
      <c r="A17" s="79" t="s">
        <v>39</v>
      </c>
      <c r="B17" s="80">
        <v>-1.7594430000000001E-3</v>
      </c>
      <c r="C17" s="80">
        <v>-0.184814755</v>
      </c>
      <c r="D17" s="80">
        <v>-7.4267769999999997E-2</v>
      </c>
      <c r="E17" s="80">
        <v>0.18232647599999999</v>
      </c>
      <c r="F17" s="80">
        <v>6.9304457E-2</v>
      </c>
      <c r="G17" s="80">
        <v>5.7081886999999998E-2</v>
      </c>
      <c r="H17" s="80">
        <v>-2.446127E-2</v>
      </c>
      <c r="I17" s="80">
        <v>0.1449083213</v>
      </c>
      <c r="J17" s="80">
        <v>0.12553455799999999</v>
      </c>
      <c r="K17" s="80">
        <v>-0.17057395</v>
      </c>
      <c r="L17" s="80">
        <v>0.270036216</v>
      </c>
      <c r="M17" s="80">
        <v>0.159513718</v>
      </c>
      <c r="N17" s="80">
        <v>3.6073406000000002E-2</v>
      </c>
      <c r="O17" s="80">
        <v>-0.23628706999999999</v>
      </c>
      <c r="P17" s="80">
        <v>-0.39808845230000001</v>
      </c>
      <c r="Q17" s="80">
        <v>-9.4235721999999994E-2</v>
      </c>
      <c r="R17" s="81">
        <v>-0.15689431000000001</v>
      </c>
    </row>
    <row r="18" spans="1:18" x14ac:dyDescent="0.25">
      <c r="A18" s="79" t="s">
        <v>42</v>
      </c>
      <c r="B18" s="80">
        <v>-2.6743693999999998E-2</v>
      </c>
      <c r="C18" s="80">
        <v>-3.9452495999999997E-2</v>
      </c>
      <c r="D18" s="80">
        <v>2.0258269999999998E-2</v>
      </c>
      <c r="E18" s="80">
        <v>-0.16810758000000001</v>
      </c>
      <c r="F18" s="80">
        <v>-8.6733994999999994E-2</v>
      </c>
      <c r="G18" s="80">
        <v>0.203185849</v>
      </c>
      <c r="H18" s="80">
        <v>-0.1983877</v>
      </c>
      <c r="I18" s="80">
        <v>0.37436550280000003</v>
      </c>
      <c r="J18" s="80">
        <v>-6.9019057999999994E-2</v>
      </c>
      <c r="K18" s="80">
        <v>-0.11015753</v>
      </c>
      <c r="L18" s="80">
        <v>-0.109730509</v>
      </c>
      <c r="M18" s="80">
        <v>-6.1108849999999999E-2</v>
      </c>
      <c r="N18" s="80">
        <v>-0.27011807100000002</v>
      </c>
      <c r="O18" s="80">
        <v>-8.3510379999999995E-2</v>
      </c>
      <c r="P18" s="80">
        <v>5.3036851199999999E-2</v>
      </c>
      <c r="Q18" s="80">
        <v>-1.6968575999999999E-2</v>
      </c>
      <c r="R18" s="81">
        <v>3.2447537999999998E-2</v>
      </c>
    </row>
    <row r="19" spans="1:18" x14ac:dyDescent="0.25">
      <c r="A19" s="79" t="s">
        <v>45</v>
      </c>
      <c r="B19" s="80">
        <v>0.22914274800000001</v>
      </c>
      <c r="C19" s="80">
        <v>-8.7098955000000006E-2</v>
      </c>
      <c r="D19" s="80">
        <v>-0.38069839999999999</v>
      </c>
      <c r="E19" s="80">
        <v>0.121967495</v>
      </c>
      <c r="F19" s="80">
        <v>-2.1093325E-2</v>
      </c>
      <c r="G19" s="80">
        <v>-0.19233154699999999</v>
      </c>
      <c r="H19" s="80">
        <v>6.8636559999999999E-2</v>
      </c>
      <c r="I19" s="80">
        <v>6.0933934699999998E-2</v>
      </c>
      <c r="J19" s="80">
        <v>-0.22685949799999999</v>
      </c>
      <c r="K19" s="80">
        <v>9.9529779999999998E-2</v>
      </c>
      <c r="L19" s="80">
        <v>-0.101011718</v>
      </c>
      <c r="M19" s="80">
        <v>5.8242470000000003E-3</v>
      </c>
      <c r="N19" s="80">
        <v>-0.15200916</v>
      </c>
      <c r="O19" s="80">
        <v>-2.3882919999999998E-2</v>
      </c>
      <c r="P19" s="80">
        <v>-8.3576140399999999E-2</v>
      </c>
      <c r="Q19" s="80">
        <v>6.2732852000000006E-2</v>
      </c>
      <c r="R19" s="81">
        <v>-4.9826785999999998E-2</v>
      </c>
    </row>
    <row r="20" spans="1:18" x14ac:dyDescent="0.25">
      <c r="A20" s="79" t="s">
        <v>48</v>
      </c>
      <c r="B20" s="80">
        <v>-0.22914274800000001</v>
      </c>
      <c r="C20" s="80">
        <v>8.7098955000000006E-2</v>
      </c>
      <c r="D20" s="80">
        <v>0.38069839999999999</v>
      </c>
      <c r="E20" s="80">
        <v>-0.121967495</v>
      </c>
      <c r="F20" s="80">
        <v>2.1093325E-2</v>
      </c>
      <c r="G20" s="80">
        <v>0.19233154699999999</v>
      </c>
      <c r="H20" s="80">
        <v>-6.8636559999999999E-2</v>
      </c>
      <c r="I20" s="80">
        <v>-6.0933934699999998E-2</v>
      </c>
      <c r="J20" s="80">
        <v>0.22685949799999999</v>
      </c>
      <c r="K20" s="80">
        <v>-9.9529779999999998E-2</v>
      </c>
      <c r="L20" s="80">
        <v>0.101011718</v>
      </c>
      <c r="M20" s="80">
        <v>-5.8242470000000003E-3</v>
      </c>
      <c r="N20" s="80">
        <v>0.15200916</v>
      </c>
      <c r="O20" s="80">
        <v>2.3882919999999998E-2</v>
      </c>
      <c r="P20" s="80">
        <v>8.3576140399999999E-2</v>
      </c>
      <c r="Q20" s="80">
        <v>-6.2732852000000006E-2</v>
      </c>
      <c r="R20" s="81">
        <v>4.9826785999999998E-2</v>
      </c>
    </row>
    <row r="21" spans="1:18" x14ac:dyDescent="0.25">
      <c r="A21" s="79" t="s">
        <v>51</v>
      </c>
      <c r="B21" s="80">
        <v>-0.147809042</v>
      </c>
      <c r="C21" s="80">
        <v>-9.5307813000000005E-2</v>
      </c>
      <c r="D21" s="80">
        <v>0.29640164000000002</v>
      </c>
      <c r="E21" s="80">
        <v>-0.102364604</v>
      </c>
      <c r="F21" s="80">
        <v>-1.9030450000000001E-2</v>
      </c>
      <c r="G21" s="80">
        <v>-6.0571825000000003E-2</v>
      </c>
      <c r="H21" s="80">
        <v>-4.2915740000000001E-2</v>
      </c>
      <c r="I21" s="80">
        <v>1.4835443800000001E-2</v>
      </c>
      <c r="J21" s="80">
        <v>3.8550898E-2</v>
      </c>
      <c r="K21" s="80">
        <v>0.10565864</v>
      </c>
      <c r="L21" s="80">
        <v>4.3085480000000002E-2</v>
      </c>
      <c r="M21" s="80">
        <v>-0.237658487</v>
      </c>
      <c r="N21" s="80">
        <v>-0.15728779800000001</v>
      </c>
      <c r="O21" s="80">
        <v>-7.4357229999999996E-2</v>
      </c>
      <c r="P21" s="80">
        <v>-9.1199050599999998E-2</v>
      </c>
      <c r="Q21" s="80">
        <v>0.37064735399999998</v>
      </c>
      <c r="R21" s="81">
        <v>0.31575996499999998</v>
      </c>
    </row>
    <row r="22" spans="1:18" x14ac:dyDescent="0.25">
      <c r="A22" s="79" t="s">
        <v>54</v>
      </c>
      <c r="B22" s="80">
        <v>0.11716190899999999</v>
      </c>
      <c r="C22" s="80">
        <v>-1.0642764000000001E-2</v>
      </c>
      <c r="D22" s="80">
        <v>-4.0009639999999999E-2</v>
      </c>
      <c r="E22" s="80">
        <v>-0.136634165</v>
      </c>
      <c r="F22" s="80">
        <v>-7.6317000999999995E-2</v>
      </c>
      <c r="G22" s="80">
        <v>-7.6516479999999998E-2</v>
      </c>
      <c r="H22" s="80">
        <v>-9.1247579999999995E-2</v>
      </c>
      <c r="I22" s="80">
        <v>-3.0462048299999999E-2</v>
      </c>
      <c r="J22" s="80">
        <v>-8.1690300000000007E-3</v>
      </c>
      <c r="K22" s="80">
        <v>0.22981222000000001</v>
      </c>
      <c r="L22" s="80">
        <v>0.30705140600000003</v>
      </c>
      <c r="M22" s="80">
        <v>0.33068937100000001</v>
      </c>
      <c r="N22" s="80">
        <v>0.170894463</v>
      </c>
      <c r="O22" s="80">
        <v>-1.869055E-2</v>
      </c>
      <c r="P22" s="80">
        <v>0.41548116200000001</v>
      </c>
      <c r="Q22" s="80">
        <v>0.13343108400000001</v>
      </c>
      <c r="R22" s="81">
        <v>6.8399123000000006E-2</v>
      </c>
    </row>
    <row r="23" spans="1:18" x14ac:dyDescent="0.25">
      <c r="A23" s="79" t="s">
        <v>57</v>
      </c>
      <c r="B23" s="80">
        <v>-3.2695914999999999E-2</v>
      </c>
      <c r="C23" s="80">
        <v>-8.0012604000000001E-2</v>
      </c>
      <c r="D23" s="80">
        <v>-0.17189161</v>
      </c>
      <c r="E23" s="80">
        <v>-3.8605991999999999E-2</v>
      </c>
      <c r="F23" s="80">
        <v>-8.1308074999999994E-2</v>
      </c>
      <c r="G23" s="80">
        <v>-0.30932931800000002</v>
      </c>
      <c r="H23" s="80">
        <v>0.1582539</v>
      </c>
      <c r="I23" s="80">
        <v>9.1070053499999998E-2</v>
      </c>
      <c r="J23" s="80">
        <v>-3.4276083999999998E-2</v>
      </c>
      <c r="K23" s="80">
        <v>1.487985E-2</v>
      </c>
      <c r="L23" s="80">
        <v>0.174689184</v>
      </c>
      <c r="M23" s="80">
        <v>-0.115144313</v>
      </c>
      <c r="N23" s="80">
        <v>9.1287933000000002E-2</v>
      </c>
      <c r="O23" s="80">
        <v>-0.11968792</v>
      </c>
      <c r="P23" s="80">
        <v>-0.1273260011</v>
      </c>
      <c r="Q23" s="80">
        <v>0.25467904899999999</v>
      </c>
      <c r="R23" s="81">
        <v>0.33224828699999998</v>
      </c>
    </row>
    <row r="24" spans="1:18" x14ac:dyDescent="0.25">
      <c r="A24" s="79" t="s">
        <v>274</v>
      </c>
      <c r="B24" s="80">
        <v>0.170204252</v>
      </c>
      <c r="C24" s="80">
        <v>-0.15972846099999999</v>
      </c>
      <c r="D24" s="80">
        <v>3.0565780000000001E-2</v>
      </c>
      <c r="E24" s="80">
        <v>0.204156543</v>
      </c>
      <c r="F24" s="80">
        <v>-5.2368967000000002E-2</v>
      </c>
      <c r="G24" s="80">
        <v>-0.19575479300000001</v>
      </c>
      <c r="H24" s="80">
        <v>-0.1088322</v>
      </c>
      <c r="I24" s="80">
        <v>-8.7145028700000002E-2</v>
      </c>
      <c r="J24" s="80">
        <v>9.8960373000000004E-2</v>
      </c>
      <c r="K24" s="80">
        <v>-1.701312E-2</v>
      </c>
      <c r="L24" s="80">
        <v>-5.51303E-2</v>
      </c>
      <c r="M24" s="80">
        <v>-3.337532E-2</v>
      </c>
      <c r="N24" s="80">
        <v>7.1009487999999996E-2</v>
      </c>
      <c r="O24" s="80">
        <v>0.16975259000000001</v>
      </c>
      <c r="P24" s="80">
        <v>-4.0761872900000003E-2</v>
      </c>
      <c r="Q24" s="80">
        <v>-0.34818575200000002</v>
      </c>
      <c r="R24" s="81">
        <v>0.15350402799999999</v>
      </c>
    </row>
    <row r="25" spans="1:18" x14ac:dyDescent="0.25">
      <c r="A25" s="79" t="s">
        <v>74</v>
      </c>
      <c r="B25" s="80">
        <v>-4.1478117000000002E-2</v>
      </c>
      <c r="C25" s="80">
        <v>-5.5128864999999999E-2</v>
      </c>
      <c r="D25" s="80">
        <v>-1.7997470000000002E-2</v>
      </c>
      <c r="E25" s="80">
        <v>7.2434473999999999E-2</v>
      </c>
      <c r="F25" s="80">
        <v>-0.28369121600000002</v>
      </c>
      <c r="G25" s="80">
        <v>2.1814126999999999E-2</v>
      </c>
      <c r="H25" s="80">
        <v>2.1229680000000001E-2</v>
      </c>
      <c r="I25" s="80">
        <v>-0.30098827890000002</v>
      </c>
      <c r="J25" s="80">
        <v>0.19751861900000001</v>
      </c>
      <c r="K25" s="80">
        <v>-0.16630549</v>
      </c>
      <c r="L25" s="80">
        <v>-3.2268597000000003E-2</v>
      </c>
      <c r="M25" s="80">
        <v>-7.9389205000000004E-2</v>
      </c>
      <c r="N25" s="80">
        <v>8.7328460000000007E-3</v>
      </c>
      <c r="O25" s="80">
        <v>-0.26192786000000001</v>
      </c>
      <c r="P25" s="80">
        <v>-5.9651304600000003E-2</v>
      </c>
      <c r="Q25" s="80">
        <v>0.20051783400000001</v>
      </c>
      <c r="R25" s="81">
        <v>0.106494807</v>
      </c>
    </row>
    <row r="26" spans="1:18" x14ac:dyDescent="0.25">
      <c r="A26" s="79" t="s">
        <v>78</v>
      </c>
      <c r="B26" s="80">
        <v>0.21677067799999999</v>
      </c>
      <c r="C26" s="80">
        <v>0.18404437500000001</v>
      </c>
      <c r="D26" s="80">
        <v>4.2205819999999998E-2</v>
      </c>
      <c r="E26" s="80">
        <v>-9.9385184000000001E-2</v>
      </c>
      <c r="F26" s="80">
        <v>-6.8961307999999999E-2</v>
      </c>
      <c r="G26" s="80">
        <v>-0.239443143</v>
      </c>
      <c r="H26" s="80">
        <v>-8.7042129999999995E-2</v>
      </c>
      <c r="I26" s="80">
        <v>-0.104482877</v>
      </c>
      <c r="J26" s="80">
        <v>-0.199144284</v>
      </c>
      <c r="K26" s="80">
        <v>-1.7489609999999999E-2</v>
      </c>
      <c r="L26" s="80">
        <v>1.6384428999999999E-2</v>
      </c>
      <c r="M26" s="80">
        <v>-2.8592099999999999E-2</v>
      </c>
      <c r="N26" s="80">
        <v>8.5782042000000003E-2</v>
      </c>
      <c r="O26" s="80">
        <v>0.36299643999999998</v>
      </c>
      <c r="P26" s="80">
        <v>-0.1151966187</v>
      </c>
      <c r="Q26" s="80">
        <v>3.4931966000000002E-2</v>
      </c>
      <c r="R26" s="81">
        <v>2.1913609000000001E-2</v>
      </c>
    </row>
    <row r="27" spans="1:18" x14ac:dyDescent="0.25">
      <c r="A27" s="79" t="s">
        <v>20</v>
      </c>
      <c r="B27" s="80">
        <v>0.112675497</v>
      </c>
      <c r="C27" s="80">
        <v>-0.23520005299999999</v>
      </c>
      <c r="D27" s="80">
        <v>1.156223E-2</v>
      </c>
      <c r="E27" s="80">
        <v>-5.3849701999999999E-2</v>
      </c>
      <c r="F27" s="80">
        <v>-3.2761259999999999E-3</v>
      </c>
      <c r="G27" s="80">
        <v>-0.223512663</v>
      </c>
      <c r="H27" s="80">
        <v>5.7835869999999998E-2</v>
      </c>
      <c r="I27" s="80">
        <v>0.21171671650000001</v>
      </c>
      <c r="J27" s="80">
        <v>0.28884368300000002</v>
      </c>
      <c r="K27" s="80">
        <v>-0.19289944000000001</v>
      </c>
      <c r="L27" s="80">
        <v>-7.8899650000000005E-3</v>
      </c>
      <c r="M27" s="80">
        <v>-3.8256393999999999E-2</v>
      </c>
      <c r="N27" s="80">
        <v>-1.5057759999999999E-3</v>
      </c>
      <c r="O27" s="80">
        <v>0.12821964999999999</v>
      </c>
      <c r="P27" s="80">
        <v>-0.25751936739999998</v>
      </c>
      <c r="Q27" s="80">
        <v>7.9494146000000002E-2</v>
      </c>
      <c r="R27" s="81">
        <v>4.4091248E-2</v>
      </c>
    </row>
    <row r="28" spans="1:18" x14ac:dyDescent="0.25">
      <c r="A28" s="79" t="s">
        <v>275</v>
      </c>
      <c r="B28" s="80">
        <v>-0.24819988500000001</v>
      </c>
      <c r="C28" s="80">
        <v>-0.110449464</v>
      </c>
      <c r="D28" s="80">
        <v>-0.15536952000000001</v>
      </c>
      <c r="E28" s="80">
        <v>1.5810755999999999E-2</v>
      </c>
      <c r="F28" s="80">
        <v>7.1020923E-2</v>
      </c>
      <c r="G28" s="80">
        <v>-4.9838339000000002E-2</v>
      </c>
      <c r="H28" s="80">
        <v>-0.23727819999999999</v>
      </c>
      <c r="I28" s="80">
        <v>0.1808191851</v>
      </c>
      <c r="J28" s="80">
        <v>6.4562800000000004E-2</v>
      </c>
      <c r="K28" s="80">
        <v>-2.4784560000000001E-2</v>
      </c>
      <c r="L28" s="80">
        <v>7.7529160999999999E-2</v>
      </c>
      <c r="M28" s="80">
        <v>-0.13190358599999999</v>
      </c>
      <c r="N28" s="80">
        <v>0.28807240699999997</v>
      </c>
      <c r="O28" s="80">
        <v>-0.16413222999999999</v>
      </c>
      <c r="P28" s="80">
        <v>0.20742415410000001</v>
      </c>
      <c r="Q28" s="80">
        <v>-4.6492493000000003E-2</v>
      </c>
      <c r="R28" s="81">
        <v>0.18168006</v>
      </c>
    </row>
    <row r="29" spans="1:18" x14ac:dyDescent="0.25">
      <c r="A29" s="79" t="s">
        <v>85</v>
      </c>
      <c r="B29" s="80">
        <v>8.7371032000000001E-2</v>
      </c>
      <c r="C29" s="80">
        <v>-5.3776052999999997E-2</v>
      </c>
      <c r="D29" s="80">
        <v>0.12543914</v>
      </c>
      <c r="E29" s="80">
        <v>-2.7436507999999998E-2</v>
      </c>
      <c r="F29" s="80">
        <v>-9.6306550000000001E-3</v>
      </c>
      <c r="G29" s="80">
        <v>8.7266357000000003E-2</v>
      </c>
      <c r="H29" s="80">
        <v>0.14366100000000001</v>
      </c>
      <c r="I29" s="80">
        <v>0.29834164489999998</v>
      </c>
      <c r="J29" s="80">
        <v>0.22704311799999999</v>
      </c>
      <c r="K29" s="80">
        <v>9.9706470000000005E-2</v>
      </c>
      <c r="L29" s="80">
        <v>0.19488492700000001</v>
      </c>
      <c r="M29" s="80">
        <v>-9.9180457999999999E-2</v>
      </c>
      <c r="N29" s="80">
        <v>0.117969454</v>
      </c>
      <c r="O29" s="80">
        <v>0.15983726000000001</v>
      </c>
      <c r="P29" s="80">
        <v>-9.5298994499999998E-2</v>
      </c>
      <c r="Q29" s="80">
        <v>-4.1218348000000002E-2</v>
      </c>
      <c r="R29" s="81">
        <v>-0.18347223500000001</v>
      </c>
    </row>
    <row r="30" spans="1:18" x14ac:dyDescent="0.25">
      <c r="A30" s="79" t="s">
        <v>94</v>
      </c>
      <c r="B30" s="80">
        <v>-0.100734937</v>
      </c>
      <c r="C30" s="80">
        <v>0.166306175</v>
      </c>
      <c r="D30" s="80">
        <v>-6.1718950000000002E-2</v>
      </c>
      <c r="E30" s="80">
        <v>-0.109662708</v>
      </c>
      <c r="F30" s="80">
        <v>0.18475502799999999</v>
      </c>
      <c r="G30" s="80">
        <v>3.1681045999999997E-2</v>
      </c>
      <c r="H30" s="80">
        <v>-4.8530619999999997E-2</v>
      </c>
      <c r="I30" s="80">
        <v>-0.18979101470000001</v>
      </c>
      <c r="J30" s="80">
        <v>-0.264242386</v>
      </c>
      <c r="K30" s="80">
        <v>0.13565805</v>
      </c>
      <c r="L30" s="80">
        <v>3.4139781000000001E-2</v>
      </c>
      <c r="M30" s="80">
        <v>5.3624782000000003E-2</v>
      </c>
      <c r="N30" s="80">
        <v>-3.8728420999999999E-2</v>
      </c>
      <c r="O30" s="80">
        <v>-0.17980329</v>
      </c>
      <c r="P30" s="80">
        <v>-0.15908365520000001</v>
      </c>
      <c r="Q30" s="80">
        <v>-0.29586363199999999</v>
      </c>
      <c r="R30" s="81">
        <v>0.30594287399999998</v>
      </c>
    </row>
    <row r="31" spans="1:18" x14ac:dyDescent="0.25">
      <c r="A31" s="79" t="s">
        <v>98</v>
      </c>
      <c r="B31" s="80">
        <v>9.1052660999999993E-2</v>
      </c>
      <c r="C31" s="80">
        <v>-0.22570082799999999</v>
      </c>
      <c r="D31" s="80">
        <v>5.1719279999999999E-2</v>
      </c>
      <c r="E31" s="80">
        <v>-0.29471940200000002</v>
      </c>
      <c r="F31" s="80">
        <v>7.7171182000000005E-2</v>
      </c>
      <c r="G31" s="80">
        <v>0.14911523500000001</v>
      </c>
      <c r="H31" s="80">
        <v>6.8534330000000004E-2</v>
      </c>
      <c r="I31" s="80">
        <v>-0.13100804969999999</v>
      </c>
      <c r="J31" s="80">
        <v>-3.4137850999999997E-2</v>
      </c>
      <c r="K31" s="80">
        <v>4.3218079999999999E-2</v>
      </c>
      <c r="L31" s="80">
        <v>-0.26335657499999998</v>
      </c>
      <c r="M31" s="80">
        <v>0.23792314000000001</v>
      </c>
      <c r="N31" s="80">
        <v>1.9247510999999998E-2</v>
      </c>
      <c r="O31" s="80">
        <v>8.2808599999999996E-2</v>
      </c>
      <c r="P31" s="80">
        <v>-0.146738433</v>
      </c>
      <c r="Q31" s="80">
        <v>0.18500499000000001</v>
      </c>
      <c r="R31" s="81">
        <v>0.226086064</v>
      </c>
    </row>
    <row r="32" spans="1:18" ht="15.75" thickBot="1" x14ac:dyDescent="0.3">
      <c r="A32" s="82" t="s">
        <v>110</v>
      </c>
      <c r="B32" s="83">
        <v>9.3074569999999995E-2</v>
      </c>
      <c r="C32" s="83">
        <v>-9.0356829999999999E-2</v>
      </c>
      <c r="D32" s="83">
        <v>8.6943909999999999E-2</v>
      </c>
      <c r="E32" s="83">
        <v>0.31634163399999998</v>
      </c>
      <c r="F32" s="83">
        <v>0.32920254700000001</v>
      </c>
      <c r="G32" s="83">
        <v>0.18832246899999999</v>
      </c>
      <c r="H32" s="83">
        <v>5.1248589999999997E-2</v>
      </c>
      <c r="I32" s="83">
        <v>4.4425093800000003E-2</v>
      </c>
      <c r="J32" s="83">
        <v>-0.166549169</v>
      </c>
      <c r="K32" s="83">
        <v>5.169808E-2</v>
      </c>
      <c r="L32" s="83">
        <v>-0.11689422300000001</v>
      </c>
      <c r="M32" s="83">
        <v>-0.15383369499999999</v>
      </c>
      <c r="N32" s="83">
        <v>1.0530351E-2</v>
      </c>
      <c r="O32" s="83">
        <v>-2.2300529999999999E-2</v>
      </c>
      <c r="P32" s="83">
        <v>9.0792294400000001E-2</v>
      </c>
      <c r="Q32" s="83">
        <v>0.17297146399999999</v>
      </c>
      <c r="R32" s="84">
        <v>-3.4264079000000003E-2</v>
      </c>
    </row>
  </sheetData>
  <mergeCells count="2">
    <mergeCell ref="A8:R8"/>
    <mergeCell ref="A1:R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4F6F2-220E-472F-BD9D-0CBB09DA121F}">
  <dimension ref="A1:P24"/>
  <sheetViews>
    <sheetView workbookViewId="0">
      <selection activeCell="A5" sqref="A5"/>
    </sheetView>
  </sheetViews>
  <sheetFormatPr defaultRowHeight="15" x14ac:dyDescent="0.25"/>
  <cols>
    <col min="1" max="1" width="25.7109375" style="18" customWidth="1"/>
    <col min="2" max="16384" width="9.140625" style="18"/>
  </cols>
  <sheetData>
    <row r="1" spans="1:16" ht="15.75" customHeight="1" x14ac:dyDescent="0.25">
      <c r="A1" s="124" t="s">
        <v>305</v>
      </c>
      <c r="B1" s="124"/>
      <c r="C1" s="124"/>
      <c r="D1" s="124"/>
      <c r="E1" s="124"/>
      <c r="F1" s="124"/>
      <c r="G1" s="124"/>
      <c r="H1" s="124"/>
      <c r="I1" s="124"/>
      <c r="J1" s="124"/>
      <c r="K1" s="124"/>
      <c r="L1" s="124"/>
      <c r="M1" s="124"/>
      <c r="N1" s="3"/>
      <c r="O1" s="3"/>
      <c r="P1" s="3"/>
    </row>
    <row r="2" spans="1:16" ht="19.5" customHeight="1" thickBot="1" x14ac:dyDescent="0.3">
      <c r="A2" s="124"/>
      <c r="B2" s="124"/>
      <c r="C2" s="124"/>
      <c r="D2" s="124"/>
      <c r="E2" s="124"/>
      <c r="F2" s="124"/>
      <c r="G2" s="124"/>
      <c r="H2" s="124"/>
      <c r="I2" s="124"/>
      <c r="J2" s="124"/>
      <c r="K2" s="124"/>
      <c r="L2" s="124"/>
      <c r="M2" s="124"/>
      <c r="N2" s="3"/>
      <c r="O2" s="3"/>
      <c r="P2" s="3"/>
    </row>
    <row r="3" spans="1:16" ht="0.75" hidden="1" customHeight="1" thickBot="1" x14ac:dyDescent="0.3">
      <c r="A3" s="3"/>
      <c r="B3" s="3"/>
      <c r="C3" s="3"/>
      <c r="D3" s="3"/>
      <c r="E3" s="3"/>
      <c r="F3" s="3"/>
      <c r="G3" s="3"/>
      <c r="H3" s="3"/>
      <c r="I3" s="3"/>
      <c r="J3" s="3"/>
      <c r="K3" s="3"/>
      <c r="L3" s="3"/>
      <c r="M3" s="3"/>
      <c r="N3" s="3"/>
      <c r="O3" s="3"/>
      <c r="P3" s="3"/>
    </row>
    <row r="4" spans="1:16" ht="15.75" thickBot="1" x14ac:dyDescent="0.3">
      <c r="A4" s="85" t="s">
        <v>288</v>
      </c>
      <c r="B4" s="59" t="s">
        <v>280</v>
      </c>
      <c r="C4" s="59" t="s">
        <v>281</v>
      </c>
      <c r="D4" s="59" t="s">
        <v>282</v>
      </c>
      <c r="E4" s="60" t="s">
        <v>283</v>
      </c>
    </row>
    <row r="5" spans="1:16" x14ac:dyDescent="0.25">
      <c r="A5" s="86" t="s">
        <v>284</v>
      </c>
      <c r="B5" s="62">
        <v>5.1372</v>
      </c>
      <c r="C5" s="62">
        <v>2.2946</v>
      </c>
      <c r="D5" s="62">
        <v>1.8844000000000001</v>
      </c>
      <c r="E5" s="63">
        <v>1.2251000000000001</v>
      </c>
    </row>
    <row r="6" spans="1:16" x14ac:dyDescent="0.25">
      <c r="A6" s="87" t="s">
        <v>285</v>
      </c>
      <c r="B6" s="65">
        <v>5.1372</v>
      </c>
      <c r="C6" s="65">
        <f>SUM(B5:C5)</f>
        <v>7.4318</v>
      </c>
      <c r="D6" s="65">
        <f>SUM(B5:D5)</f>
        <v>9.3162000000000003</v>
      </c>
      <c r="E6" s="68">
        <f>SUM(B5:E5)</f>
        <v>10.5413</v>
      </c>
    </row>
    <row r="7" spans="1:16" ht="28.5" x14ac:dyDescent="0.25">
      <c r="A7" s="87" t="s">
        <v>286</v>
      </c>
      <c r="B7" s="65">
        <v>36.72</v>
      </c>
      <c r="C7" s="65">
        <v>16.41</v>
      </c>
      <c r="D7" s="65">
        <v>13.45</v>
      </c>
      <c r="E7" s="68">
        <v>8.75</v>
      </c>
    </row>
    <row r="8" spans="1:16" ht="29.25" thickBot="1" x14ac:dyDescent="0.3">
      <c r="A8" s="88" t="s">
        <v>287</v>
      </c>
      <c r="B8" s="71">
        <v>36.72</v>
      </c>
      <c r="C8" s="71">
        <v>53.12</v>
      </c>
      <c r="D8" s="71">
        <v>66.569999999999993</v>
      </c>
      <c r="E8" s="72">
        <v>75.319999999999993</v>
      </c>
    </row>
    <row r="9" spans="1:16" ht="15.75" thickBot="1" x14ac:dyDescent="0.3">
      <c r="A9" s="126" t="s">
        <v>289</v>
      </c>
      <c r="B9" s="127"/>
      <c r="C9" s="127"/>
      <c r="D9" s="127"/>
      <c r="E9" s="128"/>
    </row>
    <row r="10" spans="1:16" ht="15.75" thickBot="1" x14ac:dyDescent="0.3">
      <c r="A10" s="89" t="s">
        <v>1</v>
      </c>
      <c r="B10" s="74" t="s">
        <v>280</v>
      </c>
      <c r="C10" s="74" t="s">
        <v>281</v>
      </c>
      <c r="D10" s="74" t="s">
        <v>282</v>
      </c>
      <c r="E10" s="75" t="s">
        <v>283</v>
      </c>
    </row>
    <row r="11" spans="1:16" x14ac:dyDescent="0.25">
      <c r="A11" s="86" t="s">
        <v>23</v>
      </c>
      <c r="B11" s="62">
        <v>-0.10476000000000001</v>
      </c>
      <c r="C11" s="62">
        <v>0.4264</v>
      </c>
      <c r="D11" s="62">
        <v>0.35770000000000002</v>
      </c>
      <c r="E11" s="63">
        <v>0.34200000000000003</v>
      </c>
    </row>
    <row r="12" spans="1:16" x14ac:dyDescent="0.25">
      <c r="A12" s="87" t="s">
        <v>27</v>
      </c>
      <c r="B12" s="65">
        <v>-9.486E-2</v>
      </c>
      <c r="C12" s="65">
        <v>0.40939999999999999</v>
      </c>
      <c r="D12" s="65">
        <v>0.42109999999999997</v>
      </c>
      <c r="E12" s="68">
        <v>0.29170000000000001</v>
      </c>
    </row>
    <row r="13" spans="1:16" x14ac:dyDescent="0.25">
      <c r="A13" s="87" t="s">
        <v>63</v>
      </c>
      <c r="B13" s="65">
        <v>0.18820000000000001</v>
      </c>
      <c r="C13" s="65">
        <v>0.3453</v>
      </c>
      <c r="D13" s="65">
        <v>-0.44340000000000002</v>
      </c>
      <c r="E13" s="68">
        <v>6.83E-2</v>
      </c>
    </row>
    <row r="14" spans="1:16" x14ac:dyDescent="0.25">
      <c r="A14" s="87" t="s">
        <v>66</v>
      </c>
      <c r="B14" s="65">
        <v>0.1588</v>
      </c>
      <c r="C14" s="65">
        <v>0.3367</v>
      </c>
      <c r="D14" s="65">
        <v>-0.4471</v>
      </c>
      <c r="E14" s="68">
        <v>2.8899999999999999E-2</v>
      </c>
    </row>
    <row r="15" spans="1:16" x14ac:dyDescent="0.25">
      <c r="A15" s="87" t="s">
        <v>182</v>
      </c>
      <c r="B15" s="65">
        <v>-1.5100000000000001E-2</v>
      </c>
      <c r="C15" s="65">
        <v>0.2117</v>
      </c>
      <c r="D15" s="65">
        <v>-0.45150000000000001</v>
      </c>
      <c r="E15" s="68">
        <v>0.34710000000000002</v>
      </c>
    </row>
    <row r="16" spans="1:16" x14ac:dyDescent="0.25">
      <c r="A16" s="87" t="s">
        <v>69</v>
      </c>
      <c r="B16" s="65">
        <v>8.8200000000000001E-2</v>
      </c>
      <c r="C16" s="65">
        <v>0.42299999999999999</v>
      </c>
      <c r="D16" s="65">
        <v>0.18479999999999999</v>
      </c>
      <c r="E16" s="68">
        <v>-0.4224</v>
      </c>
    </row>
    <row r="17" spans="1:5" x14ac:dyDescent="0.25">
      <c r="A17" s="87" t="s">
        <v>183</v>
      </c>
      <c r="B17" s="65">
        <v>3.5900000000000001E-2</v>
      </c>
      <c r="C17" s="65">
        <v>0.4239</v>
      </c>
      <c r="D17" s="65">
        <v>3.04E-2</v>
      </c>
      <c r="E17" s="68">
        <v>-0.40770000000000001</v>
      </c>
    </row>
    <row r="18" spans="1:5" x14ac:dyDescent="0.25">
      <c r="A18" s="87" t="s">
        <v>141</v>
      </c>
      <c r="B18" s="65">
        <v>0.37709999999999999</v>
      </c>
      <c r="C18" s="65">
        <v>-1.1999999999999999E-3</v>
      </c>
      <c r="D18" s="65">
        <v>9.1800000000000007E-2</v>
      </c>
      <c r="E18" s="68">
        <v>-0.16520000000000001</v>
      </c>
    </row>
    <row r="19" spans="1:5" x14ac:dyDescent="0.25">
      <c r="A19" s="87" t="s">
        <v>150</v>
      </c>
      <c r="B19" s="65">
        <v>0.37140000000000001</v>
      </c>
      <c r="C19" s="65">
        <v>-8.8400000000000006E-2</v>
      </c>
      <c r="D19" s="65">
        <v>9.5299999999999996E-2</v>
      </c>
      <c r="E19" s="68">
        <v>0.27610000000000001</v>
      </c>
    </row>
    <row r="20" spans="1:5" x14ac:dyDescent="0.25">
      <c r="A20" s="87" t="s">
        <v>147</v>
      </c>
      <c r="B20" s="65">
        <v>0.34429999999999999</v>
      </c>
      <c r="C20" s="65">
        <v>-1.3899999999999999E-2</v>
      </c>
      <c r="D20" s="65">
        <v>7.4499999999999997E-2</v>
      </c>
      <c r="E20" s="68">
        <v>0.36980000000000002</v>
      </c>
    </row>
    <row r="21" spans="1:5" x14ac:dyDescent="0.25">
      <c r="A21" s="87" t="s">
        <v>184</v>
      </c>
      <c r="B21" s="65">
        <v>0.40579999999999999</v>
      </c>
      <c r="C21" s="65">
        <v>-5.4899999999999997E-2</v>
      </c>
      <c r="D21" s="65">
        <v>6.1100000000000002E-2</v>
      </c>
      <c r="E21" s="68">
        <v>6.1100000000000002E-2</v>
      </c>
    </row>
    <row r="22" spans="1:5" x14ac:dyDescent="0.25">
      <c r="A22" s="87" t="s">
        <v>115</v>
      </c>
      <c r="B22" s="65">
        <v>0.33479999999999999</v>
      </c>
      <c r="C22" s="65">
        <v>-4.6899999999999997E-2</v>
      </c>
      <c r="D22" s="65">
        <v>1.9E-3</v>
      </c>
      <c r="E22" s="68">
        <v>-0.28639999999999999</v>
      </c>
    </row>
    <row r="23" spans="1:5" x14ac:dyDescent="0.25">
      <c r="A23" s="87" t="s">
        <v>173</v>
      </c>
      <c r="B23" s="65">
        <v>0.29699999999999999</v>
      </c>
      <c r="C23" s="65">
        <v>-3.5000000000000003E-2</v>
      </c>
      <c r="D23" s="65">
        <v>0.1275</v>
      </c>
      <c r="E23" s="68">
        <v>3.5200000000000002E-2</v>
      </c>
    </row>
    <row r="24" spans="1:5" ht="15.75" thickBot="1" x14ac:dyDescent="0.3">
      <c r="A24" s="90" t="s">
        <v>185</v>
      </c>
      <c r="B24" s="91">
        <v>0.3826</v>
      </c>
      <c r="C24" s="91">
        <v>5.5999999999999999E-3</v>
      </c>
      <c r="D24" s="91">
        <v>0.1273</v>
      </c>
      <c r="E24" s="92">
        <v>-9.9000000000000008E-3</v>
      </c>
    </row>
  </sheetData>
  <mergeCells count="2">
    <mergeCell ref="A1:M2"/>
    <mergeCell ref="A9:E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C9188-62A1-4FEC-A4E0-BDD9B4F14555}">
  <dimension ref="A1:P7"/>
  <sheetViews>
    <sheetView workbookViewId="0"/>
  </sheetViews>
  <sheetFormatPr defaultRowHeight="15" x14ac:dyDescent="0.25"/>
  <cols>
    <col min="1" max="1" width="9.140625" style="18"/>
    <col min="2" max="2" width="10" style="18" customWidth="1"/>
    <col min="3" max="16384" width="9.140625" style="18"/>
  </cols>
  <sheetData>
    <row r="1" spans="1:16" ht="15.75" thickBot="1" x14ac:dyDescent="0.3">
      <c r="A1" s="99" t="s">
        <v>324</v>
      </c>
      <c r="B1" s="99"/>
      <c r="C1" s="99"/>
      <c r="D1" s="99"/>
      <c r="E1" s="99"/>
      <c r="F1" s="99"/>
      <c r="G1" s="99"/>
      <c r="H1" s="99"/>
    </row>
    <row r="2" spans="1:16" ht="30" thickBot="1" x14ac:dyDescent="0.3">
      <c r="A2" s="89" t="s">
        <v>306</v>
      </c>
      <c r="B2" s="100" t="s">
        <v>307</v>
      </c>
      <c r="C2" s="74" t="s">
        <v>23</v>
      </c>
      <c r="D2" s="74" t="s">
        <v>27</v>
      </c>
      <c r="E2" s="74" t="s">
        <v>63</v>
      </c>
      <c r="F2" s="74" t="s">
        <v>66</v>
      </c>
      <c r="G2" s="74" t="s">
        <v>182</v>
      </c>
      <c r="H2" s="74" t="s">
        <v>69</v>
      </c>
      <c r="I2" s="74" t="s">
        <v>183</v>
      </c>
      <c r="J2" s="74" t="s">
        <v>141</v>
      </c>
      <c r="K2" s="74" t="s">
        <v>150</v>
      </c>
      <c r="L2" s="74" t="s">
        <v>147</v>
      </c>
      <c r="M2" s="74" t="s">
        <v>184</v>
      </c>
      <c r="N2" s="74" t="s">
        <v>115</v>
      </c>
      <c r="O2" s="74" t="s">
        <v>173</v>
      </c>
      <c r="P2" s="75" t="s">
        <v>185</v>
      </c>
    </row>
    <row r="3" spans="1:16" x14ac:dyDescent="0.25">
      <c r="A3" s="101" t="s">
        <v>308</v>
      </c>
      <c r="B3" s="9">
        <v>11</v>
      </c>
      <c r="C3" s="93">
        <v>478.3032</v>
      </c>
      <c r="D3" s="93">
        <v>91.104349999999997</v>
      </c>
      <c r="E3" s="93">
        <v>15.8087</v>
      </c>
      <c r="F3" s="93">
        <v>4.1710140000000004</v>
      </c>
      <c r="G3" s="93">
        <v>2.1318839999999999</v>
      </c>
      <c r="H3" s="93">
        <v>25.639130000000002</v>
      </c>
      <c r="I3" s="93">
        <v>14</v>
      </c>
      <c r="J3" s="93">
        <v>9.086957</v>
      </c>
      <c r="K3" s="93">
        <v>6.4942029999999997</v>
      </c>
      <c r="L3" s="93">
        <v>5.4782609999999998</v>
      </c>
      <c r="M3" s="93">
        <v>233.01159999999999</v>
      </c>
      <c r="N3" s="93">
        <v>5.8521739999999998</v>
      </c>
      <c r="O3" s="93">
        <v>3.4434779999999998</v>
      </c>
      <c r="P3" s="94">
        <v>32.57246</v>
      </c>
    </row>
    <row r="4" spans="1:16" x14ac:dyDescent="0.25">
      <c r="A4" s="102" t="s">
        <v>309</v>
      </c>
      <c r="B4" s="12">
        <v>18</v>
      </c>
      <c r="C4" s="95">
        <v>833.78250000000003</v>
      </c>
      <c r="D4" s="95">
        <v>150.86211</v>
      </c>
      <c r="E4" s="95">
        <v>19.945609999999999</v>
      </c>
      <c r="F4" s="95">
        <v>5.268421</v>
      </c>
      <c r="G4" s="95">
        <v>3.3666670000000001</v>
      </c>
      <c r="H4" s="95">
        <v>28.25263</v>
      </c>
      <c r="I4" s="95">
        <v>17.26491</v>
      </c>
      <c r="J4" s="95">
        <v>9.0087720000000004</v>
      </c>
      <c r="K4" s="95">
        <v>6.0578950000000003</v>
      </c>
      <c r="L4" s="95">
        <v>5.2754390000000004</v>
      </c>
      <c r="M4" s="95">
        <v>218.214</v>
      </c>
      <c r="N4" s="95">
        <v>5.8736839999999999</v>
      </c>
      <c r="O4" s="95">
        <v>3.3491230000000001</v>
      </c>
      <c r="P4" s="96">
        <v>31.903510000000001</v>
      </c>
    </row>
    <row r="5" spans="1:16" x14ac:dyDescent="0.25">
      <c r="A5" s="102" t="s">
        <v>310</v>
      </c>
      <c r="B5" s="12">
        <v>19</v>
      </c>
      <c r="C5" s="95">
        <v>477.137</v>
      </c>
      <c r="D5" s="95">
        <v>71.751480000000001</v>
      </c>
      <c r="E5" s="95">
        <v>21.092590000000001</v>
      </c>
      <c r="F5" s="95">
        <v>5.5407409999999997</v>
      </c>
      <c r="G5" s="95">
        <v>2.942593</v>
      </c>
      <c r="H5" s="95">
        <v>26.78519</v>
      </c>
      <c r="I5" s="95">
        <v>15.411110000000001</v>
      </c>
      <c r="J5" s="95">
        <v>13.109259</v>
      </c>
      <c r="K5" s="95">
        <v>8.9</v>
      </c>
      <c r="L5" s="95">
        <v>7.3592589999999998</v>
      </c>
      <c r="M5" s="95">
        <v>492.95</v>
      </c>
      <c r="N5" s="95">
        <v>9.5500000000000007</v>
      </c>
      <c r="O5" s="95">
        <v>4.1870370000000001</v>
      </c>
      <c r="P5" s="96">
        <v>58.672220000000003</v>
      </c>
    </row>
    <row r="6" spans="1:16" x14ac:dyDescent="0.25">
      <c r="A6" s="102" t="s">
        <v>311</v>
      </c>
      <c r="B6" s="12">
        <v>23</v>
      </c>
      <c r="C6" s="95">
        <v>680.03449999999998</v>
      </c>
      <c r="D6" s="95">
        <v>165.87152</v>
      </c>
      <c r="E6" s="95">
        <v>21.263639999999999</v>
      </c>
      <c r="F6" s="95">
        <v>5.3545449999999999</v>
      </c>
      <c r="G6" s="95">
        <v>2.5606059999999999</v>
      </c>
      <c r="H6" s="95">
        <v>33.727269999999997</v>
      </c>
      <c r="I6" s="95">
        <v>19.945450000000001</v>
      </c>
      <c r="J6" s="95">
        <v>11.633333</v>
      </c>
      <c r="K6" s="95">
        <v>7.7151519999999998</v>
      </c>
      <c r="L6" s="95">
        <v>6.7</v>
      </c>
      <c r="M6" s="95">
        <v>322.06970000000001</v>
      </c>
      <c r="N6" s="95">
        <v>7.7545450000000002</v>
      </c>
      <c r="O6" s="95">
        <v>4.2696969999999999</v>
      </c>
      <c r="P6" s="96">
        <v>46.842419999999997</v>
      </c>
    </row>
    <row r="7" spans="1:16" ht="15.75" thickBot="1" x14ac:dyDescent="0.3">
      <c r="A7" s="103" t="s">
        <v>312</v>
      </c>
      <c r="B7" s="16">
        <v>18</v>
      </c>
      <c r="C7" s="97">
        <v>450.89519999999999</v>
      </c>
      <c r="D7" s="97">
        <v>75.554069999999996</v>
      </c>
      <c r="E7" s="97">
        <v>19.931480000000001</v>
      </c>
      <c r="F7" s="97">
        <v>5.355556</v>
      </c>
      <c r="G7" s="97">
        <v>3.0333329999999998</v>
      </c>
      <c r="H7" s="97">
        <v>26.740739999999999</v>
      </c>
      <c r="I7" s="97">
        <v>15.681480000000001</v>
      </c>
      <c r="J7" s="97">
        <v>11.112963000000001</v>
      </c>
      <c r="K7" s="97">
        <v>6.355556</v>
      </c>
      <c r="L7" s="97">
        <v>5.2833329999999998</v>
      </c>
      <c r="M7" s="97">
        <v>261.95370000000003</v>
      </c>
      <c r="N7" s="97">
        <v>8.3018520000000002</v>
      </c>
      <c r="O7" s="97">
        <v>3.6981480000000002</v>
      </c>
      <c r="P7" s="98">
        <v>34.225929999999998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S1 mango descriptors</vt:lpstr>
      <vt:lpstr>Table S2 Quantitative mean data</vt:lpstr>
      <vt:lpstr>S3 Correlation(qualitative)</vt:lpstr>
      <vt:lpstr>S4 Correlation(quantitative)</vt:lpstr>
      <vt:lpstr>Table S5 PCA (qualitative)</vt:lpstr>
      <vt:lpstr>Table S6 PCA (quantitative)</vt:lpstr>
      <vt:lpstr>Table S7 AHC (quantitative)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Wajiha Zaka Ansari</dc:creator>
  <cp:lastModifiedBy>Wajiha Zaka Ansari</cp:lastModifiedBy>
  <dcterms:created xsi:type="dcterms:W3CDTF">2025-02-14T04:54:25Z</dcterms:created>
  <dcterms:modified xsi:type="dcterms:W3CDTF">2025-09-18T17:59:06Z</dcterms:modified>
</cp:coreProperties>
</file>