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ilalumley/Desktop/Research/Current projects/HBV/HBV sequencing/sequencing_methods_writeup/"/>
    </mc:Choice>
  </mc:AlternateContent>
  <xr:revisionPtr revIDLastSave="0" documentId="8_{47AADEBE-92A3-6A4C-A98D-7020271DD831}" xr6:coauthVersionLast="47" xr6:coauthVersionMax="47" xr10:uidLastSave="{00000000-0000-0000-0000-000000000000}"/>
  <bookViews>
    <workbookView xWindow="2140" yWindow="760" windowWidth="32420" windowHeight="15380" xr2:uid="{4DA0BF75-5A2B-D34C-B655-D29244E95A2F}"/>
  </bookViews>
  <sheets>
    <sheet name="240620_master_table_plasmi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" i="1" l="1"/>
  <c r="N23" i="1"/>
  <c r="O23" i="1"/>
  <c r="Q23" i="1"/>
  <c r="R23" i="1"/>
  <c r="S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3" i="1" s="1"/>
  <c r="V4" i="1"/>
  <c r="V5" i="1"/>
  <c r="V6" i="1"/>
  <c r="V7" i="1"/>
  <c r="V23" i="1" s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3" i="1"/>
  <c r="L23" i="1"/>
  <c r="E22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3" i="1"/>
  <c r="U23" i="1"/>
  <c r="T23" i="1"/>
  <c r="W23" i="1"/>
  <c r="Y23" i="1"/>
  <c r="G23" i="1"/>
  <c r="H23" i="1"/>
  <c r="I23" i="1"/>
  <c r="K23" i="1"/>
  <c r="M23" i="1"/>
  <c r="D23" i="1"/>
  <c r="F23" i="1"/>
  <c r="C23" i="1"/>
  <c r="E23" i="1" l="1"/>
  <c r="J23" i="1"/>
</calcChain>
</file>

<file path=xl/sharedStrings.xml><?xml version="1.0" encoding="utf-8"?>
<sst xmlns="http://schemas.openxmlformats.org/spreadsheetml/2006/main" count="50" uniqueCount="35">
  <si>
    <t>Genotype</t>
  </si>
  <si>
    <t>Reference genome</t>
  </si>
  <si>
    <t>KU736919</t>
  </si>
  <si>
    <t>MT111596</t>
  </si>
  <si>
    <t>NC_003977</t>
  </si>
  <si>
    <t>KU736895</t>
  </si>
  <si>
    <t>DQ823095</t>
  </si>
  <si>
    <t>AB056513</t>
  </si>
  <si>
    <t>AB562463</t>
  </si>
  <si>
    <t>AB486012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</si>
  <si>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</si>
  <si>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</si>
  <si>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</si>
  <si>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</si>
  <si>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</si>
  <si>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</si>
  <si>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</si>
  <si>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</si>
  <si>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</si>
  <si>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</si>
  <si>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Capture Illumina</t>
  </si>
  <si>
    <t>HEP-TILE nanopore</t>
  </si>
  <si>
    <t>HEP-TILE illumina</t>
  </si>
  <si>
    <t>Total reads</t>
  </si>
  <si>
    <t>Mapped reads</t>
  </si>
  <si>
    <t>Percent genome coverage</t>
  </si>
  <si>
    <t>No enricment - illumina sequencing</t>
  </si>
  <si>
    <t>not published</t>
  </si>
  <si>
    <t>Percent reads mapped to HBV</t>
  </si>
  <si>
    <t>Median</t>
  </si>
  <si>
    <t>HBV reads per million sequenced</t>
  </si>
  <si>
    <t>FJ356716</t>
  </si>
  <si>
    <t>Percent genome coverage (x1)</t>
  </si>
  <si>
    <t>Percent genome coverage (x5)</t>
  </si>
  <si>
    <t>Percent genome coverage (x20)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</si>
</sst>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/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theme="1"/>
      </bottom>
      <diagonal/>
    </border>
    <border>
      <left style="thin">
        <color theme="0" tint="-0.1499984740745262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/>
      <top/>
      <bottom style="medium">
        <color theme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/>
      <right style="thin">
        <color theme="0" tint="-0.14999847407452621"/>
      </right>
      <top/>
      <bottom style="medium">
        <color theme="1"/>
      </bottom>
      <diagonal/>
    </border>
    <border>
      <left style="thin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medium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medium">
        <color theme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thin">
        <color theme="1"/>
      </bottom>
      <diagonal/>
    </border>
    <border>
      <left style="medium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 style="medium">
        <color theme="1"/>
      </bottom>
      <diagonal/>
    </border>
    <border>
      <left style="thin">
        <color theme="0" tint="-0.14999847407452621"/>
      </left>
      <right style="thin">
        <color theme="1"/>
      </right>
      <top/>
      <bottom style="medium">
        <color theme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1" fontId="0" fillId="33" borderId="10" xfId="0" applyNumberForma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" fontId="0" fillId="0" borderId="10" xfId="0" applyNumberFormat="1" applyBorder="1"/>
    <xf numFmtId="2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1" fontId="0" fillId="0" borderId="13" xfId="0" applyNumberFormat="1" applyBorder="1"/>
    <xf numFmtId="2" fontId="0" fillId="0" borderId="13" xfId="0" applyNumberFormat="1" applyBorder="1"/>
    <xf numFmtId="0" fontId="0" fillId="33" borderId="18" xfId="0" applyFill="1" applyBorder="1" applyAlignment="1">
      <alignment horizontal="center"/>
    </xf>
    <xf numFmtId="1" fontId="0" fillId="0" borderId="11" xfId="0" applyNumberFormat="1" applyBorder="1"/>
    <xf numFmtId="0" fontId="19" fillId="0" borderId="20" xfId="0" applyFont="1" applyBorder="1" applyAlignment="1">
      <alignment horizontal="center" vertical="center"/>
    </xf>
    <xf numFmtId="1" fontId="19" fillId="0" borderId="20" xfId="0" applyNumberFormat="1" applyFont="1" applyBorder="1" applyAlignment="1">
      <alignment horizontal="center" vertical="center"/>
    </xf>
    <xf numFmtId="2" fontId="19" fillId="0" borderId="20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0" fillId="33" borderId="23" xfId="0" applyFill="1" applyBorder="1" applyAlignment="1">
      <alignment horizontal="center"/>
    </xf>
    <xf numFmtId="0" fontId="0" fillId="33" borderId="25" xfId="0" applyFill="1" applyBorder="1" applyAlignment="1">
      <alignment horizontal="center"/>
    </xf>
    <xf numFmtId="1" fontId="0" fillId="33" borderId="25" xfId="0" applyNumberFormat="1" applyFill="1" applyBorder="1" applyAlignment="1">
      <alignment horizontal="center"/>
    </xf>
    <xf numFmtId="2" fontId="0" fillId="33" borderId="25" xfId="0" applyNumberFormat="1" applyFill="1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33" borderId="26" xfId="0" applyFill="1" applyBorder="1" applyAlignment="1">
      <alignment horizontal="center"/>
    </xf>
    <xf numFmtId="0" fontId="1" fillId="33" borderId="27" xfId="42" applyFont="1" applyFill="1" applyBorder="1" applyAlignment="1">
      <alignment vertical="center"/>
    </xf>
    <xf numFmtId="0" fontId="1" fillId="33" borderId="27" xfId="0" applyFont="1" applyFill="1" applyBorder="1" applyAlignment="1">
      <alignment vertical="center"/>
    </xf>
    <xf numFmtId="0" fontId="1" fillId="33" borderId="28" xfId="0" applyFont="1" applyFill="1" applyBorder="1"/>
    <xf numFmtId="0" fontId="19" fillId="0" borderId="29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0" fillId="33" borderId="22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33" borderId="33" xfId="42" applyFont="1" applyFill="1" applyBorder="1" applyAlignment="1">
      <alignment vertical="center"/>
    </xf>
    <xf numFmtId="0" fontId="0" fillId="33" borderId="32" xfId="0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1" fontId="0" fillId="33" borderId="13" xfId="0" applyNumberFormat="1" applyFill="1" applyBorder="1" applyAlignment="1">
      <alignment horizontal="center"/>
    </xf>
    <xf numFmtId="2" fontId="0" fillId="33" borderId="13" xfId="0" applyNumberFormat="1" applyFill="1" applyBorder="1" applyAlignment="1">
      <alignment horizontal="center"/>
    </xf>
    <xf numFmtId="0" fontId="0" fillId="33" borderId="34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19" fillId="33" borderId="28" xfId="0" applyFont="1" applyFill="1" applyBorder="1" applyAlignment="1">
      <alignment horizontal="center" vertical="center" wrapText="1"/>
    </xf>
    <xf numFmtId="0" fontId="19" fillId="33" borderId="24" xfId="0" applyFont="1" applyFill="1" applyBorder="1" applyAlignment="1">
      <alignment horizontal="center" vertical="center" wrapText="1"/>
    </xf>
    <xf numFmtId="0" fontId="19" fillId="33" borderId="25" xfId="0" applyFont="1" applyFill="1" applyBorder="1" applyAlignment="1">
      <alignment horizontal="center" vertical="center" wrapText="1"/>
    </xf>
    <xf numFmtId="2" fontId="19" fillId="33" borderId="25" xfId="0" applyNumberFormat="1" applyFont="1" applyFill="1" applyBorder="1" applyAlignment="1">
      <alignment horizontal="center" vertical="center" wrapText="1"/>
    </xf>
    <xf numFmtId="0" fontId="19" fillId="33" borderId="26" xfId="0" applyFont="1" applyFill="1" applyBorder="1" applyAlignment="1">
      <alignment horizontal="center" vertical="center" wrapText="1"/>
    </xf>
    <xf numFmtId="1" fontId="19" fillId="33" borderId="25" xfId="0" applyNumberFormat="1" applyFont="1" applyFill="1" applyBorder="1" applyAlignment="1">
      <alignment horizontal="center" vertical="center" wrapText="1"/>
    </xf>
    <xf numFmtId="0" fontId="19" fillId="33" borderId="30" xfId="0" applyFont="1" applyFill="1" applyBorder="1" applyAlignment="1">
      <alignment horizontal="center" vertical="center" wrapText="1"/>
    </xf>
    <xf numFmtId="0" fontId="19" fillId="33" borderId="41" xfId="0" applyFont="1" applyFill="1" applyBorder="1" applyAlignment="1">
      <alignment horizontal="center" vertical="center" wrapText="1"/>
    </xf>
    <xf numFmtId="0" fontId="0" fillId="33" borderId="43" xfId="0" applyFill="1" applyBorder="1" applyAlignment="1">
      <alignment horizontal="center"/>
    </xf>
    <xf numFmtId="0" fontId="0" fillId="33" borderId="41" xfId="0" applyFill="1" applyBorder="1" applyAlignment="1">
      <alignment horizontal="center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0" fillId="0" borderId="27" xfId="0" applyBorder="1"/>
    <xf numFmtId="1" fontId="0" fillId="0" borderId="12" xfId="0" applyNumberFormat="1" applyBorder="1"/>
    <xf numFmtId="2" fontId="0" fillId="0" borderId="12" xfId="0" applyNumberFormat="1" applyBorder="1"/>
    <xf numFmtId="1" fontId="0" fillId="0" borderId="0" xfId="0" applyNumberFormat="1"/>
    <xf numFmtId="0" fontId="19" fillId="33" borderId="37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9" fillId="33" borderId="38" xfId="0" applyFont="1" applyFill="1" applyBorder="1" applyAlignment="1">
      <alignment horizontal="center"/>
    </xf>
    <xf numFmtId="0" fontId="19" fillId="33" borderId="36" xfId="0" applyFont="1" applyFill="1" applyBorder="1" applyAlignment="1">
      <alignment horizontal="center" vertical="center" wrapText="1"/>
    </xf>
    <xf numFmtId="0" fontId="19" fillId="33" borderId="28" xfId="0" applyFont="1" applyFill="1" applyBorder="1" applyAlignment="1">
      <alignment horizontal="center" vertical="center" wrapText="1"/>
    </xf>
    <xf numFmtId="0" fontId="0" fillId="33" borderId="42" xfId="0" applyFill="1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40" xfId="0" applyFont="1" applyFill="1" applyBorder="1" applyAlignment="1">
      <alignment horizontal="center" vertical="center"/>
    </xf>
    <xf numFmtId="0" fontId="19" fillId="33" borderId="39" xfId="0" applyFont="1" applyFill="1" applyBorder="1" applyAlignment="1">
      <alignment horizontal="center"/>
    </xf>
    <xf numFmtId="0" fontId="19" fillId="33" borderId="36" xfId="0" applyFont="1" applyFill="1" applyBorder="1" applyAlignment="1">
      <alignment horizontal="center"/>
    </xf>
    <xf numFmtId="0" fontId="19" fillId="0" borderId="19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0" fillId="33" borderId="40" xfId="0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ur03.safelinks.protection.outlook.com/?url=https%3A%2F%2Fwww.ncbi.nlm.nih.gov%2Fnuccore%2FAB562463&amp;data=05%7C01%7C%7C99a25f4a6caa4e62c7a708db02a57eb3%7C4eed7807ebad415aa7a99170947f4eae%7C0%7C0%7C638106682038898951%7CUnknown%7CTWFpbGZsb3d8eyJWIjoiMC4wLjAwMDAiLCJQIjoiV2luMzIiLCJBTiI6Ik1haWwiLCJXVCI6Mn0%3D%7C3000%7C%7C%7C&amp;sdata=pv7nE3%2Brsc6XywyGvUl5oo92wKYCKNXmLWfc45fwvSs%3D&amp;reserved=0" TargetMode="External"/><Relationship Id="rId3" Type="http://schemas.openxmlformats.org/officeDocument/2006/relationships/hyperlink" Target="https://eur03.safelinks.protection.outlook.com/?url=https%3A%2F%2Fwww.ncbi.nlm.nih.gov%2Fnuccore%2FNC_003977&amp;data=05%7C01%7C%7C99a25f4a6caa4e62c7a708db02a57eb3%7C4eed7807ebad415aa7a99170947f4eae%7C0%7C0%7C638106682038742682%7CUnknown%7CTWFpbGZsb3d8eyJWIjoiMC4wLjAwMDAiLCJQIjoiV2luMzIiLCJBTiI6Ik1haWwiLCJXVCI6Mn0%3D%7C3000%7C%7C%7C&amp;sdata=uDdPNHzzVSS6k3ShBluoyOsyf4%2FFNEk3BAt8L8eDdds%3D&amp;reserved=0" TargetMode="External"/><Relationship Id="rId7" Type="http://schemas.openxmlformats.org/officeDocument/2006/relationships/hyperlink" Target="https://eur03.safelinks.protection.outlook.com/?url=https%3A%2F%2Fwww.ncbi.nlm.nih.gov%2Fnuccore%2FAY090460&amp;data=05%7C01%7C%7C99a25f4a6caa4e62c7a708db02a57eb3%7C4eed7807ebad415aa7a99170947f4eae%7C0%7C0%7C638106682038742682%7CUnknown%7CTWFpbGZsb3d8eyJWIjoiMC4wLjAwMDAiLCJQIjoiV2luMzIiLCJBTiI6Ik1haWwiLCJXVCI6Mn0%3D%7C3000%7C%7C%7C&amp;sdata=J54yzf3Y7vjrhTi8iz4TpbPFV3aSXMS%2BUjGe%2Br%2B1gzw%3D&amp;reserved=0" TargetMode="External"/><Relationship Id="rId2" Type="http://schemas.openxmlformats.org/officeDocument/2006/relationships/hyperlink" Target="https://eur03.safelinks.protection.outlook.com/?url=https%3A%2F%2Fwww.ncbi.nlm.nih.gov%2Fnuccore%2FMT111596&amp;data=05%7C01%7C%7C99a25f4a6caa4e62c7a708db02a57eb3%7C4eed7807ebad415aa7a99170947f4eae%7C0%7C0%7C638106682038742682%7CUnknown%7CTWFpbGZsb3d8eyJWIjoiMC4wLjAwMDAiLCJQIjoiV2luMzIiLCJBTiI6Ik1haWwiLCJXVCI6Mn0%3D%7C3000%7C%7C%7C&amp;sdata=JAvcHIh9m21q5rU85DkxCw9cLFXZzYADekj1S4eKtWc%3D&amp;reserved=0" TargetMode="External"/><Relationship Id="rId1" Type="http://schemas.openxmlformats.org/officeDocument/2006/relationships/hyperlink" Target="https://eur03.safelinks.protection.outlook.com/?url=https%3A%2F%2Fwww.ncbi.nlm.nih.gov%2Fnuccore%2FKU736919&amp;data=05%7C01%7C%7C99a25f4a6caa4e62c7a708db02a57eb3%7C4eed7807ebad415aa7a99170947f4eae%7C0%7C0%7C638106682038742682%7CUnknown%7CTWFpbGZsb3d8eyJWIjoiMC4wLjAwMDAiLCJQIjoiV2luMzIiLCJBTiI6Ik1haWwiLCJXVCI6Mn0%3D%7C3000%7C%7C%7C&amp;sdata=qSGY7xibMqIhKVkV9CpNEBdz2PbJyqZeiWpkmnwABzI%3D&amp;reserved=0" TargetMode="External"/><Relationship Id="rId6" Type="http://schemas.openxmlformats.org/officeDocument/2006/relationships/hyperlink" Target="https://eur03.safelinks.protection.outlook.com/?url=https%3A%2F%2Fwww.ncbi.nlm.nih.gov%2Fnuccore%2FAB056513&amp;data=05%7C01%7C%7C99a25f4a6caa4e62c7a708db02a57eb3%7C4eed7807ebad415aa7a99170947f4eae%7C0%7C0%7C638106682038742682%7CUnknown%7CTWFpbGZsb3d8eyJWIjoiMC4wLjAwMDAiLCJQIjoiV2luMzIiLCJBTiI6Ik1haWwiLCJXVCI6Mn0%3D%7C3000%7C%7C%7C&amp;sdata=RPQ%2FMs5N40gDZKAiGdgD83D2WMhytv25QOsSHzmInko%3D&amp;reserved=0" TargetMode="External"/><Relationship Id="rId5" Type="http://schemas.openxmlformats.org/officeDocument/2006/relationships/hyperlink" Target="https://eur03.safelinks.protection.outlook.com/?url=https%3A%2F%2Fwww.ncbi.nlm.nih.gov%2Fnuccore%2FDQ823095&amp;data=05%7C01%7C%7C99a25f4a6caa4e62c7a708db02a57eb3%7C4eed7807ebad415aa7a99170947f4eae%7C0%7C0%7C638106682038742682%7CUnknown%7CTWFpbGZsb3d8eyJWIjoiMC4wLjAwMDAiLCJQIjoiV2luMzIiLCJBTiI6Ik1haWwiLCJXVCI6Mn0%3D%7C3000%7C%7C%7C&amp;sdata=Zgk5f7zAn8RQPWGJOmP6BJkGxwbK7LPe6cZnzLI3QLk%3D&amp;reserved=0" TargetMode="External"/><Relationship Id="rId4" Type="http://schemas.openxmlformats.org/officeDocument/2006/relationships/hyperlink" Target="https://eur03.safelinks.protection.outlook.com/?url=https%3A%2F%2Fwww.ncbi.nlm.nih.gov%2Fnuccore%2FKU736895&amp;data=05%7C01%7C%7C99a25f4a6caa4e62c7a708db02a57eb3%7C4eed7807ebad415aa7a99170947f4eae%7C0%7C0%7C638106682038742682%7CUnknown%7CTWFpbGZsb3d8eyJWIjoiMC4wLjAwMDAiLCJQIjoiV2luMzIiLCJBTiI6Ik1haWwiLCJXVCI6Mn0%3D%7C3000%7C%7C%7C&amp;sdata=Igt551q6%2BrMvV9HCy8p63O%2BhgL8a%2FgjOiExG8jYW5WU%3D&amp;reserved=0" TargetMode="External"/><Relationship Id="rId9" Type="http://schemas.openxmlformats.org/officeDocument/2006/relationships/hyperlink" Target="https://eur03.safelinks.protection.outlook.com/?url=https%3A%2F%2Fwww.ncbi.nlm.nih.gov%2Fnuccore%2FAB486012&amp;data=05%7C01%7C%7C99a25f4a6caa4e62c7a708db02a57eb3%7C4eed7807ebad415aa7a99170947f4eae%7C0%7C0%7C638106682038898951%7CUnknown%7CTWFpbGZsb3d8eyJWIjoiMC4wLjAwMDAiLCJQIjoiV2luMzIiLCJBTiI6Ik1haWwiLCJXVCI6Mn0%3D%7C3000%7C%7C%7C&amp;sdata=g%2F4BnmkDDJzY5rK4Gdx38TfKIj32PH17frE50%2BydLYw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BB43-8A72-4243-A015-7BD4075FA034}">
  <dimension ref="A1:Z33"/>
  <sheetViews>
    <sheetView tabSelected="1" topLeftCell="J1" zoomScale="83" zoomScaleNormal="100" workbookViewId="0">
      <selection activeCell="M28" sqref="M28"/>
    </sheetView>
  </sheetViews>
  <sheetFormatPr baseColWidth="10" defaultRowHeight="16" x14ac:dyDescent="0.2"/>
  <cols>
    <col min="1" max="1" width="10.83203125" style="1"/>
    <col min="2" max="2" width="12.5" style="1" customWidth="1"/>
    <col min="3" max="4" width="10.83203125" style="1"/>
    <col min="5" max="5" width="10.83203125" style="9"/>
    <col min="6" max="6" width="12.6640625" style="10" customWidth="1"/>
    <col min="7" max="9" width="10.83203125" style="1"/>
    <col min="10" max="10" width="10.83203125" style="9"/>
    <col min="11" max="11" width="13.1640625" style="10" customWidth="1"/>
    <col min="12" max="12" width="13.1640625" style="1" customWidth="1"/>
    <col min="13" max="13" width="12" style="1" customWidth="1"/>
    <col min="14" max="16" width="10.83203125" style="1"/>
    <col min="17" max="17" width="13" style="10" customWidth="1"/>
    <col min="18" max="18" width="13" style="1" customWidth="1"/>
    <col min="19" max="19" width="13.5" style="1" customWidth="1"/>
    <col min="20" max="21" width="10.83203125" style="1"/>
    <col min="22" max="22" width="10.83203125" style="9"/>
    <col min="23" max="23" width="12.5" style="10" customWidth="1"/>
    <col min="24" max="24" width="12.5" style="1" customWidth="1"/>
    <col min="25" max="25" width="12.33203125" style="1" customWidth="1"/>
    <col min="26" max="16384" width="10.83203125" style="1"/>
  </cols>
  <sheetData>
    <row r="1" spans="1:26" ht="24" customHeight="1" x14ac:dyDescent="0.2">
      <c r="A1" s="77" t="s">
        <v>0</v>
      </c>
      <c r="B1" s="73" t="s">
        <v>1</v>
      </c>
      <c r="C1" s="69" t="s">
        <v>26</v>
      </c>
      <c r="D1" s="70"/>
      <c r="E1" s="70"/>
      <c r="F1" s="70"/>
      <c r="G1" s="72"/>
      <c r="H1" s="69" t="s">
        <v>20</v>
      </c>
      <c r="I1" s="70"/>
      <c r="J1" s="70"/>
      <c r="K1" s="70"/>
      <c r="L1" s="70"/>
      <c r="M1" s="72"/>
      <c r="N1" s="79" t="s">
        <v>21</v>
      </c>
      <c r="O1" s="70"/>
      <c r="P1" s="70"/>
      <c r="Q1" s="70"/>
      <c r="R1" s="70"/>
      <c r="S1" s="80"/>
      <c r="T1" s="69" t="s">
        <v>22</v>
      </c>
      <c r="U1" s="70"/>
      <c r="V1" s="70"/>
      <c r="W1" s="70"/>
      <c r="X1" s="70"/>
      <c r="Y1" s="71"/>
      <c r="Z1" s="12"/>
    </row>
    <row r="2" spans="1:26" s="2" customFormat="1" ht="49" customHeight="1" x14ac:dyDescent="0.2">
      <c r="A2" s="78"/>
      <c r="B2" s="74"/>
      <c r="C2" s="54" t="s">
        <v>23</v>
      </c>
      <c r="D2" s="55" t="s">
        <v>24</v>
      </c>
      <c r="E2" s="55" t="s">
        <v>30</v>
      </c>
      <c r="F2" s="56" t="s">
        <v>28</v>
      </c>
      <c r="G2" s="57" t="s">
        <v>25</v>
      </c>
      <c r="H2" s="54" t="s">
        <v>23</v>
      </c>
      <c r="I2" s="55" t="s">
        <v>24</v>
      </c>
      <c r="J2" s="58" t="s">
        <v>30</v>
      </c>
      <c r="K2" s="56" t="s">
        <v>28</v>
      </c>
      <c r="L2" s="55" t="s">
        <v>32</v>
      </c>
      <c r="M2" s="57" t="s">
        <v>33</v>
      </c>
      <c r="N2" s="59" t="s">
        <v>23</v>
      </c>
      <c r="O2" s="55" t="s">
        <v>24</v>
      </c>
      <c r="P2" s="55" t="s">
        <v>30</v>
      </c>
      <c r="Q2" s="56" t="s">
        <v>28</v>
      </c>
      <c r="R2" s="55" t="s">
        <v>32</v>
      </c>
      <c r="S2" s="53" t="s">
        <v>34</v>
      </c>
      <c r="T2" s="54" t="s">
        <v>23</v>
      </c>
      <c r="U2" s="55" t="s">
        <v>24</v>
      </c>
      <c r="V2" s="58" t="s">
        <v>30</v>
      </c>
      <c r="W2" s="56" t="s">
        <v>28</v>
      </c>
      <c r="X2" s="55" t="s">
        <v>32</v>
      </c>
      <c r="Y2" s="60" t="s">
        <v>33</v>
      </c>
      <c r="Z2" s="13"/>
    </row>
    <row r="3" spans="1:26" x14ac:dyDescent="0.2">
      <c r="A3" s="75" t="s">
        <v>10</v>
      </c>
      <c r="B3" s="42" t="s">
        <v>2</v>
      </c>
      <c r="C3" s="43">
        <v>2564112</v>
      </c>
      <c r="D3" s="44">
        <v>10405</v>
      </c>
      <c r="E3" s="45">
        <f>(F3/100)*1000000</f>
        <v>4057.93507</v>
      </c>
      <c r="F3" s="46">
        <v>0.405793507</v>
      </c>
      <c r="G3" s="47">
        <v>100</v>
      </c>
      <c r="H3" s="43">
        <v>7703618</v>
      </c>
      <c r="I3" s="44">
        <v>6946222</v>
      </c>
      <c r="J3" s="45">
        <f>(I3/H3)*1000000</f>
        <v>901683.07930118032</v>
      </c>
      <c r="K3" s="46">
        <v>90.17</v>
      </c>
      <c r="L3" s="44">
        <v>100</v>
      </c>
      <c r="M3" s="47">
        <v>100</v>
      </c>
      <c r="N3" s="48">
        <v>95199</v>
      </c>
      <c r="O3" s="49">
        <v>94946</v>
      </c>
      <c r="P3" s="50">
        <f>1000000*(O3/N3)</f>
        <v>997342.40905891871</v>
      </c>
      <c r="Q3" s="51">
        <v>99.73</v>
      </c>
      <c r="R3" s="49">
        <v>100</v>
      </c>
      <c r="S3" s="52">
        <v>100</v>
      </c>
      <c r="T3" s="43">
        <v>4779606</v>
      </c>
      <c r="U3" s="44">
        <v>4517282</v>
      </c>
      <c r="V3" s="45">
        <f>(U3/T3)*1000000</f>
        <v>945115.97817895457</v>
      </c>
      <c r="W3" s="46">
        <v>94.51</v>
      </c>
      <c r="X3" s="44">
        <v>100</v>
      </c>
      <c r="Y3" s="61">
        <v>100</v>
      </c>
      <c r="Z3" s="12"/>
    </row>
    <row r="4" spans="1:26" x14ac:dyDescent="0.2">
      <c r="A4" s="76"/>
      <c r="B4" s="32"/>
      <c r="C4" s="36">
        <v>2135330</v>
      </c>
      <c r="D4" s="3">
        <v>7887</v>
      </c>
      <c r="E4" s="4">
        <f t="shared" ref="E4:E21" si="0">(F4/100)*1000000</f>
        <v>3693.5742999999998</v>
      </c>
      <c r="F4" s="5">
        <v>0.36935742999999999</v>
      </c>
      <c r="G4" s="23">
        <v>100</v>
      </c>
      <c r="H4" s="36">
        <v>9257976</v>
      </c>
      <c r="I4" s="3">
        <v>8358193</v>
      </c>
      <c r="J4" s="4">
        <f t="shared" ref="J4:J22" si="1">(I4/H4)*1000000</f>
        <v>902809.96623884107</v>
      </c>
      <c r="K4" s="5">
        <v>90.28</v>
      </c>
      <c r="L4" s="3">
        <v>100</v>
      </c>
      <c r="M4" s="23">
        <v>100</v>
      </c>
      <c r="N4" s="38">
        <v>100155</v>
      </c>
      <c r="O4" s="6">
        <v>100099</v>
      </c>
      <c r="P4" s="7">
        <f t="shared" ref="P4:P22" si="2">1000000*(O4/N4)</f>
        <v>999440.86665668222</v>
      </c>
      <c r="Q4" s="8">
        <v>99.94</v>
      </c>
      <c r="R4" s="6">
        <v>100</v>
      </c>
      <c r="S4" s="40">
        <v>100</v>
      </c>
      <c r="T4" s="36">
        <v>7560102</v>
      </c>
      <c r="U4" s="3">
        <v>7056345</v>
      </c>
      <c r="V4" s="4">
        <f t="shared" ref="V4:V22" si="3">(U4/T4)*1000000</f>
        <v>933366.37521557254</v>
      </c>
      <c r="W4" s="5">
        <v>93.34</v>
      </c>
      <c r="X4" s="3">
        <v>100</v>
      </c>
      <c r="Y4" s="17">
        <v>100</v>
      </c>
      <c r="Z4" s="12"/>
    </row>
    <row r="5" spans="1:26" x14ac:dyDescent="0.2">
      <c r="A5" s="76" t="s">
        <v>11</v>
      </c>
      <c r="B5" s="32" t="s">
        <v>27</v>
      </c>
      <c r="C5" s="36">
        <v>2545038</v>
      </c>
      <c r="D5" s="3">
        <v>330</v>
      </c>
      <c r="E5" s="4">
        <f t="shared" si="0"/>
        <v>129.66408000000001</v>
      </c>
      <c r="F5" s="5">
        <v>1.2966408E-2</v>
      </c>
      <c r="G5" s="23">
        <v>0</v>
      </c>
      <c r="H5" s="36">
        <v>511478</v>
      </c>
      <c r="I5" s="3">
        <v>149377</v>
      </c>
      <c r="J5" s="4">
        <f t="shared" si="1"/>
        <v>292049.70692776621</v>
      </c>
      <c r="K5" s="5">
        <v>29.2</v>
      </c>
      <c r="L5" s="3">
        <v>100</v>
      </c>
      <c r="M5" s="23">
        <v>100</v>
      </c>
      <c r="N5" s="38">
        <v>79709</v>
      </c>
      <c r="O5" s="6">
        <v>79284</v>
      </c>
      <c r="P5" s="7">
        <f t="shared" si="2"/>
        <v>994668.10523278429</v>
      </c>
      <c r="Q5" s="8">
        <v>99.47</v>
      </c>
      <c r="R5" s="6">
        <v>100</v>
      </c>
      <c r="S5" s="40">
        <v>100</v>
      </c>
      <c r="T5" s="36">
        <v>5013574</v>
      </c>
      <c r="U5" s="3">
        <v>4923003</v>
      </c>
      <c r="V5" s="4">
        <f t="shared" si="3"/>
        <v>981934.84328744328</v>
      </c>
      <c r="W5" s="5">
        <v>98.19</v>
      </c>
      <c r="X5" s="3">
        <v>100</v>
      </c>
      <c r="Y5" s="17">
        <v>100</v>
      </c>
      <c r="Z5" s="12"/>
    </row>
    <row r="6" spans="1:26" x14ac:dyDescent="0.2">
      <c r="A6" s="76"/>
      <c r="B6" s="32"/>
      <c r="C6" s="36">
        <v>2030784</v>
      </c>
      <c r="D6" s="3">
        <v>314</v>
      </c>
      <c r="E6" s="4">
        <f t="shared" si="0"/>
        <v>154.62009</v>
      </c>
      <c r="F6" s="5">
        <v>1.5462009000000001E-2</v>
      </c>
      <c r="G6" s="23">
        <v>0</v>
      </c>
      <c r="H6" s="36">
        <v>551530</v>
      </c>
      <c r="I6" s="3">
        <v>172912</v>
      </c>
      <c r="J6" s="4">
        <f t="shared" si="1"/>
        <v>313513.31749859487</v>
      </c>
      <c r="K6" s="5">
        <v>31.35</v>
      </c>
      <c r="L6" s="3">
        <v>100</v>
      </c>
      <c r="M6" s="23">
        <v>100</v>
      </c>
      <c r="N6" s="38">
        <v>53460</v>
      </c>
      <c r="O6" s="6">
        <v>53283</v>
      </c>
      <c r="P6" s="7">
        <f t="shared" si="2"/>
        <v>996689.11335578002</v>
      </c>
      <c r="Q6" s="8">
        <v>99.67</v>
      </c>
      <c r="R6" s="6">
        <v>100</v>
      </c>
      <c r="S6" s="40">
        <v>100</v>
      </c>
      <c r="T6" s="36">
        <v>4757802</v>
      </c>
      <c r="U6" s="3">
        <v>4633475</v>
      </c>
      <c r="V6" s="4">
        <f t="shared" si="3"/>
        <v>973868.81589439837</v>
      </c>
      <c r="W6" s="5">
        <v>97.39</v>
      </c>
      <c r="X6" s="3">
        <v>100</v>
      </c>
      <c r="Y6" s="17">
        <v>100</v>
      </c>
      <c r="Z6" s="12"/>
    </row>
    <row r="7" spans="1:26" x14ac:dyDescent="0.2">
      <c r="A7" s="76" t="s">
        <v>12</v>
      </c>
      <c r="B7" s="31" t="s">
        <v>3</v>
      </c>
      <c r="C7" s="36">
        <v>0</v>
      </c>
      <c r="D7" s="3">
        <v>0</v>
      </c>
      <c r="E7" s="4">
        <f t="shared" si="0"/>
        <v>0</v>
      </c>
      <c r="F7" s="5">
        <v>0</v>
      </c>
      <c r="G7" s="23">
        <v>0</v>
      </c>
      <c r="H7" s="36">
        <v>727296</v>
      </c>
      <c r="I7" s="3">
        <v>309195</v>
      </c>
      <c r="J7" s="4">
        <f t="shared" si="1"/>
        <v>425129.52085533261</v>
      </c>
      <c r="K7" s="5">
        <v>42.51</v>
      </c>
      <c r="L7" s="3">
        <v>100</v>
      </c>
      <c r="M7" s="23">
        <v>100</v>
      </c>
      <c r="N7" s="38">
        <v>67502</v>
      </c>
      <c r="O7" s="6">
        <v>67463</v>
      </c>
      <c r="P7" s="7">
        <f t="shared" si="2"/>
        <v>999422.23934105656</v>
      </c>
      <c r="Q7" s="8">
        <v>99.94</v>
      </c>
      <c r="R7" s="6">
        <v>100</v>
      </c>
      <c r="S7" s="40">
        <v>100</v>
      </c>
      <c r="T7" s="36">
        <v>3920376</v>
      </c>
      <c r="U7" s="3">
        <v>3773438</v>
      </c>
      <c r="V7" s="4">
        <f t="shared" si="3"/>
        <v>962519.41140339605</v>
      </c>
      <c r="W7" s="5">
        <v>96.25</v>
      </c>
      <c r="X7" s="3">
        <v>100</v>
      </c>
      <c r="Y7" s="17">
        <v>100</v>
      </c>
      <c r="Z7" s="12"/>
    </row>
    <row r="8" spans="1:26" x14ac:dyDescent="0.2">
      <c r="A8" s="76"/>
      <c r="B8" s="32"/>
      <c r="C8" s="36">
        <v>2819740</v>
      </c>
      <c r="D8" s="3">
        <v>449</v>
      </c>
      <c r="E8" s="4">
        <f t="shared" si="0"/>
        <v>159.23454000000001</v>
      </c>
      <c r="F8" s="5">
        <v>1.5923454E-2</v>
      </c>
      <c r="G8" s="23">
        <v>0</v>
      </c>
      <c r="H8" s="36">
        <v>667198</v>
      </c>
      <c r="I8" s="3">
        <v>270331</v>
      </c>
      <c r="J8" s="4">
        <f t="shared" si="1"/>
        <v>405173.57665940246</v>
      </c>
      <c r="K8" s="5">
        <v>40.520000000000003</v>
      </c>
      <c r="L8" s="3">
        <v>100</v>
      </c>
      <c r="M8" s="23">
        <v>100</v>
      </c>
      <c r="N8" s="38">
        <v>50962</v>
      </c>
      <c r="O8" s="6">
        <v>50937</v>
      </c>
      <c r="P8" s="7">
        <f t="shared" si="2"/>
        <v>999509.43840508605</v>
      </c>
      <c r="Q8" s="8">
        <v>99.95</v>
      </c>
      <c r="R8" s="6">
        <v>100</v>
      </c>
      <c r="S8" s="40">
        <v>100</v>
      </c>
      <c r="T8" s="36">
        <v>4546038</v>
      </c>
      <c r="U8" s="3">
        <v>4386640</v>
      </c>
      <c r="V8" s="4">
        <f t="shared" si="3"/>
        <v>964936.94069429243</v>
      </c>
      <c r="W8" s="5">
        <v>96.49</v>
      </c>
      <c r="X8" s="3">
        <v>100</v>
      </c>
      <c r="Y8" s="17">
        <v>100</v>
      </c>
      <c r="Z8" s="12"/>
    </row>
    <row r="9" spans="1:26" x14ac:dyDescent="0.2">
      <c r="A9" s="76" t="s">
        <v>13</v>
      </c>
      <c r="B9" s="31" t="s">
        <v>4</v>
      </c>
      <c r="C9" s="36">
        <v>2594796</v>
      </c>
      <c r="D9" s="3">
        <v>3433</v>
      </c>
      <c r="E9" s="4">
        <f t="shared" si="0"/>
        <v>1323.0327199999999</v>
      </c>
      <c r="F9" s="5">
        <v>0.132303272</v>
      </c>
      <c r="G9" s="23">
        <v>100</v>
      </c>
      <c r="H9" s="36">
        <v>2359894</v>
      </c>
      <c r="I9" s="3">
        <v>1997417</v>
      </c>
      <c r="J9" s="4">
        <f t="shared" si="1"/>
        <v>846401.15191614535</v>
      </c>
      <c r="K9" s="5">
        <v>84.64</v>
      </c>
      <c r="L9" s="3">
        <v>100</v>
      </c>
      <c r="M9" s="23">
        <v>100</v>
      </c>
      <c r="N9" s="38">
        <v>777</v>
      </c>
      <c r="O9" s="6">
        <v>777</v>
      </c>
      <c r="P9" s="7">
        <f t="shared" si="2"/>
        <v>1000000</v>
      </c>
      <c r="Q9" s="8">
        <v>100</v>
      </c>
      <c r="R9" s="6">
        <v>100</v>
      </c>
      <c r="S9" s="40">
        <v>100</v>
      </c>
      <c r="T9" s="36">
        <v>7559004</v>
      </c>
      <c r="U9" s="3">
        <v>7386456</v>
      </c>
      <c r="V9" s="4">
        <f t="shared" si="3"/>
        <v>977173.18313365104</v>
      </c>
      <c r="W9" s="5">
        <v>97.72</v>
      </c>
      <c r="X9" s="3">
        <v>100</v>
      </c>
      <c r="Y9" s="17">
        <v>100</v>
      </c>
      <c r="Z9" s="12"/>
    </row>
    <row r="10" spans="1:26" x14ac:dyDescent="0.2">
      <c r="A10" s="76"/>
      <c r="B10" s="32"/>
      <c r="C10" s="36">
        <v>1787174</v>
      </c>
      <c r="D10" s="3">
        <v>2604</v>
      </c>
      <c r="E10" s="4">
        <f t="shared" si="0"/>
        <v>1457.0489499999999</v>
      </c>
      <c r="F10" s="5">
        <v>0.145704895</v>
      </c>
      <c r="G10" s="23">
        <v>100</v>
      </c>
      <c r="H10" s="36">
        <v>2365408</v>
      </c>
      <c r="I10" s="3">
        <v>1999929</v>
      </c>
      <c r="J10" s="4">
        <f t="shared" si="1"/>
        <v>845490.08035822993</v>
      </c>
      <c r="K10" s="5">
        <v>84.55</v>
      </c>
      <c r="L10" s="3">
        <v>100</v>
      </c>
      <c r="M10" s="23">
        <v>100</v>
      </c>
      <c r="N10" s="38">
        <v>151565</v>
      </c>
      <c r="O10" s="6">
        <v>150757</v>
      </c>
      <c r="P10" s="7">
        <f t="shared" si="2"/>
        <v>994668.95391416224</v>
      </c>
      <c r="Q10" s="8">
        <v>99.47</v>
      </c>
      <c r="R10" s="6">
        <v>100</v>
      </c>
      <c r="S10" s="40">
        <v>100</v>
      </c>
      <c r="T10" s="36">
        <v>4595728</v>
      </c>
      <c r="U10" s="3">
        <v>4581007</v>
      </c>
      <c r="V10" s="4">
        <f t="shared" si="3"/>
        <v>996796.80781804316</v>
      </c>
      <c r="W10" s="5">
        <v>99.68</v>
      </c>
      <c r="X10" s="3">
        <v>90</v>
      </c>
      <c r="Y10" s="17">
        <v>90</v>
      </c>
      <c r="Z10" s="12"/>
    </row>
    <row r="11" spans="1:26" x14ac:dyDescent="0.2">
      <c r="A11" s="76" t="s">
        <v>14</v>
      </c>
      <c r="B11" s="31" t="s">
        <v>5</v>
      </c>
      <c r="C11" s="36">
        <v>2456130</v>
      </c>
      <c r="D11" s="3">
        <v>42317</v>
      </c>
      <c r="E11" s="4">
        <f t="shared" si="0"/>
        <v>17229.136890000002</v>
      </c>
      <c r="F11" s="5">
        <v>1.7229136890000001</v>
      </c>
      <c r="G11" s="23">
        <v>100</v>
      </c>
      <c r="H11" s="36">
        <v>17116198</v>
      </c>
      <c r="I11" s="3">
        <v>16524062</v>
      </c>
      <c r="J11" s="4">
        <f t="shared" si="1"/>
        <v>965404.93396956497</v>
      </c>
      <c r="K11" s="5">
        <v>96.54</v>
      </c>
      <c r="L11" s="3">
        <v>100</v>
      </c>
      <c r="M11" s="23">
        <v>100</v>
      </c>
      <c r="N11" s="38">
        <v>2310</v>
      </c>
      <c r="O11" s="6">
        <v>1363</v>
      </c>
      <c r="P11" s="7">
        <f t="shared" si="2"/>
        <v>590043.29004329001</v>
      </c>
      <c r="Q11" s="8">
        <v>59</v>
      </c>
      <c r="R11" s="6">
        <v>100</v>
      </c>
      <c r="S11" s="40">
        <v>100</v>
      </c>
      <c r="T11" s="36">
        <v>7866442</v>
      </c>
      <c r="U11" s="3">
        <v>7537133</v>
      </c>
      <c r="V11" s="4">
        <f t="shared" si="3"/>
        <v>958137.49087579874</v>
      </c>
      <c r="W11" s="5">
        <v>95.81</v>
      </c>
      <c r="X11" s="3">
        <v>100</v>
      </c>
      <c r="Y11" s="17">
        <v>100</v>
      </c>
      <c r="Z11" s="12"/>
    </row>
    <row r="12" spans="1:26" x14ac:dyDescent="0.2">
      <c r="A12" s="76"/>
      <c r="B12" s="32"/>
      <c r="C12" s="36">
        <v>2050518</v>
      </c>
      <c r="D12" s="3">
        <v>36693</v>
      </c>
      <c r="E12" s="4">
        <f t="shared" si="0"/>
        <v>17894.50275</v>
      </c>
      <c r="F12" s="5">
        <v>1.7894502750000001</v>
      </c>
      <c r="G12" s="23">
        <v>100</v>
      </c>
      <c r="H12" s="36">
        <v>17556920</v>
      </c>
      <c r="I12" s="3">
        <v>16941576</v>
      </c>
      <c r="J12" s="4">
        <f t="shared" si="1"/>
        <v>964951.48351761012</v>
      </c>
      <c r="K12" s="5">
        <v>96.5</v>
      </c>
      <c r="L12" s="3">
        <v>100</v>
      </c>
      <c r="M12" s="23">
        <v>100</v>
      </c>
      <c r="N12" s="38">
        <v>174563</v>
      </c>
      <c r="O12" s="6">
        <v>174504</v>
      </c>
      <c r="P12" s="7">
        <f t="shared" si="2"/>
        <v>999662.01314138738</v>
      </c>
      <c r="Q12" s="8">
        <v>99.97</v>
      </c>
      <c r="R12" s="6">
        <v>100</v>
      </c>
      <c r="S12" s="40">
        <v>100</v>
      </c>
      <c r="T12" s="36">
        <v>7175694</v>
      </c>
      <c r="U12" s="3">
        <v>6915732</v>
      </c>
      <c r="V12" s="4">
        <f t="shared" si="3"/>
        <v>963771.86652608088</v>
      </c>
      <c r="W12" s="5">
        <v>96.38</v>
      </c>
      <c r="X12" s="3">
        <v>100</v>
      </c>
      <c r="Y12" s="17">
        <v>100</v>
      </c>
      <c r="Z12" s="12"/>
    </row>
    <row r="13" spans="1:26" x14ac:dyDescent="0.2">
      <c r="A13" s="76" t="s">
        <v>15</v>
      </c>
      <c r="B13" s="31" t="s">
        <v>6</v>
      </c>
      <c r="C13" s="36">
        <v>2446438</v>
      </c>
      <c r="D13" s="3">
        <v>1418</v>
      </c>
      <c r="E13" s="4">
        <f t="shared" si="0"/>
        <v>579.6182</v>
      </c>
      <c r="F13" s="5">
        <v>5.7961819999999997E-2</v>
      </c>
      <c r="G13" s="23">
        <v>98.48</v>
      </c>
      <c r="H13" s="36">
        <v>1069550</v>
      </c>
      <c r="I13" s="3">
        <v>776761</v>
      </c>
      <c r="J13" s="4">
        <f t="shared" si="1"/>
        <v>726250.29217895376</v>
      </c>
      <c r="K13" s="5">
        <v>72.63</v>
      </c>
      <c r="L13" s="3">
        <v>100</v>
      </c>
      <c r="M13" s="23">
        <v>100</v>
      </c>
      <c r="N13" s="38">
        <v>64275</v>
      </c>
      <c r="O13" s="6">
        <v>64029</v>
      </c>
      <c r="P13" s="7">
        <f t="shared" si="2"/>
        <v>996172.69544924155</v>
      </c>
      <c r="Q13" s="8">
        <v>99.62</v>
      </c>
      <c r="R13" s="6">
        <v>100</v>
      </c>
      <c r="S13" s="40">
        <v>100</v>
      </c>
      <c r="T13" s="36">
        <v>4011426</v>
      </c>
      <c r="U13" s="3">
        <v>3770749</v>
      </c>
      <c r="V13" s="4">
        <f t="shared" si="3"/>
        <v>940002.1339045018</v>
      </c>
      <c r="W13" s="5">
        <v>94</v>
      </c>
      <c r="X13" s="3">
        <v>100</v>
      </c>
      <c r="Y13" s="17">
        <v>100</v>
      </c>
      <c r="Z13" s="12"/>
    </row>
    <row r="14" spans="1:26" x14ac:dyDescent="0.2">
      <c r="A14" s="76"/>
      <c r="B14" s="32"/>
      <c r="C14" s="36">
        <v>1355114</v>
      </c>
      <c r="D14" s="3">
        <v>750</v>
      </c>
      <c r="E14" s="4">
        <f t="shared" si="0"/>
        <v>553.45897000000002</v>
      </c>
      <c r="F14" s="5">
        <v>5.5345896999999998E-2</v>
      </c>
      <c r="G14" s="23">
        <v>83.05</v>
      </c>
      <c r="H14" s="36">
        <v>981698</v>
      </c>
      <c r="I14" s="3">
        <v>671782</v>
      </c>
      <c r="J14" s="4">
        <f t="shared" si="1"/>
        <v>684306.17155173991</v>
      </c>
      <c r="K14" s="5">
        <v>68.430000000000007</v>
      </c>
      <c r="L14" s="3">
        <v>100</v>
      </c>
      <c r="M14" s="23">
        <v>100</v>
      </c>
      <c r="N14" s="38">
        <v>68247</v>
      </c>
      <c r="O14" s="6">
        <v>68081</v>
      </c>
      <c r="P14" s="7">
        <f t="shared" si="2"/>
        <v>997567.65865166229</v>
      </c>
      <c r="Q14" s="8">
        <v>99.76</v>
      </c>
      <c r="R14" s="6">
        <v>100</v>
      </c>
      <c r="S14" s="40">
        <v>100</v>
      </c>
      <c r="T14" s="36">
        <v>4544664</v>
      </c>
      <c r="U14" s="3">
        <v>4392756</v>
      </c>
      <c r="V14" s="4">
        <f t="shared" si="3"/>
        <v>966574.42662427854</v>
      </c>
      <c r="W14" s="5">
        <v>96.66</v>
      </c>
      <c r="X14" s="3">
        <v>100</v>
      </c>
      <c r="Y14" s="17">
        <v>100</v>
      </c>
      <c r="Z14" s="12"/>
    </row>
    <row r="15" spans="1:26" x14ac:dyDescent="0.2">
      <c r="A15" s="76" t="s">
        <v>16</v>
      </c>
      <c r="B15" s="31" t="s">
        <v>7</v>
      </c>
      <c r="C15" s="36">
        <v>2390022</v>
      </c>
      <c r="D15" s="3">
        <v>357</v>
      </c>
      <c r="E15" s="4">
        <f t="shared" si="0"/>
        <v>149.37100999999998</v>
      </c>
      <c r="F15" s="5">
        <v>1.4937101E-2</v>
      </c>
      <c r="G15" s="23">
        <v>0</v>
      </c>
      <c r="H15" s="36">
        <v>605588</v>
      </c>
      <c r="I15" s="3">
        <v>226835</v>
      </c>
      <c r="J15" s="4">
        <f t="shared" si="1"/>
        <v>374569.83956088958</v>
      </c>
      <c r="K15" s="5">
        <v>37.46</v>
      </c>
      <c r="L15" s="3">
        <v>100</v>
      </c>
      <c r="M15" s="23">
        <v>100</v>
      </c>
      <c r="N15" s="38">
        <v>60886</v>
      </c>
      <c r="O15" s="6">
        <v>60813</v>
      </c>
      <c r="P15" s="7">
        <f t="shared" si="2"/>
        <v>998801.03800545284</v>
      </c>
      <c r="Q15" s="8">
        <v>99.88</v>
      </c>
      <c r="R15" s="6">
        <v>100</v>
      </c>
      <c r="S15" s="40">
        <v>100</v>
      </c>
      <c r="T15" s="36">
        <v>4869602</v>
      </c>
      <c r="U15" s="3">
        <v>4790237</v>
      </c>
      <c r="V15" s="4">
        <f t="shared" si="3"/>
        <v>983701.95346560155</v>
      </c>
      <c r="W15" s="5">
        <v>98.37</v>
      </c>
      <c r="X15" s="3">
        <v>100</v>
      </c>
      <c r="Y15" s="17">
        <v>100</v>
      </c>
      <c r="Z15" s="12"/>
    </row>
    <row r="16" spans="1:26" x14ac:dyDescent="0.2">
      <c r="A16" s="76"/>
      <c r="B16" s="32"/>
      <c r="C16" s="36">
        <v>2083668</v>
      </c>
      <c r="D16" s="3">
        <v>334</v>
      </c>
      <c r="E16" s="4">
        <f t="shared" si="0"/>
        <v>160.29425000000001</v>
      </c>
      <c r="F16" s="5">
        <v>1.6029425E-2</v>
      </c>
      <c r="G16" s="23">
        <v>0</v>
      </c>
      <c r="H16" s="36">
        <v>708842</v>
      </c>
      <c r="I16" s="3">
        <v>290037</v>
      </c>
      <c r="J16" s="4">
        <f t="shared" si="1"/>
        <v>409170.16768193757</v>
      </c>
      <c r="K16" s="5">
        <v>40.92</v>
      </c>
      <c r="L16" s="3">
        <v>100</v>
      </c>
      <c r="M16" s="23">
        <v>100</v>
      </c>
      <c r="N16" s="38">
        <v>78879</v>
      </c>
      <c r="O16" s="6">
        <v>78761</v>
      </c>
      <c r="P16" s="7">
        <f t="shared" si="2"/>
        <v>998504.03783009422</v>
      </c>
      <c r="Q16" s="8">
        <v>99.85</v>
      </c>
      <c r="R16" s="6">
        <v>100</v>
      </c>
      <c r="S16" s="40">
        <v>100</v>
      </c>
      <c r="T16" s="36">
        <v>4110952</v>
      </c>
      <c r="U16" s="3">
        <v>4048170</v>
      </c>
      <c r="V16" s="4">
        <f t="shared" si="3"/>
        <v>984728.11163934786</v>
      </c>
      <c r="W16" s="5">
        <v>98.47</v>
      </c>
      <c r="X16" s="3">
        <v>100</v>
      </c>
      <c r="Y16" s="17">
        <v>100</v>
      </c>
      <c r="Z16" s="12"/>
    </row>
    <row r="17" spans="1:26" x14ac:dyDescent="0.2">
      <c r="A17" s="76" t="s">
        <v>17</v>
      </c>
      <c r="B17" s="31" t="s">
        <v>31</v>
      </c>
      <c r="C17" s="36">
        <v>2382670</v>
      </c>
      <c r="D17" s="3">
        <v>4789</v>
      </c>
      <c r="E17" s="4">
        <f t="shared" si="0"/>
        <v>2009.93004</v>
      </c>
      <c r="F17" s="5">
        <v>0.200993004</v>
      </c>
      <c r="G17" s="23">
        <v>100</v>
      </c>
      <c r="H17" s="36">
        <v>3247752</v>
      </c>
      <c r="I17" s="3">
        <v>2906583</v>
      </c>
      <c r="J17" s="4">
        <f t="shared" si="1"/>
        <v>894952.26236486039</v>
      </c>
      <c r="K17" s="5">
        <v>89.5</v>
      </c>
      <c r="L17" s="3">
        <v>100</v>
      </c>
      <c r="M17" s="23">
        <v>100</v>
      </c>
      <c r="N17" s="38">
        <v>83243</v>
      </c>
      <c r="O17" s="6">
        <v>82928</v>
      </c>
      <c r="P17" s="7">
        <f t="shared" si="2"/>
        <v>996215.89803346829</v>
      </c>
      <c r="Q17" s="8">
        <v>99.62</v>
      </c>
      <c r="R17" s="6">
        <v>100</v>
      </c>
      <c r="S17" s="40">
        <v>100</v>
      </c>
      <c r="T17" s="36">
        <v>5613544</v>
      </c>
      <c r="U17" s="3">
        <v>5488416</v>
      </c>
      <c r="V17" s="4">
        <f t="shared" si="3"/>
        <v>977709.62514945993</v>
      </c>
      <c r="W17" s="5">
        <v>97.77</v>
      </c>
      <c r="X17" s="3">
        <v>100</v>
      </c>
      <c r="Y17" s="17">
        <v>100</v>
      </c>
      <c r="Z17" s="12"/>
    </row>
    <row r="18" spans="1:26" x14ac:dyDescent="0.2">
      <c r="A18" s="76"/>
      <c r="B18" s="32"/>
      <c r="C18" s="36">
        <v>1250400</v>
      </c>
      <c r="D18" s="3">
        <v>2260</v>
      </c>
      <c r="E18" s="4">
        <f t="shared" si="0"/>
        <v>1807.4216300000001</v>
      </c>
      <c r="F18" s="5">
        <v>0.18074216300000001</v>
      </c>
      <c r="G18" s="23">
        <v>100</v>
      </c>
      <c r="H18" s="36">
        <v>4593134</v>
      </c>
      <c r="I18" s="3">
        <v>4154349</v>
      </c>
      <c r="J18" s="4">
        <f t="shared" si="1"/>
        <v>904469.36666772631</v>
      </c>
      <c r="K18" s="5">
        <v>90.45</v>
      </c>
      <c r="L18" s="3">
        <v>100</v>
      </c>
      <c r="M18" s="23">
        <v>100</v>
      </c>
      <c r="N18" s="38">
        <v>95882</v>
      </c>
      <c r="O18" s="6">
        <v>95846</v>
      </c>
      <c r="P18" s="7">
        <f t="shared" si="2"/>
        <v>999624.53849523375</v>
      </c>
      <c r="Q18" s="8">
        <v>99.96</v>
      </c>
      <c r="R18" s="6">
        <v>100</v>
      </c>
      <c r="S18" s="40">
        <v>100</v>
      </c>
      <c r="T18" s="36">
        <v>5122012</v>
      </c>
      <c r="U18" s="3">
        <v>5020249</v>
      </c>
      <c r="V18" s="4">
        <f t="shared" si="3"/>
        <v>980132.22147859086</v>
      </c>
      <c r="W18" s="5">
        <v>98.01</v>
      </c>
      <c r="X18" s="3">
        <v>100</v>
      </c>
      <c r="Y18" s="17">
        <v>100</v>
      </c>
      <c r="Z18" s="12"/>
    </row>
    <row r="19" spans="1:26" x14ac:dyDescent="0.2">
      <c r="A19" s="76" t="s">
        <v>18</v>
      </c>
      <c r="B19" s="31" t="s">
        <v>8</v>
      </c>
      <c r="C19" s="36">
        <v>2476292</v>
      </c>
      <c r="D19" s="3">
        <v>530</v>
      </c>
      <c r="E19" s="4">
        <f t="shared" si="0"/>
        <v>214.02968999999999</v>
      </c>
      <c r="F19" s="5">
        <v>2.1402969000000001E-2</v>
      </c>
      <c r="G19" s="23">
        <v>0</v>
      </c>
      <c r="H19" s="36">
        <v>612856</v>
      </c>
      <c r="I19" s="3">
        <v>270695</v>
      </c>
      <c r="J19" s="4">
        <f t="shared" si="1"/>
        <v>441694.2968658217</v>
      </c>
      <c r="K19" s="5">
        <v>44.17</v>
      </c>
      <c r="L19" s="3">
        <v>100</v>
      </c>
      <c r="M19" s="23">
        <v>100</v>
      </c>
      <c r="N19" s="38">
        <v>255721</v>
      </c>
      <c r="O19" s="6">
        <v>254408</v>
      </c>
      <c r="P19" s="7">
        <f t="shared" si="2"/>
        <v>994865.49794502603</v>
      </c>
      <c r="Q19" s="8">
        <v>99.49</v>
      </c>
      <c r="R19" s="6">
        <v>100</v>
      </c>
      <c r="S19" s="40">
        <v>100</v>
      </c>
      <c r="T19" s="36">
        <v>3159806</v>
      </c>
      <c r="U19" s="3">
        <v>3103797</v>
      </c>
      <c r="V19" s="4">
        <f t="shared" si="3"/>
        <v>982274.54470306088</v>
      </c>
      <c r="W19" s="5">
        <v>98.23</v>
      </c>
      <c r="X19" s="3">
        <v>100</v>
      </c>
      <c r="Y19" s="17">
        <v>100</v>
      </c>
      <c r="Z19" s="12"/>
    </row>
    <row r="20" spans="1:26" x14ac:dyDescent="0.2">
      <c r="A20" s="76"/>
      <c r="B20" s="32"/>
      <c r="C20" s="36">
        <v>1342546</v>
      </c>
      <c r="D20" s="3">
        <v>308</v>
      </c>
      <c r="E20" s="4">
        <f t="shared" si="0"/>
        <v>229.41486</v>
      </c>
      <c r="F20" s="5">
        <v>2.2941486000000001E-2</v>
      </c>
      <c r="G20" s="23">
        <v>0</v>
      </c>
      <c r="H20" s="36">
        <v>538454</v>
      </c>
      <c r="I20" s="3">
        <v>238861</v>
      </c>
      <c r="J20" s="4">
        <f t="shared" si="1"/>
        <v>443605.21047294658</v>
      </c>
      <c r="K20" s="5">
        <v>44.36</v>
      </c>
      <c r="L20" s="3">
        <v>100</v>
      </c>
      <c r="M20" s="23">
        <v>100</v>
      </c>
      <c r="N20" s="38">
        <v>289336</v>
      </c>
      <c r="O20" s="6">
        <v>284791</v>
      </c>
      <c r="P20" s="7">
        <f t="shared" si="2"/>
        <v>984291.61943207902</v>
      </c>
      <c r="Q20" s="8">
        <v>98.43</v>
      </c>
      <c r="R20" s="6">
        <v>100</v>
      </c>
      <c r="S20" s="40">
        <v>100</v>
      </c>
      <c r="T20" s="36">
        <v>4547926</v>
      </c>
      <c r="U20" s="3">
        <v>4499098</v>
      </c>
      <c r="V20" s="4">
        <f t="shared" si="3"/>
        <v>989263.67755324079</v>
      </c>
      <c r="W20" s="5">
        <v>98.93</v>
      </c>
      <c r="X20" s="3">
        <v>100</v>
      </c>
      <c r="Y20" s="17">
        <v>100</v>
      </c>
      <c r="Z20" s="12"/>
    </row>
    <row r="21" spans="1:26" x14ac:dyDescent="0.2">
      <c r="A21" s="76" t="s">
        <v>19</v>
      </c>
      <c r="B21" s="31" t="s">
        <v>9</v>
      </c>
      <c r="C21" s="36">
        <v>2729238</v>
      </c>
      <c r="D21" s="3">
        <v>357</v>
      </c>
      <c r="E21" s="4">
        <f t="shared" si="0"/>
        <v>130.80574000000001</v>
      </c>
      <c r="F21" s="5">
        <v>1.3080573999999999E-2</v>
      </c>
      <c r="G21" s="23">
        <v>0</v>
      </c>
      <c r="H21" s="36">
        <v>470730</v>
      </c>
      <c r="I21" s="3">
        <v>147289</v>
      </c>
      <c r="J21" s="4">
        <f t="shared" si="1"/>
        <v>312894.86542179168</v>
      </c>
      <c r="K21" s="5">
        <v>31.29</v>
      </c>
      <c r="L21" s="3">
        <v>100</v>
      </c>
      <c r="M21" s="23">
        <v>100</v>
      </c>
      <c r="N21" s="38">
        <v>83559</v>
      </c>
      <c r="O21" s="6">
        <v>81982</v>
      </c>
      <c r="P21" s="7">
        <f t="shared" si="2"/>
        <v>981127.10779209901</v>
      </c>
      <c r="Q21" s="8">
        <v>98.11</v>
      </c>
      <c r="R21" s="6">
        <v>100</v>
      </c>
      <c r="S21" s="40">
        <v>100</v>
      </c>
      <c r="T21" s="36">
        <v>3057900</v>
      </c>
      <c r="U21" s="3">
        <v>3036911</v>
      </c>
      <c r="V21" s="4">
        <f t="shared" si="3"/>
        <v>993136.13918048341</v>
      </c>
      <c r="W21" s="5">
        <v>99.31</v>
      </c>
      <c r="X21" s="3">
        <v>100</v>
      </c>
      <c r="Y21" s="17">
        <v>100</v>
      </c>
      <c r="Z21" s="12"/>
    </row>
    <row r="22" spans="1:26" x14ac:dyDescent="0.2">
      <c r="A22" s="83"/>
      <c r="B22" s="33"/>
      <c r="C22" s="37">
        <v>1779390</v>
      </c>
      <c r="D22" s="24">
        <v>248</v>
      </c>
      <c r="E22" s="25">
        <f>(F22/100)*1000000</f>
        <v>139.37361000000001</v>
      </c>
      <c r="F22" s="26">
        <v>1.3937361000000001E-2</v>
      </c>
      <c r="G22" s="30">
        <v>0</v>
      </c>
      <c r="H22" s="37">
        <v>474726</v>
      </c>
      <c r="I22" s="24">
        <v>129406</v>
      </c>
      <c r="J22" s="25">
        <f t="shared" si="1"/>
        <v>272590.92613423325</v>
      </c>
      <c r="K22" s="26">
        <v>27.26</v>
      </c>
      <c r="L22" s="24">
        <v>100</v>
      </c>
      <c r="M22" s="30">
        <v>100</v>
      </c>
      <c r="N22" s="39">
        <v>553110</v>
      </c>
      <c r="O22" s="27">
        <v>549429</v>
      </c>
      <c r="P22" s="28">
        <f t="shared" si="2"/>
        <v>993344.90426859038</v>
      </c>
      <c r="Q22" s="29">
        <v>99.33</v>
      </c>
      <c r="R22" s="27">
        <v>100</v>
      </c>
      <c r="S22" s="41">
        <v>100</v>
      </c>
      <c r="T22" s="37">
        <v>3149202</v>
      </c>
      <c r="U22" s="24">
        <v>3092929</v>
      </c>
      <c r="V22" s="25">
        <f t="shared" si="3"/>
        <v>982131.02874950541</v>
      </c>
      <c r="W22" s="26">
        <v>98.21</v>
      </c>
      <c r="X22" s="24">
        <v>100</v>
      </c>
      <c r="Y22" s="62">
        <v>100</v>
      </c>
      <c r="Z22" s="12"/>
    </row>
    <row r="23" spans="1:26" ht="22" customHeight="1" thickBot="1" x14ac:dyDescent="0.25">
      <c r="A23" s="81" t="s">
        <v>29</v>
      </c>
      <c r="B23" s="82"/>
      <c r="C23" s="63">
        <f>MEDIAN(C3:C22)</f>
        <v>2259000</v>
      </c>
      <c r="D23" s="19">
        <f t="shared" ref="D23:F23" si="4">MEDIAN(D3:D22)</f>
        <v>640</v>
      </c>
      <c r="E23" s="20">
        <f t="shared" si="4"/>
        <v>391.436915</v>
      </c>
      <c r="F23" s="21">
        <f t="shared" si="4"/>
        <v>3.9143691499999994E-2</v>
      </c>
      <c r="G23" s="64">
        <f t="shared" ref="G23" si="5">MEDIAN(G3:G22)</f>
        <v>41.524999999999999</v>
      </c>
      <c r="H23" s="63">
        <f t="shared" ref="H23" si="6">MEDIAN(H3:H22)</f>
        <v>854497</v>
      </c>
      <c r="I23" s="20">
        <f t="shared" ref="I23:J23" si="7">MEDIAN(I3:I22)</f>
        <v>490488.5</v>
      </c>
      <c r="J23" s="20">
        <f t="shared" si="7"/>
        <v>563955.69101234328</v>
      </c>
      <c r="K23" s="21">
        <f t="shared" ref="K23" si="8">MEDIAN(K3:K22)</f>
        <v>56.395000000000003</v>
      </c>
      <c r="L23" s="19">
        <f t="shared" ref="L23:S23" si="9">MEDIAN(L3:L22)</f>
        <v>100</v>
      </c>
      <c r="M23" s="64">
        <f t="shared" si="9"/>
        <v>100</v>
      </c>
      <c r="N23" s="35">
        <f t="shared" si="9"/>
        <v>81476</v>
      </c>
      <c r="O23" s="19">
        <f t="shared" si="9"/>
        <v>80633</v>
      </c>
      <c r="P23" s="20">
        <f t="shared" si="9"/>
        <v>997015.76120734937</v>
      </c>
      <c r="Q23" s="21">
        <f t="shared" si="9"/>
        <v>99.7</v>
      </c>
      <c r="R23" s="19">
        <f t="shared" si="9"/>
        <v>100</v>
      </c>
      <c r="S23" s="34">
        <f t="shared" si="9"/>
        <v>100</v>
      </c>
      <c r="T23" s="63">
        <f t="shared" ref="T23" si="10">MEDIAN(T3:T22)</f>
        <v>4676765</v>
      </c>
      <c r="U23" s="20">
        <f>MEDIAN(U3:U22)</f>
        <v>4549144.5</v>
      </c>
      <c r="V23" s="20">
        <f>MEDIAN(V3:V22)</f>
        <v>977441.40414155554</v>
      </c>
      <c r="W23" s="21">
        <f t="shared" ref="W23" si="11">MEDIAN(W3:W22)</f>
        <v>97.745000000000005</v>
      </c>
      <c r="X23" s="19">
        <f t="shared" ref="X23:Y23" si="12">MEDIAN(X3:X22)</f>
        <v>100</v>
      </c>
      <c r="Y23" s="22">
        <f t="shared" si="12"/>
        <v>100</v>
      </c>
      <c r="Z23" s="12"/>
    </row>
    <row r="24" spans="1:26" x14ac:dyDescent="0.2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4"/>
    </row>
    <row r="25" spans="1:26" x14ac:dyDescent="0.2">
      <c r="F25" s="9"/>
      <c r="G25" s="9"/>
      <c r="H25" s="9"/>
      <c r="I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6" x14ac:dyDescent="0.2">
      <c r="D26" s="11"/>
    </row>
    <row r="27" spans="1:26" x14ac:dyDescent="0.2">
      <c r="C27" s="65"/>
      <c r="D27"/>
      <c r="E27" s="66"/>
    </row>
    <row r="28" spans="1:26" x14ac:dyDescent="0.2">
      <c r="D28" s="14"/>
    </row>
    <row r="31" spans="1:26" x14ac:dyDescent="0.2">
      <c r="E31" s="18"/>
    </row>
    <row r="32" spans="1:26" x14ac:dyDescent="0.2">
      <c r="D32" s="65"/>
      <c r="E32" s="68"/>
      <c r="F32" s="67"/>
    </row>
    <row r="33" spans="5:5" x14ac:dyDescent="0.2">
      <c r="E33" s="15"/>
    </row>
  </sheetData>
  <mergeCells count="17">
    <mergeCell ref="A23:B23"/>
    <mergeCell ref="A13:A14"/>
    <mergeCell ref="A15:A16"/>
    <mergeCell ref="A17:A18"/>
    <mergeCell ref="A19:A20"/>
    <mergeCell ref="A21:A22"/>
    <mergeCell ref="T1:Y1"/>
    <mergeCell ref="C1:G1"/>
    <mergeCell ref="B1:B2"/>
    <mergeCell ref="A3:A4"/>
    <mergeCell ref="A11:A12"/>
    <mergeCell ref="A1:A2"/>
    <mergeCell ref="A5:A6"/>
    <mergeCell ref="A7:A8"/>
    <mergeCell ref="A9:A10"/>
    <mergeCell ref="H1:M1"/>
    <mergeCell ref="N1:S1"/>
  </mergeCells>
  <hyperlinks>
    <hyperlink ref="B3" r:id="rId1" display="https://eur03.safelinks.protection.outlook.com/?url=https%3A%2F%2Fwww.ncbi.nlm.nih.gov%2Fnuccore%2FKU736919&amp;data=05%7C01%7C%7C99a25f4a6caa4e62c7a708db02a57eb3%7C4eed7807ebad415aa7a99170947f4eae%7C0%7C0%7C638106682038742682%7CUnknown%7CTWFpbGZsb3d8eyJWIjoiMC4wLjAwMDAiLCJQIjoiV2luMzIiLCJBTiI6Ik1haWwiLCJXVCI6Mn0%3D%7C3000%7C%7C%7C&amp;sdata=qSGY7xibMqIhKVkV9CpNEBdz2PbJyqZeiWpkmnwABzI%3D&amp;reserved=0" xr:uid="{4968D989-C3FC-EE48-A323-8391B04844BD}"/>
    <hyperlink ref="B7" r:id="rId2" display="https://eur03.safelinks.protection.outlook.com/?url=https%3A%2F%2Fwww.ncbi.nlm.nih.gov%2Fnuccore%2FMT111596&amp;data=05%7C01%7C%7C99a25f4a6caa4e62c7a708db02a57eb3%7C4eed7807ebad415aa7a99170947f4eae%7C0%7C0%7C638106682038742682%7CUnknown%7CTWFpbGZsb3d8eyJWIjoiMC4wLjAwMDAiLCJQIjoiV2luMzIiLCJBTiI6Ik1haWwiLCJXVCI6Mn0%3D%7C3000%7C%7C%7C&amp;sdata=JAvcHIh9m21q5rU85DkxCw9cLFXZzYADekj1S4eKtWc%3D&amp;reserved=0" xr:uid="{6D5FCAE5-9961-1E4D-B191-B26F59F997B8}"/>
    <hyperlink ref="B9" r:id="rId3" display="https://eur03.safelinks.protection.outlook.com/?url=https%3A%2F%2Fwww.ncbi.nlm.nih.gov%2Fnuccore%2FNC_003977&amp;data=05%7C01%7C%7C99a25f4a6caa4e62c7a708db02a57eb3%7C4eed7807ebad415aa7a99170947f4eae%7C0%7C0%7C638106682038742682%7CUnknown%7CTWFpbGZsb3d8eyJWIjoiMC4wLjAwMDAiLCJQIjoiV2luMzIiLCJBTiI6Ik1haWwiLCJXVCI6Mn0%3D%7C3000%7C%7C%7C&amp;sdata=uDdPNHzzVSS6k3ShBluoyOsyf4%2FFNEk3BAt8L8eDdds%3D&amp;reserved=0" xr:uid="{22E1E2AD-DD5B-4342-88BC-7FB29F3B7B9C}"/>
    <hyperlink ref="B11" r:id="rId4" display="https://eur03.safelinks.protection.outlook.com/?url=https%3A%2F%2Fwww.ncbi.nlm.nih.gov%2Fnuccore%2FKU736895&amp;data=05%7C01%7C%7C99a25f4a6caa4e62c7a708db02a57eb3%7C4eed7807ebad415aa7a99170947f4eae%7C0%7C0%7C638106682038742682%7CUnknown%7CTWFpbGZsb3d8eyJWIjoiMC4wLjAwMDAiLCJQIjoiV2luMzIiLCJBTiI6Ik1haWwiLCJXVCI6Mn0%3D%7C3000%7C%7C%7C&amp;sdata=Igt551q6%2BrMvV9HCy8p63O%2BhgL8a%2FgjOiExG8jYW5WU%3D&amp;reserved=0" xr:uid="{1FDD8A17-FBEF-5A40-A4D1-D4FDFAB53631}"/>
    <hyperlink ref="B13" r:id="rId5" display="https://eur03.safelinks.protection.outlook.com/?url=https%3A%2F%2Fwww.ncbi.nlm.nih.gov%2Fnuccore%2FDQ823095&amp;data=05%7C01%7C%7C99a25f4a6caa4e62c7a708db02a57eb3%7C4eed7807ebad415aa7a99170947f4eae%7C0%7C0%7C638106682038742682%7CUnknown%7CTWFpbGZsb3d8eyJWIjoiMC4wLjAwMDAiLCJQIjoiV2luMzIiLCJBTiI6Ik1haWwiLCJXVCI6Mn0%3D%7C3000%7C%7C%7C&amp;sdata=Zgk5f7zAn8RQPWGJOmP6BJkGxwbK7LPe6cZnzLI3QLk%3D&amp;reserved=0" xr:uid="{56FB3E49-DEA1-A340-8F9B-F9EDC9BFB55B}"/>
    <hyperlink ref="B15" r:id="rId6" display="https://eur03.safelinks.protection.outlook.com/?url=https%3A%2F%2Fwww.ncbi.nlm.nih.gov%2Fnuccore%2FAB056513&amp;data=05%7C01%7C%7C99a25f4a6caa4e62c7a708db02a57eb3%7C4eed7807ebad415aa7a99170947f4eae%7C0%7C0%7C638106682038742682%7CUnknown%7CTWFpbGZsb3d8eyJWIjoiMC4wLjAwMDAiLCJQIjoiV2luMzIiLCJBTiI6Ik1haWwiLCJXVCI6Mn0%3D%7C3000%7C%7C%7C&amp;sdata=RPQ%2FMs5N40gDZKAiGdgD83D2WMhytv25QOsSHzmInko%3D&amp;reserved=0" xr:uid="{1FDA1FA8-CA20-0C45-A929-1A08981F7155}"/>
    <hyperlink ref="B17" r:id="rId7" display="https://eur03.safelinks.protection.outlook.com/?url=https%3A%2F%2Fwww.ncbi.nlm.nih.gov%2Fnuccore%2FAY090460&amp;data=05%7C01%7C%7C99a25f4a6caa4e62c7a708db02a57eb3%7C4eed7807ebad415aa7a99170947f4eae%7C0%7C0%7C638106682038742682%7CUnknown%7CTWFpbGZsb3d8eyJWIjoiMC4wLjAwMDAiLCJQIjoiV2luMzIiLCJBTiI6Ik1haWwiLCJXVCI6Mn0%3D%7C3000%7C%7C%7C&amp;sdata=J54yzf3Y7vjrhTi8iz4TpbPFV3aSXMS%2BUjGe%2Br%2B1gzw%3D&amp;reserved=0" xr:uid="{4700CAD3-CB57-B844-87BC-B62B36394B06}"/>
    <hyperlink ref="B19" r:id="rId8" display="https://eur03.safelinks.protection.outlook.com/?url=https%3A%2F%2Fwww.ncbi.nlm.nih.gov%2Fnuccore%2FAB562463&amp;data=05%7C01%7C%7C99a25f4a6caa4e62c7a708db02a57eb3%7C4eed7807ebad415aa7a99170947f4eae%7C0%7C0%7C638106682038898951%7CUnknown%7CTWFpbGZsb3d8eyJWIjoiMC4wLjAwMDAiLCJQIjoiV2luMzIiLCJBTiI6Ik1haWwiLCJXVCI6Mn0%3D%7C3000%7C%7C%7C&amp;sdata=pv7nE3%2Brsc6XywyGvUl5oo92wKYCKNXmLWfc45fwvSs%3D&amp;reserved=0" xr:uid="{6B3D6594-66FF-EE41-B9E3-28BEC1171466}"/>
    <hyperlink ref="B21" r:id="rId9" display="https://eur03.safelinks.protection.outlook.com/?url=https%3A%2F%2Fwww.ncbi.nlm.nih.gov%2Fnuccore%2FAB486012&amp;data=05%7C01%7C%7C99a25f4a6caa4e62c7a708db02a57eb3%7C4eed7807ebad415aa7a99170947f4eae%7C0%7C0%7C638106682038898951%7CUnknown%7CTWFpbGZsb3d8eyJWIjoiMC4wLjAwMDAiLCJQIjoiV2luMzIiLCJBTiI6Ik1haWwiLCJXVCI6Mn0%3D%7C3000%7C%7C%7C&amp;sdata=g%2F4BnmkDDJzY5rK4Gdx38TfKIj32PH17frE50%2BydLYw%3D&amp;reserved=0" xr:uid="{65090731-DD09-DD40-9281-CDBF58426619}"/>
  </hyperlink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240620_master_table_plasmids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Lumley</dc:creator>
  <cp:lastModifiedBy>Sheila Lumley</cp:lastModifiedBy>
  <dcterms:created xsi:type="dcterms:W3CDTF">2024-07-01T12:05:30Z</dcterms:created>
  <dcterms:modified xsi:type="dcterms:W3CDTF">2024-09-09T12:15:13Z</dcterms:modified>
</cp:coreProperties>
</file>