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ehringer-my.sharepoint.com/personal/marta_puig_gamez_boehringer-ingelheim_com/Documents/Documents/PostDoc/Article Writing/Degranulation/Nature Communications/Scientific Reports/Raw data/"/>
    </mc:Choice>
  </mc:AlternateContent>
  <xr:revisionPtr revIDLastSave="126" documentId="8_{14EDC19C-B936-449D-A98C-720372B59D42}" xr6:coauthVersionLast="47" xr6:coauthVersionMax="47" xr10:uidLastSave="{8EF58FAF-2052-4FEF-8EBF-985A0C0A7CD0}"/>
  <bookViews>
    <workbookView xWindow="-110" yWindow="-110" windowWidth="19420" windowHeight="11620" activeTab="6" xr2:uid="{80B0FDD8-A723-4CFE-A6D2-83A70828C4CC}"/>
  </bookViews>
  <sheets>
    <sheet name="3A" sheetId="1" r:id="rId1"/>
    <sheet name="3B" sheetId="2" r:id="rId2"/>
    <sheet name="3C" sheetId="3" r:id="rId3"/>
    <sheet name="3D" sheetId="4" r:id="rId4"/>
    <sheet name="3E" sheetId="5" r:id="rId5"/>
    <sheet name="3F" sheetId="6" r:id="rId6"/>
    <sheet name="3H" sheetId="7" r:id="rId7"/>
    <sheet name="3I" sheetId="8" r:id="rId8"/>
    <sheet name="3J" sheetId="9" r:id="rId9"/>
    <sheet name="3K" sheetId="10" r:id="rId10"/>
    <sheet name="3L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8" i="11" l="1"/>
  <c r="U9" i="11"/>
  <c r="V22" i="11"/>
  <c r="Y22" i="11" s="1"/>
  <c r="V23" i="11"/>
  <c r="V25" i="11"/>
  <c r="S25" i="11"/>
  <c r="R25" i="11"/>
  <c r="U25" i="11" s="1"/>
  <c r="S24" i="11"/>
  <c r="V24" i="11" s="1"/>
  <c r="Y24" i="11" s="1"/>
  <c r="R24" i="11"/>
  <c r="S23" i="11"/>
  <c r="R23" i="11"/>
  <c r="U23" i="11" s="1"/>
  <c r="O23" i="11"/>
  <c r="U24" i="11" s="1"/>
  <c r="S22" i="11"/>
  <c r="R22" i="11"/>
  <c r="U22" i="11" s="1"/>
  <c r="S21" i="11"/>
  <c r="V21" i="11" s="1"/>
  <c r="R21" i="11"/>
  <c r="U21" i="11" s="1"/>
  <c r="S20" i="11"/>
  <c r="V20" i="11" s="1"/>
  <c r="R20" i="11"/>
  <c r="U20" i="11" s="1"/>
  <c r="S19" i="11"/>
  <c r="V19" i="11" s="1"/>
  <c r="R19" i="11"/>
  <c r="U19" i="11" s="1"/>
  <c r="S18" i="11"/>
  <c r="V18" i="11" s="1"/>
  <c r="R18" i="11"/>
  <c r="S13" i="11"/>
  <c r="V13" i="11" s="1"/>
  <c r="R13" i="11"/>
  <c r="U13" i="11" s="1"/>
  <c r="S12" i="11"/>
  <c r="V12" i="11" s="1"/>
  <c r="R12" i="11"/>
  <c r="S11" i="11"/>
  <c r="V11" i="11" s="1"/>
  <c r="R11" i="11"/>
  <c r="U11" i="11" s="1"/>
  <c r="O11" i="11"/>
  <c r="U8" i="11" s="1"/>
  <c r="X8" i="11" s="1"/>
  <c r="S10" i="11"/>
  <c r="R10" i="11"/>
  <c r="S9" i="11"/>
  <c r="V9" i="11" s="1"/>
  <c r="R9" i="11"/>
  <c r="S8" i="11"/>
  <c r="V8" i="11" s="1"/>
  <c r="Y8" i="11" s="1"/>
  <c r="R8" i="11"/>
  <c r="S7" i="11"/>
  <c r="V7" i="11" s="1"/>
  <c r="R7" i="11"/>
  <c r="U7" i="11" s="1"/>
  <c r="S6" i="11"/>
  <c r="R6" i="11"/>
  <c r="U6" i="11" s="1"/>
  <c r="X22" i="11" l="1"/>
  <c r="V10" i="11"/>
  <c r="Y10" i="11" s="1"/>
  <c r="U10" i="11"/>
  <c r="X10" i="11" s="1"/>
  <c r="Y20" i="11"/>
  <c r="U12" i="11"/>
  <c r="X12" i="11" s="1"/>
  <c r="V6" i="11"/>
  <c r="Y6" i="11" s="1"/>
  <c r="Y12" i="11"/>
  <c r="X6" i="11"/>
  <c r="Y18" i="11"/>
  <c r="X24" i="11"/>
  <c r="X20" i="11"/>
  <c r="X18" i="11"/>
</calcChain>
</file>

<file path=xl/sharedStrings.xml><?xml version="1.0" encoding="utf-8"?>
<sst xmlns="http://schemas.openxmlformats.org/spreadsheetml/2006/main" count="453" uniqueCount="178">
  <si>
    <t>Fig. 3A</t>
  </si>
  <si>
    <r>
      <t>LAMP1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(PBS)</t>
    </r>
  </si>
  <si>
    <r>
      <t>LAMP1</t>
    </r>
    <r>
      <rPr>
        <vertAlign val="superscript"/>
        <sz val="10"/>
        <rFont val="Arial"/>
        <family val="2"/>
      </rPr>
      <t>hi</t>
    </r>
    <r>
      <rPr>
        <sz val="10"/>
        <rFont val="Arial"/>
        <family val="2"/>
      </rPr>
      <t xml:space="preserve"> (PBS)</t>
    </r>
  </si>
  <si>
    <r>
      <t>LAMP1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(IL2)</t>
    </r>
  </si>
  <si>
    <r>
      <t>LAMP1</t>
    </r>
    <r>
      <rPr>
        <vertAlign val="superscript"/>
        <sz val="10"/>
        <rFont val="Arial"/>
        <family val="2"/>
      </rPr>
      <t>hi</t>
    </r>
    <r>
      <rPr>
        <sz val="10"/>
        <rFont val="Arial"/>
        <family val="2"/>
      </rPr>
      <t xml:space="preserve"> (IL2)</t>
    </r>
  </si>
  <si>
    <r>
      <t>LAMP1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(TGFβ)</t>
    </r>
  </si>
  <si>
    <r>
      <t>LAMP1</t>
    </r>
    <r>
      <rPr>
        <vertAlign val="superscript"/>
        <sz val="10"/>
        <rFont val="Arial"/>
        <family val="2"/>
      </rPr>
      <t>hi</t>
    </r>
    <r>
      <rPr>
        <sz val="10"/>
        <rFont val="Arial"/>
        <family val="2"/>
      </rPr>
      <t xml:space="preserve"> (TGFβ)</t>
    </r>
  </si>
  <si>
    <r>
      <t>LAMP1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(IL2 + TGFβ)</t>
    </r>
  </si>
  <si>
    <r>
      <t>LAMP1</t>
    </r>
    <r>
      <rPr>
        <vertAlign val="superscript"/>
        <sz val="10"/>
        <rFont val="Arial"/>
        <family val="2"/>
      </rPr>
      <t>hi</t>
    </r>
    <r>
      <rPr>
        <sz val="10"/>
        <rFont val="Arial"/>
        <family val="2"/>
      </rPr>
      <t xml:space="preserve"> (IL2 + TGFβ)</t>
    </r>
  </si>
  <si>
    <t>Fig. 3B</t>
  </si>
  <si>
    <t>PBS</t>
  </si>
  <si>
    <t>IL-2</t>
  </si>
  <si>
    <t>TGF-b</t>
  </si>
  <si>
    <t>IL-2 + TGF-b</t>
  </si>
  <si>
    <t>Šídák's multiple comparisons test</t>
  </si>
  <si>
    <t>Mean Diff.</t>
  </si>
  <si>
    <t>95.00% CI of diff.</t>
  </si>
  <si>
    <t>Below threshold?</t>
  </si>
  <si>
    <t>Summary</t>
  </si>
  <si>
    <t>Adjusted P Value</t>
  </si>
  <si>
    <t>ANOVA table</t>
  </si>
  <si>
    <t>SS</t>
  </si>
  <si>
    <t>DF</t>
  </si>
  <si>
    <t>MS</t>
  </si>
  <si>
    <t>F (DFn, DFd)</t>
  </si>
  <si>
    <t>P value</t>
  </si>
  <si>
    <t>PBS vs. IL-2</t>
  </si>
  <si>
    <t>9.367 to 32.77</t>
  </si>
  <si>
    <t>Yes</t>
  </si>
  <si>
    <t>**</t>
  </si>
  <si>
    <t>A-B</t>
  </si>
  <si>
    <t>Treatment (between columns)</t>
  </si>
  <si>
    <t>F (1.735, 8.676) = 124.4</t>
  </si>
  <si>
    <t>P&lt;0.0001</t>
  </si>
  <si>
    <t>PBS vs. TGF-b</t>
  </si>
  <si>
    <t>-47.60 to -16.43</t>
  </si>
  <si>
    <t>A-C</t>
  </si>
  <si>
    <t>Individual (between rows)</t>
  </si>
  <si>
    <t>F (5, 15) = 7.183</t>
  </si>
  <si>
    <t>P=0.0013</t>
  </si>
  <si>
    <t>PBS vs. IL-2 + TGF-b</t>
  </si>
  <si>
    <t>-41.00 to -12.17</t>
  </si>
  <si>
    <t>A-D</t>
  </si>
  <si>
    <t>IL-2 vs. TGF-b</t>
  </si>
  <si>
    <t>-67.52 to -38.65</t>
  </si>
  <si>
    <t>***</t>
  </si>
  <si>
    <t>B-C</t>
  </si>
  <si>
    <t>IL-2 vs. IL-2 + TGF-b</t>
  </si>
  <si>
    <t>-62.56 to -32.74</t>
  </si>
  <si>
    <t>B-D</t>
  </si>
  <si>
    <t>TGF-b vs. IL-2 + TGF-b</t>
  </si>
  <si>
    <t>1.644 to 9.223</t>
  </si>
  <si>
    <t>*</t>
  </si>
  <si>
    <t>C-D</t>
  </si>
  <si>
    <t>Fig. 3C</t>
  </si>
  <si>
    <t>TGFb</t>
  </si>
  <si>
    <t>IL-2 + TGFb</t>
  </si>
  <si>
    <t>Tukey's multiple comparisons test</t>
  </si>
  <si>
    <t>9.785 to 68.82</t>
  </si>
  <si>
    <t>PBS vs. TGFb</t>
  </si>
  <si>
    <t>-54.90 to -18.67</t>
  </si>
  <si>
    <t>F (1.814, 9.068) = 42.21</t>
  </si>
  <si>
    <t>PBS vs. IL-2 + TGFb</t>
  </si>
  <si>
    <t>-19.93 to 28.43</t>
  </si>
  <si>
    <t>No</t>
  </si>
  <si>
    <t>ns</t>
  </si>
  <si>
    <t>F (5, 15) = 6.884</t>
  </si>
  <si>
    <t>P=0.0016</t>
  </si>
  <si>
    <t>IL-2 vs. TGFb</t>
  </si>
  <si>
    <t>-89.54 to -62.63</t>
  </si>
  <si>
    <t>****</t>
  </si>
  <si>
    <t>&lt;0.0001</t>
  </si>
  <si>
    <t>IL-2 vs. IL-2 + TGFb</t>
  </si>
  <si>
    <t>-68.41 to -1.693</t>
  </si>
  <si>
    <t>TGFb vs. IL-2 + TGFb</t>
  </si>
  <si>
    <t>15.16 to 66.91</t>
  </si>
  <si>
    <t>Fig. 3D</t>
  </si>
  <si>
    <r>
      <t>CD56</t>
    </r>
    <r>
      <rPr>
        <vertAlign val="superscript"/>
        <sz val="10"/>
        <rFont val="Arial"/>
        <family val="2"/>
      </rPr>
      <t>bright</t>
    </r>
  </si>
  <si>
    <r>
      <t>CD56</t>
    </r>
    <r>
      <rPr>
        <vertAlign val="superscript"/>
        <sz val="10"/>
        <rFont val="Arial"/>
        <family val="2"/>
      </rPr>
      <t>dim</t>
    </r>
  </si>
  <si>
    <t>Paired t test</t>
  </si>
  <si>
    <t>P value summary</t>
  </si>
  <si>
    <t>Significantly different (P &lt; 0.05)?</t>
  </si>
  <si>
    <t>One- or two-tailed P value?</t>
  </si>
  <si>
    <t>Two-tailed</t>
  </si>
  <si>
    <t>t, df</t>
  </si>
  <si>
    <t>t=4.546, df=5</t>
  </si>
  <si>
    <t>Number of pairs</t>
  </si>
  <si>
    <t>Fig. 3E</t>
  </si>
  <si>
    <t>CXCR4-</t>
  </si>
  <si>
    <t>CXCR4+</t>
  </si>
  <si>
    <t>IL2</t>
  </si>
  <si>
    <t>TGFβ</t>
  </si>
  <si>
    <t>Row Factor</t>
  </si>
  <si>
    <t>F (2, 16) = 39.18</t>
  </si>
  <si>
    <r>
      <t>CXCR4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- CXCR4</t>
    </r>
    <r>
      <rPr>
        <vertAlign val="superscript"/>
        <sz val="10"/>
        <rFont val="Arial"/>
        <family val="2"/>
      </rPr>
      <t>+</t>
    </r>
  </si>
  <si>
    <t>Column Factor</t>
  </si>
  <si>
    <t>F (1, 8) = 52.56</t>
  </si>
  <si>
    <t>0.4905 to 7.818</t>
  </si>
  <si>
    <t>Row Factor x Column Factor</t>
  </si>
  <si>
    <t>F (2, 16) = 20.33</t>
  </si>
  <si>
    <t>12.56 to 19.89</t>
  </si>
  <si>
    <t>4.077 to 11.41</t>
  </si>
  <si>
    <t>Fig. 3F</t>
  </si>
  <si>
    <t>PBS+DMSO</t>
  </si>
  <si>
    <t>CXCL12 + DMSO</t>
  </si>
  <si>
    <t>t=6.958, df=11</t>
  </si>
  <si>
    <t>Fig. 3G</t>
  </si>
  <si>
    <t>DMSO</t>
  </si>
  <si>
    <t>DMSO CXCL12</t>
  </si>
  <si>
    <t>Plerixafor</t>
  </si>
  <si>
    <t>Plerixafor + CXCL12</t>
  </si>
  <si>
    <t>DMSO vs. DMSO CXCL12</t>
  </si>
  <si>
    <t>-41.10 to -12.07</t>
  </si>
  <si>
    <t>F (1.762, 7.050) = 35.28</t>
  </si>
  <si>
    <t>P=0.0003</t>
  </si>
  <si>
    <t>DMSO vs. Plerixafor</t>
  </si>
  <si>
    <t>-13.35 to 3.104</t>
  </si>
  <si>
    <t>F (4, 12) = 7.200</t>
  </si>
  <si>
    <t>P=0.0034</t>
  </si>
  <si>
    <t>DMSO vs. Plerixafor + CXCL12</t>
  </si>
  <si>
    <t>-18.76 to 9.414</t>
  </si>
  <si>
    <t>DMSO CXCL12 vs. Plerixafor</t>
  </si>
  <si>
    <t>8.794 to 34.13</t>
  </si>
  <si>
    <t>DMSO CXCL12 vs. Plerixafor + CXCL12</t>
  </si>
  <si>
    <t>14.28 to 29.54</t>
  </si>
  <si>
    <t>Plerixafor vs. Plerixafor + CXCL12</t>
  </si>
  <si>
    <t>-9.600 to 10.50</t>
  </si>
  <si>
    <t>Fig. 3H</t>
  </si>
  <si>
    <t>4.173 to 10.62</t>
  </si>
  <si>
    <t>-2.179 to 30.84</t>
  </si>
  <si>
    <t>F (1.014, 4.055) = 9.899</t>
  </si>
  <si>
    <t>P=0.0339</t>
  </si>
  <si>
    <t>-2.218 to 30.75</t>
  </si>
  <si>
    <t>F (4, 12) = 2.703</t>
  </si>
  <si>
    <t>P=0.0814</t>
  </si>
  <si>
    <t>-6.853 to 20.72</t>
  </si>
  <si>
    <t>-6.935 to 20.67</t>
  </si>
  <si>
    <t>-0.4596 to 0.3316</t>
  </si>
  <si>
    <t>Fig. 3I</t>
  </si>
  <si>
    <t>CXCL12 + Plerixafor</t>
  </si>
  <si>
    <t>Dunnett's multiple comparisons test</t>
  </si>
  <si>
    <t>A-?</t>
  </si>
  <si>
    <t>DMSO vs. CXCL12</t>
  </si>
  <si>
    <t>0.1076 to 3.702</t>
  </si>
  <si>
    <t>B</t>
  </si>
  <si>
    <t>CXCL12</t>
  </si>
  <si>
    <t>-0.2558 to 2.911</t>
  </si>
  <si>
    <t>C</t>
  </si>
  <si>
    <t>DMSO vs. CXCL12 + Plerixafor</t>
  </si>
  <si>
    <t>-1.437 to 3.104</t>
  </si>
  <si>
    <t>D</t>
  </si>
  <si>
    <t>F (1.976, 13.83) = 4.007</t>
  </si>
  <si>
    <t>P=0.0428</t>
  </si>
  <si>
    <t>F (7, 21) = 32.10</t>
  </si>
  <si>
    <t>Fig. 3J</t>
  </si>
  <si>
    <t>34.20 to 59.92</t>
  </si>
  <si>
    <t>24.40 to 64.15</t>
  </si>
  <si>
    <t>29.67 to 65.07</t>
  </si>
  <si>
    <t>F (1.345, 6.727) = 62.02</t>
  </si>
  <si>
    <t>F (5, 15) = 1.370</t>
  </si>
  <si>
    <t>P=0.2902</t>
  </si>
  <si>
    <t>Fig. 3K</t>
  </si>
  <si>
    <t>HCT116 + NK</t>
  </si>
  <si>
    <t>NK only</t>
  </si>
  <si>
    <t>Wo NK</t>
  </si>
  <si>
    <t>Normalized to HCT116</t>
  </si>
  <si>
    <t>average</t>
  </si>
  <si>
    <t>HCT116 only</t>
  </si>
  <si>
    <t>Donor 1</t>
  </si>
  <si>
    <t>Donor 5</t>
  </si>
  <si>
    <t>Donor 2</t>
  </si>
  <si>
    <t>Donor 6</t>
  </si>
  <si>
    <t>t=9.717, df=7</t>
  </si>
  <si>
    <t>Donor 3</t>
  </si>
  <si>
    <t xml:space="preserve">average </t>
  </si>
  <si>
    <t>Donor 7</t>
  </si>
  <si>
    <t>Donor 4</t>
  </si>
  <si>
    <t>Donor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</si>
</sst>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7" xfId="0" applyFont="1" applyBorder="1"/>
    <xf numFmtId="0" fontId="0" fillId="0" borderId="8" xfId="0" applyBorder="1"/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CD24-20E7-4B5B-85C8-B6CD4D2D562C}">
  <dimension ref="B1:T8"/>
  <sheetViews>
    <sheetView workbookViewId="0">
      <selection activeCell="E13" sqref="E13"/>
    </sheetView>
  </sheetViews>
  <sheetFormatPr defaultRowHeight="14.5" x14ac:dyDescent="0.35"/>
  <sheetData>
    <row r="1" spans="2:20" ht="15" thickBot="1" x14ac:dyDescent="0.4"/>
    <row r="2" spans="2:20" ht="15.5" x14ac:dyDescent="0.35">
      <c r="B2" s="11" t="s">
        <v>0</v>
      </c>
      <c r="C2" s="12"/>
      <c r="D2" s="29" t="s">
        <v>1</v>
      </c>
      <c r="E2" s="3" t="s">
        <v>2</v>
      </c>
      <c r="F2" s="29" t="s">
        <v>3</v>
      </c>
      <c r="G2" s="3" t="s">
        <v>4</v>
      </c>
      <c r="H2" s="29" t="s">
        <v>5</v>
      </c>
      <c r="I2" s="3" t="s">
        <v>6</v>
      </c>
      <c r="J2" s="29" t="s">
        <v>7</v>
      </c>
      <c r="K2" s="33" t="s">
        <v>8</v>
      </c>
      <c r="L2" s="12"/>
      <c r="M2" s="12"/>
      <c r="N2" s="12"/>
      <c r="O2" s="12"/>
      <c r="P2" s="12"/>
      <c r="Q2" s="12"/>
      <c r="R2" s="12"/>
      <c r="S2" s="12"/>
      <c r="T2" s="12"/>
    </row>
    <row r="3" spans="2:20" x14ac:dyDescent="0.35">
      <c r="B3" s="12"/>
      <c r="C3" s="12"/>
      <c r="D3" s="35">
        <v>4082.342944</v>
      </c>
      <c r="E3" s="35">
        <v>1073.8398099999999</v>
      </c>
      <c r="F3" s="35">
        <v>3488.0969709999999</v>
      </c>
      <c r="G3" s="35">
        <v>505.15971250000001</v>
      </c>
      <c r="H3" s="35">
        <v>3439.148596</v>
      </c>
      <c r="I3" s="35">
        <v>391.33775969999999</v>
      </c>
      <c r="J3" s="35">
        <v>5275.9232199999997</v>
      </c>
      <c r="K3" s="35">
        <v>702.66914499999996</v>
      </c>
      <c r="L3" s="12"/>
      <c r="M3" s="12"/>
      <c r="N3" s="12"/>
      <c r="O3" s="12"/>
      <c r="P3" s="12"/>
      <c r="Q3" s="12"/>
      <c r="R3" s="12"/>
      <c r="S3" s="12"/>
      <c r="T3" s="12"/>
    </row>
    <row r="4" spans="2:20" x14ac:dyDescent="0.35">
      <c r="B4" s="12"/>
      <c r="C4" s="12"/>
      <c r="D4" s="35">
        <v>2360.9258989999998</v>
      </c>
      <c r="E4" s="35">
        <v>662.17435590000002</v>
      </c>
      <c r="F4" s="35">
        <v>2397.7040029999998</v>
      </c>
      <c r="G4" s="35">
        <v>420.26558130000001</v>
      </c>
      <c r="H4" s="35">
        <v>3886.3231420000002</v>
      </c>
      <c r="I4" s="35">
        <v>549.11812859999998</v>
      </c>
      <c r="J4" s="35">
        <v>4585.833361</v>
      </c>
      <c r="K4" s="35">
        <v>585.37050899999997</v>
      </c>
      <c r="L4" s="12"/>
      <c r="M4" s="12"/>
      <c r="N4" s="12"/>
      <c r="O4" s="12"/>
      <c r="P4" s="12"/>
      <c r="Q4" s="12"/>
      <c r="R4" s="12"/>
      <c r="S4" s="12"/>
      <c r="T4" s="12"/>
    </row>
    <row r="5" spans="2:20" x14ac:dyDescent="0.35">
      <c r="B5" s="12"/>
      <c r="C5" s="12"/>
      <c r="D5" s="35">
        <v>1578.316732</v>
      </c>
      <c r="E5" s="35">
        <v>256.44110219999999</v>
      </c>
      <c r="F5" s="35">
        <v>810.5280831</v>
      </c>
      <c r="G5" s="35">
        <v>232.08543549999999</v>
      </c>
      <c r="H5" s="35">
        <v>854.89921100000004</v>
      </c>
      <c r="I5" s="35">
        <v>132.47664459999999</v>
      </c>
      <c r="J5" s="35">
        <v>1101.980642</v>
      </c>
      <c r="K5" s="35">
        <v>197.43932330000001</v>
      </c>
      <c r="L5" s="12"/>
      <c r="M5" s="12"/>
      <c r="N5" s="12"/>
      <c r="O5" s="12"/>
      <c r="P5" s="12"/>
      <c r="Q5" s="12"/>
      <c r="R5" s="12"/>
      <c r="S5" s="12"/>
      <c r="T5" s="12"/>
    </row>
    <row r="6" spans="2:20" x14ac:dyDescent="0.35">
      <c r="B6" s="12"/>
      <c r="C6" s="12"/>
      <c r="D6" s="35">
        <v>3917.1408459999998</v>
      </c>
      <c r="E6" s="35">
        <v>676.24373549999996</v>
      </c>
      <c r="F6" s="35">
        <v>1663.8935409999999</v>
      </c>
      <c r="G6" s="35">
        <v>369.71445269999998</v>
      </c>
      <c r="H6" s="35">
        <v>2442.4368159999999</v>
      </c>
      <c r="I6" s="35">
        <v>294.66561689999997</v>
      </c>
      <c r="J6" s="35">
        <v>4174.0085570000001</v>
      </c>
      <c r="K6" s="35">
        <v>620.54889509999998</v>
      </c>
      <c r="L6" s="12"/>
      <c r="M6" s="12"/>
      <c r="N6" s="12"/>
      <c r="O6" s="12"/>
      <c r="P6" s="12"/>
      <c r="Q6" s="12"/>
      <c r="R6" s="12"/>
      <c r="S6" s="12"/>
      <c r="T6" s="12"/>
    </row>
    <row r="7" spans="2:20" x14ac:dyDescent="0.35">
      <c r="B7" s="12"/>
      <c r="C7" s="12"/>
      <c r="D7" s="35">
        <v>4090.1576700000001</v>
      </c>
      <c r="E7" s="35">
        <v>905.52057239999999</v>
      </c>
      <c r="F7" s="35">
        <v>2556.5391289999998</v>
      </c>
      <c r="G7" s="35">
        <v>519.95682079999995</v>
      </c>
      <c r="H7" s="35">
        <v>2725.259763</v>
      </c>
      <c r="I7" s="35">
        <v>480.52444930000001</v>
      </c>
      <c r="J7" s="35">
        <v>3963.5909740000002</v>
      </c>
      <c r="K7" s="35">
        <v>541.54591449999998</v>
      </c>
      <c r="L7" s="12"/>
      <c r="M7" s="12"/>
      <c r="N7" s="12"/>
      <c r="O7" s="12"/>
      <c r="P7" s="12"/>
      <c r="Q7" s="12"/>
      <c r="R7" s="12"/>
      <c r="S7" s="12"/>
      <c r="T7" s="12"/>
    </row>
    <row r="8" spans="2:20" x14ac:dyDescent="0.35">
      <c r="B8" s="12"/>
      <c r="C8" s="12"/>
      <c r="D8" s="35">
        <v>1873.454608</v>
      </c>
      <c r="E8" s="35">
        <v>445.83696780000002</v>
      </c>
      <c r="F8" s="35">
        <v>772.02932639999995</v>
      </c>
      <c r="G8" s="35">
        <v>191.94068619999999</v>
      </c>
      <c r="H8" s="35">
        <v>1395.631547</v>
      </c>
      <c r="I8" s="35">
        <v>271.32220949999999</v>
      </c>
      <c r="J8" s="35">
        <v>2324.0334349999998</v>
      </c>
      <c r="K8" s="35">
        <v>395.9241619</v>
      </c>
      <c r="L8" s="12"/>
      <c r="M8" s="12"/>
      <c r="N8" s="12"/>
      <c r="O8" s="12"/>
      <c r="P8" s="12"/>
      <c r="Q8" s="12"/>
      <c r="R8" s="12"/>
      <c r="S8" s="12"/>
      <c r="T8" s="1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CF92-833A-4802-A2AA-481B70E9640B}">
  <dimension ref="B2:T18"/>
  <sheetViews>
    <sheetView workbookViewId="0">
      <selection activeCell="D24" sqref="D24"/>
    </sheetView>
  </sheetViews>
  <sheetFormatPr defaultRowHeight="14.5" x14ac:dyDescent="0.35"/>
  <sheetData>
    <row r="2" spans="2:20" ht="15" thickBot="1" x14ac:dyDescent="0.4">
      <c r="B2" s="11" t="s">
        <v>154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2:20" x14ac:dyDescent="0.35">
      <c r="B3" s="12"/>
      <c r="C3" s="29" t="s">
        <v>107</v>
      </c>
      <c r="D3" s="29" t="s">
        <v>104</v>
      </c>
      <c r="E3" s="29" t="s">
        <v>109</v>
      </c>
      <c r="F3" s="29" t="s">
        <v>139</v>
      </c>
      <c r="G3" s="12"/>
    </row>
    <row r="4" spans="2:20" x14ac:dyDescent="0.35">
      <c r="B4" s="12"/>
      <c r="C4" s="30">
        <v>63.6</v>
      </c>
      <c r="D4" s="30">
        <v>13</v>
      </c>
      <c r="E4" s="30">
        <v>3.35</v>
      </c>
      <c r="F4" s="30">
        <v>3.39</v>
      </c>
      <c r="G4" s="12"/>
    </row>
    <row r="5" spans="2:20" x14ac:dyDescent="0.35">
      <c r="B5" s="12"/>
      <c r="C5" s="30">
        <v>69.400000000000006</v>
      </c>
      <c r="D5" s="30">
        <v>16.5</v>
      </c>
      <c r="E5" s="30">
        <v>10.199999999999999</v>
      </c>
      <c r="F5" s="30">
        <v>7.52</v>
      </c>
      <c r="G5" s="12"/>
    </row>
    <row r="6" spans="2:20" x14ac:dyDescent="0.35">
      <c r="B6" s="12"/>
      <c r="C6" s="30">
        <v>46.4</v>
      </c>
      <c r="D6" s="30">
        <v>5.7</v>
      </c>
      <c r="E6" s="30">
        <v>8.7100000000000009</v>
      </c>
      <c r="F6" s="30">
        <v>7.33</v>
      </c>
      <c r="G6" s="12"/>
    </row>
    <row r="7" spans="2:20" x14ac:dyDescent="0.35">
      <c r="B7" s="12"/>
      <c r="C7" s="30">
        <v>42.6</v>
      </c>
      <c r="D7" s="30">
        <v>3.44</v>
      </c>
      <c r="E7" s="30">
        <v>10.1</v>
      </c>
      <c r="F7" s="30">
        <v>7.12</v>
      </c>
      <c r="G7" s="12"/>
    </row>
    <row r="8" spans="2:20" x14ac:dyDescent="0.35">
      <c r="B8" s="12"/>
      <c r="C8" s="30">
        <v>67.599999999999994</v>
      </c>
      <c r="D8" s="30">
        <v>5.94</v>
      </c>
      <c r="E8" s="30">
        <v>16.3</v>
      </c>
      <c r="F8" s="30">
        <v>12.5</v>
      </c>
      <c r="G8" s="12"/>
    </row>
    <row r="9" spans="2:20" ht="15" thickBot="1" x14ac:dyDescent="0.4">
      <c r="B9" s="12"/>
      <c r="C9" s="31">
        <v>43.5</v>
      </c>
      <c r="D9" s="31">
        <v>6.18</v>
      </c>
      <c r="E9" s="31">
        <v>18.8</v>
      </c>
      <c r="F9" s="31">
        <v>11</v>
      </c>
      <c r="G9" s="12"/>
    </row>
    <row r="10" spans="2:20" x14ac:dyDescent="0.35">
      <c r="B10" s="12"/>
      <c r="C10" s="12"/>
      <c r="D10" s="12"/>
      <c r="E10" s="12"/>
      <c r="F10" s="12"/>
      <c r="G10" s="12"/>
    </row>
    <row r="11" spans="2:20" x14ac:dyDescent="0.35">
      <c r="C11" s="15" t="s">
        <v>140</v>
      </c>
      <c r="D11" s="14" t="s">
        <v>15</v>
      </c>
      <c r="E11" s="14" t="s">
        <v>16</v>
      </c>
      <c r="F11" s="14" t="s">
        <v>17</v>
      </c>
      <c r="G11" s="14" t="s">
        <v>18</v>
      </c>
      <c r="H11" s="14" t="s">
        <v>19</v>
      </c>
      <c r="I11" s="14" t="s">
        <v>141</v>
      </c>
      <c r="J11" s="14"/>
      <c r="K11" s="12"/>
      <c r="L11" s="12"/>
    </row>
    <row r="12" spans="2:20" x14ac:dyDescent="0.35">
      <c r="C12" s="15" t="s">
        <v>142</v>
      </c>
      <c r="D12" s="14">
        <v>47.06</v>
      </c>
      <c r="E12" s="14" t="s">
        <v>155</v>
      </c>
      <c r="F12" s="14" t="s">
        <v>28</v>
      </c>
      <c r="G12" s="14" t="s">
        <v>45</v>
      </c>
      <c r="H12" s="14">
        <v>2.0000000000000001E-4</v>
      </c>
      <c r="I12" s="14" t="s">
        <v>144</v>
      </c>
      <c r="J12" s="14" t="s">
        <v>145</v>
      </c>
      <c r="K12" s="12"/>
      <c r="L12" s="12"/>
    </row>
    <row r="13" spans="2:20" x14ac:dyDescent="0.35">
      <c r="C13" s="15" t="s">
        <v>115</v>
      </c>
      <c r="D13" s="14">
        <v>44.27</v>
      </c>
      <c r="E13" s="14" t="s">
        <v>156</v>
      </c>
      <c r="F13" s="14" t="s">
        <v>28</v>
      </c>
      <c r="G13" s="14" t="s">
        <v>29</v>
      </c>
      <c r="H13" s="14">
        <v>1.8E-3</v>
      </c>
      <c r="I13" s="14" t="s">
        <v>147</v>
      </c>
      <c r="J13" s="14" t="s">
        <v>109</v>
      </c>
      <c r="K13" s="12"/>
      <c r="L13" s="12"/>
    </row>
    <row r="14" spans="2:20" x14ac:dyDescent="0.35">
      <c r="C14" s="15" t="s">
        <v>148</v>
      </c>
      <c r="D14" s="14">
        <v>47.37</v>
      </c>
      <c r="E14" s="14" t="s">
        <v>157</v>
      </c>
      <c r="F14" s="14" t="s">
        <v>28</v>
      </c>
      <c r="G14" s="14" t="s">
        <v>45</v>
      </c>
      <c r="H14" s="14">
        <v>8.0000000000000004E-4</v>
      </c>
      <c r="I14" s="14" t="s">
        <v>150</v>
      </c>
      <c r="J14" s="14" t="s">
        <v>139</v>
      </c>
      <c r="K14" s="12"/>
      <c r="L14" s="12"/>
    </row>
    <row r="15" spans="2:20" x14ac:dyDescent="0.35"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2:20" x14ac:dyDescent="0.35">
      <c r="C16" s="15" t="s">
        <v>20</v>
      </c>
      <c r="D16" s="14" t="s">
        <v>21</v>
      </c>
      <c r="E16" s="14" t="s">
        <v>22</v>
      </c>
      <c r="F16" s="14" t="s">
        <v>23</v>
      </c>
      <c r="G16" s="14" t="s">
        <v>24</v>
      </c>
      <c r="H16" s="14" t="s">
        <v>25</v>
      </c>
      <c r="I16" s="12"/>
      <c r="J16" s="12"/>
      <c r="K16" s="12"/>
      <c r="L16" s="12"/>
    </row>
    <row r="17" spans="3:12" x14ac:dyDescent="0.35">
      <c r="C17" s="15" t="s">
        <v>31</v>
      </c>
      <c r="D17" s="14">
        <v>9654</v>
      </c>
      <c r="E17" s="14">
        <v>3</v>
      </c>
      <c r="F17" s="14">
        <v>3218</v>
      </c>
      <c r="G17" s="14" t="s">
        <v>158</v>
      </c>
      <c r="H17" s="14" t="s">
        <v>33</v>
      </c>
      <c r="I17" s="12"/>
      <c r="J17" s="12"/>
      <c r="K17" s="12"/>
      <c r="L17" s="12"/>
    </row>
    <row r="18" spans="3:12" x14ac:dyDescent="0.35">
      <c r="C18" s="15" t="s">
        <v>37</v>
      </c>
      <c r="D18" s="14">
        <v>355.4</v>
      </c>
      <c r="E18" s="14">
        <v>5</v>
      </c>
      <c r="F18" s="14">
        <v>71.069999999999993</v>
      </c>
      <c r="G18" s="14" t="s">
        <v>159</v>
      </c>
      <c r="H18" s="14" t="s">
        <v>160</v>
      </c>
      <c r="I18" s="12"/>
      <c r="J18" s="12"/>
      <c r="K18" s="12"/>
      <c r="L18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E82D-717D-48A6-9015-AA601388FF29}">
  <dimension ref="B1:Z26"/>
  <sheetViews>
    <sheetView workbookViewId="0">
      <selection activeCell="F10" sqref="F10"/>
    </sheetView>
  </sheetViews>
  <sheetFormatPr defaultRowHeight="14.5" x14ac:dyDescent="0.35"/>
  <sheetData>
    <row r="1" spans="2:26" ht="15" thickBot="1" x14ac:dyDescent="0.4"/>
    <row r="2" spans="2:26" x14ac:dyDescent="0.35">
      <c r="B2" s="1" t="s">
        <v>161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4"/>
    </row>
    <row r="3" spans="2:26" x14ac:dyDescent="0.35">
      <c r="B3" s="5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6"/>
    </row>
    <row r="4" spans="2:26" ht="15" thickBot="1" x14ac:dyDescent="0.4">
      <c r="B4" s="5"/>
      <c r="C4" s="12"/>
      <c r="D4" s="12"/>
      <c r="E4" s="12"/>
      <c r="F4" s="15" t="s">
        <v>79</v>
      </c>
      <c r="G4" s="14"/>
      <c r="H4" s="12"/>
      <c r="I4" s="12"/>
      <c r="J4" s="40" t="s">
        <v>162</v>
      </c>
      <c r="K4" s="40"/>
      <c r="L4" s="12"/>
      <c r="M4" s="40" t="s">
        <v>163</v>
      </c>
      <c r="N4" s="40"/>
      <c r="O4" s="12"/>
      <c r="P4" s="12"/>
      <c r="Q4" s="12"/>
      <c r="R4" s="12" t="s">
        <v>164</v>
      </c>
      <c r="S4" s="12"/>
      <c r="T4" s="12"/>
      <c r="U4" s="12" t="s">
        <v>165</v>
      </c>
      <c r="V4" s="12"/>
      <c r="W4" s="12"/>
      <c r="X4" s="12" t="s">
        <v>166</v>
      </c>
      <c r="Y4" s="12"/>
      <c r="Z4" s="6"/>
    </row>
    <row r="5" spans="2:26" x14ac:dyDescent="0.35">
      <c r="B5" s="5"/>
      <c r="C5" s="29" t="s">
        <v>10</v>
      </c>
      <c r="D5" s="29" t="s">
        <v>145</v>
      </c>
      <c r="E5" s="12"/>
      <c r="F5" s="15" t="s">
        <v>25</v>
      </c>
      <c r="G5" s="14" t="s">
        <v>71</v>
      </c>
      <c r="H5" s="12"/>
      <c r="I5" s="12"/>
      <c r="J5" s="12" t="s">
        <v>10</v>
      </c>
      <c r="K5" s="12" t="s">
        <v>145</v>
      </c>
      <c r="L5" s="12"/>
      <c r="M5" s="12" t="s">
        <v>10</v>
      </c>
      <c r="N5" s="12" t="s">
        <v>145</v>
      </c>
      <c r="O5" s="12" t="s">
        <v>167</v>
      </c>
      <c r="P5" s="12"/>
      <c r="Q5" s="12"/>
      <c r="R5" s="12"/>
      <c r="S5" s="12"/>
      <c r="T5" s="12"/>
      <c r="U5" s="12"/>
      <c r="V5" s="12"/>
      <c r="W5" s="12"/>
      <c r="X5" s="12" t="s">
        <v>10</v>
      </c>
      <c r="Y5" s="12" t="s">
        <v>145</v>
      </c>
      <c r="Z5" s="6"/>
    </row>
    <row r="6" spans="2:26" x14ac:dyDescent="0.35">
      <c r="B6" s="5"/>
      <c r="C6" s="30">
        <v>27.3962</v>
      </c>
      <c r="D6" s="30">
        <v>57.697629999999997</v>
      </c>
      <c r="E6" s="12"/>
      <c r="F6" s="15" t="s">
        <v>80</v>
      </c>
      <c r="G6" s="14" t="s">
        <v>70</v>
      </c>
      <c r="H6" s="12"/>
      <c r="I6" s="39" t="s">
        <v>168</v>
      </c>
      <c r="J6" s="12">
        <v>209531</v>
      </c>
      <c r="K6" s="12">
        <v>312540</v>
      </c>
      <c r="L6" s="12"/>
      <c r="M6" s="12">
        <v>93220</v>
      </c>
      <c r="N6" s="12">
        <v>69436</v>
      </c>
      <c r="O6" s="12">
        <v>415738</v>
      </c>
      <c r="P6" s="12"/>
      <c r="Q6" s="39" t="s">
        <v>169</v>
      </c>
      <c r="R6" s="12">
        <f>J6-M6</f>
        <v>116311</v>
      </c>
      <c r="S6" s="12">
        <f>K6-N6</f>
        <v>243104</v>
      </c>
      <c r="T6" s="39" t="s">
        <v>169</v>
      </c>
      <c r="U6" s="12">
        <f>R6/$O$11*100</f>
        <v>28.571112743279791</v>
      </c>
      <c r="V6" s="12">
        <f>S6/$O$11*100</f>
        <v>59.717067107515973</v>
      </c>
      <c r="W6" s="39" t="s">
        <v>169</v>
      </c>
      <c r="X6" s="12">
        <f>AVERAGE(U6:U7)</f>
        <v>27.396196937800454</v>
      </c>
      <c r="Y6" s="12">
        <f>AVERAGE(V6:V7)</f>
        <v>57.697626832198054</v>
      </c>
      <c r="Z6" s="6"/>
    </row>
    <row r="7" spans="2:26" x14ac:dyDescent="0.35">
      <c r="B7" s="5"/>
      <c r="C7" s="30">
        <v>25.463709999999999</v>
      </c>
      <c r="D7" s="30">
        <v>45.41825</v>
      </c>
      <c r="E7" s="12"/>
      <c r="F7" s="15" t="s">
        <v>81</v>
      </c>
      <c r="G7" s="14" t="s">
        <v>28</v>
      </c>
      <c r="H7" s="12"/>
      <c r="I7" s="39"/>
      <c r="J7" s="12">
        <v>199965</v>
      </c>
      <c r="K7" s="12">
        <v>296098</v>
      </c>
      <c r="L7" s="12"/>
      <c r="M7" s="12"/>
      <c r="N7" s="12"/>
      <c r="O7" s="12">
        <v>393474</v>
      </c>
      <c r="P7" s="12"/>
      <c r="Q7" s="39"/>
      <c r="R7" s="12">
        <f>J7-M6</f>
        <v>106745</v>
      </c>
      <c r="S7" s="12">
        <f>K7-N6</f>
        <v>226662</v>
      </c>
      <c r="T7" s="39"/>
      <c r="U7" s="12">
        <f t="shared" ref="U7:V13" si="0">R7/$O$11*100</f>
        <v>26.221281132321117</v>
      </c>
      <c r="V7" s="12">
        <f t="shared" si="0"/>
        <v>55.678186556880128</v>
      </c>
      <c r="W7" s="39"/>
      <c r="X7" s="12"/>
      <c r="Y7" s="12"/>
      <c r="Z7" s="6"/>
    </row>
    <row r="8" spans="2:26" x14ac:dyDescent="0.35">
      <c r="B8" s="5"/>
      <c r="C8" s="30">
        <v>4.8106939999999998</v>
      </c>
      <c r="D8" s="30">
        <v>33.362279999999998</v>
      </c>
      <c r="E8" s="12"/>
      <c r="F8" s="15" t="s">
        <v>82</v>
      </c>
      <c r="G8" s="14" t="s">
        <v>83</v>
      </c>
      <c r="H8" s="12"/>
      <c r="I8" s="39" t="s">
        <v>170</v>
      </c>
      <c r="J8" s="12">
        <v>163826</v>
      </c>
      <c r="K8" s="12">
        <v>257545</v>
      </c>
      <c r="L8" s="12"/>
      <c r="M8" s="12">
        <v>63076</v>
      </c>
      <c r="N8" s="12">
        <v>71297</v>
      </c>
      <c r="O8" s="12">
        <v>412067</v>
      </c>
      <c r="P8" s="12"/>
      <c r="Q8" s="39" t="s">
        <v>171</v>
      </c>
      <c r="R8" s="12">
        <f t="shared" ref="R8:S12" si="1">J8-M8</f>
        <v>100750</v>
      </c>
      <c r="S8" s="12">
        <f t="shared" si="1"/>
        <v>186248</v>
      </c>
      <c r="T8" s="39" t="s">
        <v>171</v>
      </c>
      <c r="U8" s="12">
        <f t="shared" si="0"/>
        <v>24.748644658591527</v>
      </c>
      <c r="V8" s="12">
        <f t="shared" si="0"/>
        <v>45.750725264251656</v>
      </c>
      <c r="W8" s="39" t="s">
        <v>171</v>
      </c>
      <c r="X8" s="12">
        <f>AVERAGE(U8:U9)</f>
        <v>25.463714679446714</v>
      </c>
      <c r="Y8" s="12">
        <f>AVERAGE(V8:V9)</f>
        <v>45.418245953627306</v>
      </c>
      <c r="Z8" s="6"/>
    </row>
    <row r="9" spans="2:26" x14ac:dyDescent="0.35">
      <c r="B9" s="5"/>
      <c r="C9" s="30">
        <v>13.64062</v>
      </c>
      <c r="D9" s="30">
        <v>44.393050000000002</v>
      </c>
      <c r="E9" s="12"/>
      <c r="F9" s="15" t="s">
        <v>84</v>
      </c>
      <c r="G9" s="14" t="s">
        <v>172</v>
      </c>
      <c r="H9" s="12"/>
      <c r="I9" s="39"/>
      <c r="J9" s="12">
        <v>169648</v>
      </c>
      <c r="K9" s="12">
        <v>254838</v>
      </c>
      <c r="L9" s="12"/>
      <c r="M9" s="12"/>
      <c r="N9" s="12"/>
      <c r="O9" s="12"/>
      <c r="P9" s="12"/>
      <c r="Q9" s="39"/>
      <c r="R9" s="12">
        <f>J9-M8</f>
        <v>106572</v>
      </c>
      <c r="S9" s="12">
        <f>K9-N8</f>
        <v>183541</v>
      </c>
      <c r="T9" s="39"/>
      <c r="U9" s="12">
        <f t="shared" si="0"/>
        <v>26.1787847003019</v>
      </c>
      <c r="V9" s="12">
        <f t="shared" si="0"/>
        <v>45.085766643002948</v>
      </c>
      <c r="W9" s="39"/>
      <c r="X9" s="12"/>
      <c r="Y9" s="12"/>
      <c r="Z9" s="6"/>
    </row>
    <row r="10" spans="2:26" x14ac:dyDescent="0.35">
      <c r="B10" s="5"/>
      <c r="C10" s="30">
        <v>65.415610000000001</v>
      </c>
      <c r="D10" s="30">
        <v>90.938230000000004</v>
      </c>
      <c r="E10" s="12"/>
      <c r="F10" s="15" t="s">
        <v>86</v>
      </c>
      <c r="G10" s="14">
        <v>8</v>
      </c>
      <c r="H10" s="12"/>
      <c r="I10" s="39" t="s">
        <v>173</v>
      </c>
      <c r="J10" s="12">
        <v>108378</v>
      </c>
      <c r="K10" s="12">
        <v>208342</v>
      </c>
      <c r="L10" s="12"/>
      <c r="M10" s="12">
        <v>90977</v>
      </c>
      <c r="N10" s="12">
        <v>65949</v>
      </c>
      <c r="O10" s="12" t="s">
        <v>174</v>
      </c>
      <c r="P10" s="12"/>
      <c r="Q10" s="39" t="s">
        <v>175</v>
      </c>
      <c r="R10" s="12">
        <f t="shared" si="1"/>
        <v>17401</v>
      </c>
      <c r="S10" s="12">
        <f t="shared" si="1"/>
        <v>142393</v>
      </c>
      <c r="T10" s="39" t="s">
        <v>175</v>
      </c>
      <c r="U10" s="12">
        <f t="shared" si="0"/>
        <v>4.2744532576094407</v>
      </c>
      <c r="V10" s="12">
        <f t="shared" si="0"/>
        <v>34.97800256943745</v>
      </c>
      <c r="W10" s="39" t="s">
        <v>175</v>
      </c>
      <c r="X10" s="12">
        <f>AVERAGE(U10:U11)</f>
        <v>4.8106943622219003</v>
      </c>
      <c r="Y10" s="12">
        <f>AVERAGE(V10:V11)</f>
        <v>33.362278398302109</v>
      </c>
      <c r="Z10" s="6"/>
    </row>
    <row r="11" spans="2:26" x14ac:dyDescent="0.35">
      <c r="B11" s="5"/>
      <c r="C11" s="30">
        <v>46.373080000000002</v>
      </c>
      <c r="D11" s="30">
        <v>87.876000000000005</v>
      </c>
      <c r="E11" s="12"/>
      <c r="F11" s="12"/>
      <c r="G11" s="12"/>
      <c r="H11" s="12"/>
      <c r="I11" s="39"/>
      <c r="J11" s="12">
        <v>112744</v>
      </c>
      <c r="K11" s="12">
        <v>195187</v>
      </c>
      <c r="L11" s="12"/>
      <c r="M11" s="12"/>
      <c r="N11" s="12"/>
      <c r="O11" s="12">
        <f>AVERAGE(O6:O8)</f>
        <v>407093</v>
      </c>
      <c r="P11" s="12"/>
      <c r="Q11" s="39"/>
      <c r="R11" s="12">
        <f>J11-M10</f>
        <v>21767</v>
      </c>
      <c r="S11" s="12">
        <f>K11-N10</f>
        <v>129238</v>
      </c>
      <c r="T11" s="39"/>
      <c r="U11" s="12">
        <f t="shared" si="0"/>
        <v>5.3469354668343598</v>
      </c>
      <c r="V11" s="12">
        <f t="shared" si="0"/>
        <v>31.746554227166769</v>
      </c>
      <c r="W11" s="39"/>
      <c r="X11" s="12"/>
      <c r="Y11" s="12"/>
      <c r="Z11" s="6"/>
    </row>
    <row r="12" spans="2:26" x14ac:dyDescent="0.35">
      <c r="B12" s="5"/>
      <c r="C12" s="30">
        <v>44.086460000000002</v>
      </c>
      <c r="D12" s="30">
        <v>93.46584</v>
      </c>
      <c r="E12" s="12"/>
      <c r="F12" s="12"/>
      <c r="G12" s="12"/>
      <c r="H12" s="12"/>
      <c r="I12" s="39" t="s">
        <v>176</v>
      </c>
      <c r="J12" s="12">
        <v>166529</v>
      </c>
      <c r="K12" s="12">
        <v>285651</v>
      </c>
      <c r="L12" s="12"/>
      <c r="M12" s="12">
        <v>95971</v>
      </c>
      <c r="N12" s="12">
        <v>75189</v>
      </c>
      <c r="O12" s="12"/>
      <c r="P12" s="12"/>
      <c r="Q12" s="39" t="s">
        <v>177</v>
      </c>
      <c r="R12" s="12">
        <f t="shared" si="1"/>
        <v>70558</v>
      </c>
      <c r="S12" s="12">
        <f t="shared" si="1"/>
        <v>210462</v>
      </c>
      <c r="T12" s="39" t="s">
        <v>177</v>
      </c>
      <c r="U12" s="12">
        <f t="shared" si="0"/>
        <v>17.332157516832762</v>
      </c>
      <c r="V12" s="12">
        <f t="shared" si="0"/>
        <v>51.69875188224804</v>
      </c>
      <c r="W12" s="39" t="s">
        <v>177</v>
      </c>
      <c r="X12" s="12">
        <f>AVERAGE(U12:U13)</f>
        <v>13.640617745822208</v>
      </c>
      <c r="Y12" s="12">
        <f>AVERAGE(V12:V13)</f>
        <v>44.393050236678107</v>
      </c>
      <c r="Z12" s="6"/>
    </row>
    <row r="13" spans="2:26" ht="15" thickBot="1" x14ac:dyDescent="0.4">
      <c r="B13" s="5"/>
      <c r="C13" s="31">
        <v>67.983059999999995</v>
      </c>
      <c r="D13" s="31">
        <v>97.192880000000002</v>
      </c>
      <c r="E13" s="12"/>
      <c r="F13" s="12"/>
      <c r="G13" s="12"/>
      <c r="H13" s="12"/>
      <c r="I13" s="39"/>
      <c r="J13" s="12">
        <v>136473</v>
      </c>
      <c r="K13" s="12">
        <v>226169</v>
      </c>
      <c r="L13" s="12"/>
      <c r="M13" s="12"/>
      <c r="N13" s="12"/>
      <c r="O13" s="12"/>
      <c r="P13" s="12"/>
      <c r="Q13" s="39"/>
      <c r="R13" s="12">
        <f>J13-M12</f>
        <v>40502</v>
      </c>
      <c r="S13" s="12">
        <f>K13-N12</f>
        <v>150980</v>
      </c>
      <c r="T13" s="39"/>
      <c r="U13" s="12">
        <f t="shared" si="0"/>
        <v>9.9490779748116527</v>
      </c>
      <c r="V13" s="12">
        <f t="shared" si="0"/>
        <v>37.087348591108174</v>
      </c>
      <c r="W13" s="39"/>
      <c r="X13" s="12"/>
      <c r="Y13" s="12"/>
      <c r="Z13" s="6"/>
    </row>
    <row r="14" spans="2:26" x14ac:dyDescent="0.35">
      <c r="B14" s="5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6"/>
    </row>
    <row r="15" spans="2:26" x14ac:dyDescent="0.35">
      <c r="B15" s="5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6"/>
    </row>
    <row r="16" spans="2:26" x14ac:dyDescent="0.35">
      <c r="B16" s="5"/>
      <c r="C16" s="12"/>
      <c r="D16" s="12"/>
      <c r="E16" s="12"/>
      <c r="F16" s="12"/>
      <c r="G16" s="12"/>
      <c r="H16" s="12"/>
      <c r="I16" s="12"/>
      <c r="J16" s="40" t="s">
        <v>162</v>
      </c>
      <c r="K16" s="40"/>
      <c r="L16" s="12"/>
      <c r="M16" s="40" t="s">
        <v>163</v>
      </c>
      <c r="N16" s="40"/>
      <c r="O16" s="12" t="s">
        <v>167</v>
      </c>
      <c r="P16" s="12"/>
      <c r="Q16" s="12"/>
      <c r="R16" s="12" t="s">
        <v>164</v>
      </c>
      <c r="S16" s="12"/>
      <c r="T16" s="12"/>
      <c r="U16" s="12" t="s">
        <v>165</v>
      </c>
      <c r="V16" s="12"/>
      <c r="W16" s="12"/>
      <c r="X16" s="12" t="s">
        <v>166</v>
      </c>
      <c r="Y16" s="12"/>
      <c r="Z16" s="6"/>
    </row>
    <row r="17" spans="2:26" x14ac:dyDescent="0.35">
      <c r="B17" s="5"/>
      <c r="C17" s="12"/>
      <c r="D17" s="12"/>
      <c r="E17" s="12"/>
      <c r="F17" s="12"/>
      <c r="G17" s="12"/>
      <c r="H17" s="12"/>
      <c r="I17" s="12"/>
      <c r="J17" s="12" t="s">
        <v>10</v>
      </c>
      <c r="K17" s="12" t="s">
        <v>145</v>
      </c>
      <c r="L17" s="12"/>
      <c r="M17" s="12" t="s">
        <v>10</v>
      </c>
      <c r="N17" s="12" t="s">
        <v>145</v>
      </c>
      <c r="O17" s="12"/>
      <c r="P17" s="12"/>
      <c r="Q17" s="12"/>
      <c r="R17" s="12"/>
      <c r="S17" s="12"/>
      <c r="T17" s="12"/>
      <c r="U17" s="12"/>
      <c r="V17" s="12"/>
      <c r="W17" s="12"/>
      <c r="X17" s="12" t="s">
        <v>10</v>
      </c>
      <c r="Y17" s="12" t="s">
        <v>145</v>
      </c>
      <c r="Z17" s="6"/>
    </row>
    <row r="18" spans="2:26" x14ac:dyDescent="0.35">
      <c r="B18" s="5"/>
      <c r="C18" s="12"/>
      <c r="D18" s="12"/>
      <c r="E18" s="12"/>
      <c r="F18" s="12"/>
      <c r="G18" s="12"/>
      <c r="H18" s="12"/>
      <c r="I18" s="39" t="s">
        <v>169</v>
      </c>
      <c r="J18" s="12">
        <v>309221</v>
      </c>
      <c r="K18" s="12">
        <v>403025</v>
      </c>
      <c r="L18" s="39" t="s">
        <v>169</v>
      </c>
      <c r="M18" s="12">
        <v>51266</v>
      </c>
      <c r="N18" s="12">
        <v>44675</v>
      </c>
      <c r="O18" s="12">
        <v>370512</v>
      </c>
      <c r="P18" s="12"/>
      <c r="Q18" s="34" t="s">
        <v>169</v>
      </c>
      <c r="R18" s="12">
        <f>J18-M18</f>
        <v>257955</v>
      </c>
      <c r="S18" s="12">
        <f>K18-N18</f>
        <v>358350</v>
      </c>
      <c r="T18" s="34" t="s">
        <v>169</v>
      </c>
      <c r="U18" s="12">
        <f t="shared" ref="U18:V25" si="2">R18/$O$23*100</f>
        <v>68.052309169669755</v>
      </c>
      <c r="V18" s="12">
        <f t="shared" si="2"/>
        <v>94.537981395790567</v>
      </c>
      <c r="W18" s="34" t="s">
        <v>169</v>
      </c>
      <c r="X18" s="12">
        <f>AVERAGE(U18:U19)</f>
        <v>65.415613606504621</v>
      </c>
      <c r="Y18" s="12">
        <f>AVERAGE(V18:V19)</f>
        <v>90.938230436824298</v>
      </c>
      <c r="Z18" s="6"/>
    </row>
    <row r="19" spans="2:26" x14ac:dyDescent="0.35">
      <c r="B19" s="5"/>
      <c r="C19" s="12"/>
      <c r="D19" s="12"/>
      <c r="E19" s="12"/>
      <c r="F19" s="12"/>
      <c r="G19" s="12"/>
      <c r="H19" s="12"/>
      <c r="I19" s="39"/>
      <c r="J19" s="12">
        <v>289907</v>
      </c>
      <c r="K19" s="12">
        <v>377619</v>
      </c>
      <c r="L19" s="39"/>
      <c r="M19" s="12">
        <v>51941</v>
      </c>
      <c r="N19" s="12">
        <v>46559</v>
      </c>
      <c r="O19" s="12">
        <v>376516</v>
      </c>
      <c r="P19" s="12"/>
      <c r="Q19" s="34"/>
      <c r="R19" s="12">
        <f t="shared" ref="R19:S25" si="3">J19-M19</f>
        <v>237966</v>
      </c>
      <c r="S19" s="12">
        <f t="shared" si="3"/>
        <v>331060</v>
      </c>
      <c r="T19" s="34"/>
      <c r="U19" s="12">
        <f t="shared" si="2"/>
        <v>62.778918043339473</v>
      </c>
      <c r="V19" s="12">
        <f t="shared" si="2"/>
        <v>87.33847947785803</v>
      </c>
      <c r="W19" s="34"/>
      <c r="X19" s="12"/>
      <c r="Y19" s="12"/>
      <c r="Z19" s="6"/>
    </row>
    <row r="20" spans="2:26" x14ac:dyDescent="0.35">
      <c r="B20" s="5"/>
      <c r="C20" s="12"/>
      <c r="D20" s="12"/>
      <c r="E20" s="12"/>
      <c r="F20" s="12"/>
      <c r="G20" s="12"/>
      <c r="H20" s="12"/>
      <c r="I20" s="39" t="s">
        <v>171</v>
      </c>
      <c r="J20" s="12">
        <v>238699</v>
      </c>
      <c r="K20" s="12">
        <v>385818</v>
      </c>
      <c r="L20" s="39" t="s">
        <v>171</v>
      </c>
      <c r="M20" s="12">
        <v>57520</v>
      </c>
      <c r="N20" s="12">
        <v>52576</v>
      </c>
      <c r="O20" s="12">
        <v>390134</v>
      </c>
      <c r="P20" s="12"/>
      <c r="Q20" s="34" t="s">
        <v>171</v>
      </c>
      <c r="R20" s="12">
        <f t="shared" si="3"/>
        <v>181179</v>
      </c>
      <c r="S20" s="12">
        <f t="shared" si="3"/>
        <v>333242</v>
      </c>
      <c r="T20" s="34" t="s">
        <v>171</v>
      </c>
      <c r="U20" s="12">
        <f t="shared" si="2"/>
        <v>47.797675265265632</v>
      </c>
      <c r="V20" s="12">
        <f t="shared" si="2"/>
        <v>87.914123053707385</v>
      </c>
      <c r="W20" s="34" t="s">
        <v>171</v>
      </c>
      <c r="X20" s="12">
        <f>AVERAGE(U20:U21)</f>
        <v>46.373076131632956</v>
      </c>
      <c r="Y20" s="12">
        <f>AVERAGE(V20:V21)</f>
        <v>87.876001836149996</v>
      </c>
      <c r="Z20" s="6"/>
    </row>
    <row r="21" spans="2:26" x14ac:dyDescent="0.35">
      <c r="B21" s="5"/>
      <c r="C21" s="12"/>
      <c r="D21" s="12"/>
      <c r="E21" s="12"/>
      <c r="F21" s="12"/>
      <c r="G21" s="12"/>
      <c r="H21" s="12"/>
      <c r="I21" s="39"/>
      <c r="J21" s="12">
        <v>229100</v>
      </c>
      <c r="K21" s="12">
        <v>383725</v>
      </c>
      <c r="L21" s="39"/>
      <c r="M21" s="12">
        <v>58721</v>
      </c>
      <c r="N21" s="12">
        <v>50772</v>
      </c>
      <c r="O21" s="12"/>
      <c r="P21" s="12"/>
      <c r="Q21" s="34"/>
      <c r="R21" s="12">
        <f t="shared" si="3"/>
        <v>170379</v>
      </c>
      <c r="S21" s="12">
        <f t="shared" si="3"/>
        <v>332953</v>
      </c>
      <c r="T21" s="34"/>
      <c r="U21" s="12">
        <f t="shared" si="2"/>
        <v>44.948476998000288</v>
      </c>
      <c r="V21" s="12">
        <f t="shared" si="2"/>
        <v>87.837880618592607</v>
      </c>
      <c r="W21" s="34"/>
      <c r="X21" s="12"/>
      <c r="Y21" s="12"/>
      <c r="Z21" s="6"/>
    </row>
    <row r="22" spans="2:26" x14ac:dyDescent="0.35">
      <c r="B22" s="5"/>
      <c r="C22" s="12"/>
      <c r="D22" s="12"/>
      <c r="E22" s="12"/>
      <c r="F22" s="12"/>
      <c r="G22" s="12"/>
      <c r="H22" s="12"/>
      <c r="I22" s="39" t="s">
        <v>175</v>
      </c>
      <c r="J22" s="12">
        <v>238844</v>
      </c>
      <c r="K22" s="12">
        <v>397859</v>
      </c>
      <c r="L22" s="39" t="s">
        <v>175</v>
      </c>
      <c r="M22" s="12">
        <v>68338</v>
      </c>
      <c r="N22" s="12">
        <v>37740</v>
      </c>
      <c r="O22" s="12" t="s">
        <v>174</v>
      </c>
      <c r="P22" s="12"/>
      <c r="Q22" s="34" t="s">
        <v>175</v>
      </c>
      <c r="R22" s="12">
        <f t="shared" si="3"/>
        <v>170506</v>
      </c>
      <c r="S22" s="12">
        <f t="shared" si="3"/>
        <v>360119</v>
      </c>
      <c r="T22" s="34" t="s">
        <v>175</v>
      </c>
      <c r="U22" s="12">
        <f t="shared" si="2"/>
        <v>44.981981459106088</v>
      </c>
      <c r="V22" s="12">
        <f t="shared" si="2"/>
        <v>95.004669519382475</v>
      </c>
      <c r="W22" s="34" t="s">
        <v>175</v>
      </c>
      <c r="X22" s="12">
        <f>AVERAGE(U22:U23)</f>
        <v>44.086462614825322</v>
      </c>
      <c r="Y22" s="12">
        <f>AVERAGE(V22:V23)</f>
        <v>93.465838640404797</v>
      </c>
      <c r="Z22" s="6"/>
    </row>
    <row r="23" spans="2:26" x14ac:dyDescent="0.35">
      <c r="B23" s="5"/>
      <c r="C23" s="12"/>
      <c r="D23" s="12"/>
      <c r="E23" s="12"/>
      <c r="F23" s="12"/>
      <c r="G23" s="12"/>
      <c r="H23" s="12"/>
      <c r="I23" s="39"/>
      <c r="J23" s="12">
        <v>236373</v>
      </c>
      <c r="K23" s="12">
        <v>382270</v>
      </c>
      <c r="L23" s="39"/>
      <c r="M23" s="12">
        <v>72656</v>
      </c>
      <c r="N23" s="12">
        <v>33817</v>
      </c>
      <c r="O23" s="12">
        <f>AVERAGE(O18:O20)</f>
        <v>379054</v>
      </c>
      <c r="P23" s="12"/>
      <c r="Q23" s="34"/>
      <c r="R23" s="12">
        <f t="shared" si="3"/>
        <v>163717</v>
      </c>
      <c r="S23" s="12">
        <f t="shared" si="3"/>
        <v>348453</v>
      </c>
      <c r="T23" s="34"/>
      <c r="U23" s="12">
        <f t="shared" si="2"/>
        <v>43.190943770544564</v>
      </c>
      <c r="V23" s="12">
        <f t="shared" si="2"/>
        <v>91.92700776142712</v>
      </c>
      <c r="W23" s="34"/>
      <c r="X23" s="12"/>
      <c r="Y23" s="12"/>
      <c r="Z23" s="6"/>
    </row>
    <row r="24" spans="2:26" x14ac:dyDescent="0.35">
      <c r="B24" s="5"/>
      <c r="C24" s="12"/>
      <c r="D24" s="12"/>
      <c r="E24" s="12"/>
      <c r="F24" s="12"/>
      <c r="G24" s="12"/>
      <c r="H24" s="12"/>
      <c r="I24" s="39" t="s">
        <v>177</v>
      </c>
      <c r="J24" s="12">
        <v>305400</v>
      </c>
      <c r="K24" s="12">
        <v>407075</v>
      </c>
      <c r="L24" s="39" t="s">
        <v>177</v>
      </c>
      <c r="M24" s="12">
        <v>47758</v>
      </c>
      <c r="N24" s="12">
        <v>43578</v>
      </c>
      <c r="O24" s="12"/>
      <c r="P24" s="12"/>
      <c r="Q24" s="34" t="s">
        <v>177</v>
      </c>
      <c r="R24" s="12">
        <f t="shared" si="3"/>
        <v>257642</v>
      </c>
      <c r="S24" s="12">
        <f t="shared" si="3"/>
        <v>363497</v>
      </c>
      <c r="T24" s="34" t="s">
        <v>177</v>
      </c>
      <c r="U24" s="12">
        <f t="shared" si="2"/>
        <v>67.969735182849931</v>
      </c>
      <c r="V24" s="12">
        <f t="shared" si="2"/>
        <v>95.895835421866011</v>
      </c>
      <c r="W24" s="34" t="s">
        <v>177</v>
      </c>
      <c r="X24" s="12">
        <f>AVERAGE(U24:U25)</f>
        <v>67.983057822895944</v>
      </c>
      <c r="Y24" s="12">
        <f>AVERAGE(V24:V25)</f>
        <v>97.192880170107685</v>
      </c>
      <c r="Z24" s="6"/>
    </row>
    <row r="25" spans="2:26" x14ac:dyDescent="0.35">
      <c r="B25" s="5"/>
      <c r="C25" s="12"/>
      <c r="D25" s="12"/>
      <c r="E25" s="12"/>
      <c r="F25" s="12"/>
      <c r="G25" s="12"/>
      <c r="H25" s="12"/>
      <c r="I25" s="39"/>
      <c r="J25" s="12">
        <v>296056</v>
      </c>
      <c r="K25" s="12">
        <v>411885</v>
      </c>
      <c r="L25" s="39"/>
      <c r="M25" s="12">
        <v>38313</v>
      </c>
      <c r="N25" s="12">
        <v>38555</v>
      </c>
      <c r="O25" s="12"/>
      <c r="P25" s="12"/>
      <c r="Q25" s="34"/>
      <c r="R25" s="12">
        <f t="shared" si="3"/>
        <v>257743</v>
      </c>
      <c r="S25" s="12">
        <f t="shared" si="3"/>
        <v>373330</v>
      </c>
      <c r="T25" s="34"/>
      <c r="U25" s="12">
        <f t="shared" si="2"/>
        <v>67.996380462941957</v>
      </c>
      <c r="V25" s="12">
        <f t="shared" si="2"/>
        <v>98.489924918349374</v>
      </c>
      <c r="W25" s="34"/>
      <c r="X25" s="12"/>
      <c r="Y25" s="12"/>
      <c r="Z25" s="6"/>
    </row>
    <row r="26" spans="2:26" ht="15" thickBot="1" x14ac:dyDescent="0.4"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10"/>
    </row>
  </sheetData>
  <mergeCells count="28">
    <mergeCell ref="I22:I23"/>
    <mergeCell ref="L22:L23"/>
    <mergeCell ref="I24:I25"/>
    <mergeCell ref="L24:L25"/>
    <mergeCell ref="I18:I19"/>
    <mergeCell ref="L18:L19"/>
    <mergeCell ref="I20:I21"/>
    <mergeCell ref="L20:L21"/>
    <mergeCell ref="I12:I13"/>
    <mergeCell ref="Q12:Q13"/>
    <mergeCell ref="T12:T13"/>
    <mergeCell ref="W12:W13"/>
    <mergeCell ref="J16:K16"/>
    <mergeCell ref="M16:N16"/>
    <mergeCell ref="I8:I9"/>
    <mergeCell ref="Q8:Q9"/>
    <mergeCell ref="T8:T9"/>
    <mergeCell ref="W8:W9"/>
    <mergeCell ref="I10:I11"/>
    <mergeCell ref="Q10:Q11"/>
    <mergeCell ref="T10:T11"/>
    <mergeCell ref="W10:W11"/>
    <mergeCell ref="W6:W7"/>
    <mergeCell ref="J4:K4"/>
    <mergeCell ref="M4:N4"/>
    <mergeCell ref="I6:I7"/>
    <mergeCell ref="Q6:Q7"/>
    <mergeCell ref="T6:T7"/>
  </mergeCells>
  <conditionalFormatting sqref="M18:M23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8:N23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4:M25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4:N25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8:N25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8:K2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8:K25 M18:N25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8:K25 M24:P25 M18:O23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8:V2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:J1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6:K11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2:J1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2:K1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:N1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:O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:O9 J12:O13 J10:N1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:O1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:V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9459-69C3-4FC2-943B-4921487F21EC}">
  <dimension ref="B2:Z19"/>
  <sheetViews>
    <sheetView workbookViewId="0">
      <selection activeCell="D17" sqref="D17"/>
    </sheetView>
  </sheetViews>
  <sheetFormatPr defaultRowHeight="14.5" x14ac:dyDescent="0.35"/>
  <sheetData>
    <row r="2" spans="2:26" x14ac:dyDescent="0.35">
      <c r="B2" s="11" t="s">
        <v>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2:26" ht="15" thickBot="1" x14ac:dyDescent="0.4">
      <c r="B3" s="12"/>
      <c r="C3" s="12"/>
      <c r="D3" s="12"/>
      <c r="E3" s="12"/>
      <c r="J3" s="12"/>
      <c r="X3" s="12"/>
      <c r="Y3" s="12"/>
      <c r="Z3" s="12"/>
    </row>
    <row r="4" spans="2:26" x14ac:dyDescent="0.35">
      <c r="B4" s="32" t="s">
        <v>10</v>
      </c>
      <c r="C4" s="32" t="s">
        <v>11</v>
      </c>
      <c r="D4" s="29" t="s">
        <v>12</v>
      </c>
      <c r="E4" s="33" t="s">
        <v>13</v>
      </c>
      <c r="G4" s="15" t="s">
        <v>20</v>
      </c>
      <c r="H4" s="14" t="s">
        <v>21</v>
      </c>
      <c r="I4" s="14" t="s">
        <v>22</v>
      </c>
      <c r="J4" s="14" t="s">
        <v>23</v>
      </c>
      <c r="K4" s="14" t="s">
        <v>24</v>
      </c>
      <c r="L4" s="14" t="s">
        <v>25</v>
      </c>
      <c r="X4" s="12"/>
      <c r="Y4" s="12"/>
      <c r="Z4" s="12"/>
    </row>
    <row r="5" spans="2:26" x14ac:dyDescent="0.35">
      <c r="B5" s="17">
        <v>69.3</v>
      </c>
      <c r="C5" s="17">
        <v>45.9</v>
      </c>
      <c r="D5" s="30">
        <v>98.1</v>
      </c>
      <c r="E5" s="16">
        <v>95.3</v>
      </c>
      <c r="G5" s="15" t="s">
        <v>31</v>
      </c>
      <c r="H5" s="14">
        <v>10940</v>
      </c>
      <c r="I5" s="14">
        <v>3</v>
      </c>
      <c r="J5" s="14">
        <v>3647</v>
      </c>
      <c r="K5" s="14" t="s">
        <v>32</v>
      </c>
      <c r="L5" s="14" t="s">
        <v>33</v>
      </c>
      <c r="X5" s="12"/>
      <c r="Y5" s="12"/>
      <c r="Z5" s="12"/>
    </row>
    <row r="6" spans="2:26" x14ac:dyDescent="0.35">
      <c r="B6" s="17">
        <v>65.2</v>
      </c>
      <c r="C6" s="17">
        <v>35.299999999999997</v>
      </c>
      <c r="D6" s="30">
        <v>95.6</v>
      </c>
      <c r="E6" s="16">
        <v>89.8</v>
      </c>
      <c r="G6" s="15" t="s">
        <v>37</v>
      </c>
      <c r="H6" s="14">
        <v>1052</v>
      </c>
      <c r="I6" s="14">
        <v>5</v>
      </c>
      <c r="J6" s="14">
        <v>210.5</v>
      </c>
      <c r="K6" s="14" t="s">
        <v>38</v>
      </c>
      <c r="L6" s="14" t="s">
        <v>39</v>
      </c>
      <c r="R6" s="12"/>
      <c r="S6" s="12"/>
      <c r="T6" s="12"/>
      <c r="U6" s="12"/>
      <c r="V6" s="12"/>
      <c r="W6" s="12"/>
      <c r="X6" s="12"/>
      <c r="Y6" s="12"/>
      <c r="Z6" s="12"/>
    </row>
    <row r="7" spans="2:26" x14ac:dyDescent="0.35">
      <c r="B7" s="17">
        <v>47.4</v>
      </c>
      <c r="C7" s="17">
        <v>28.5</v>
      </c>
      <c r="D7" s="30">
        <v>91.1</v>
      </c>
      <c r="E7" s="16">
        <v>83.7</v>
      </c>
      <c r="J7" s="12"/>
      <c r="R7" s="12"/>
      <c r="S7" s="12"/>
      <c r="T7" s="12"/>
      <c r="U7" s="12"/>
      <c r="V7" s="12"/>
      <c r="W7" s="12"/>
      <c r="X7" s="12"/>
      <c r="Y7" s="12"/>
      <c r="Z7" s="12"/>
    </row>
    <row r="8" spans="2:26" x14ac:dyDescent="0.35">
      <c r="B8" s="17">
        <v>75.7</v>
      </c>
      <c r="C8" s="17">
        <v>49</v>
      </c>
      <c r="D8" s="30">
        <v>98.8</v>
      </c>
      <c r="E8" s="16">
        <v>96.1</v>
      </c>
      <c r="J8" s="12"/>
      <c r="R8" s="12"/>
      <c r="S8" s="12"/>
      <c r="T8" s="12"/>
      <c r="U8" s="12"/>
      <c r="V8" s="12"/>
      <c r="W8" s="12"/>
      <c r="X8" s="12"/>
      <c r="Y8" s="12"/>
      <c r="Z8" s="12"/>
    </row>
    <row r="9" spans="2:26" x14ac:dyDescent="0.35">
      <c r="B9" s="17">
        <v>74.099999999999994</v>
      </c>
      <c r="C9" s="17">
        <v>58.6</v>
      </c>
      <c r="D9" s="30">
        <v>97.6</v>
      </c>
      <c r="E9" s="16">
        <v>89.8</v>
      </c>
      <c r="J9" s="12"/>
      <c r="R9" s="12"/>
      <c r="S9" s="12"/>
      <c r="T9" s="12"/>
      <c r="U9" s="12"/>
      <c r="V9" s="12"/>
      <c r="W9" s="12"/>
      <c r="X9" s="12"/>
      <c r="Y9" s="12"/>
      <c r="Z9" s="12"/>
    </row>
    <row r="10" spans="2:26" ht="15" thickBot="1" x14ac:dyDescent="0.4">
      <c r="B10" s="18">
        <v>49.9</v>
      </c>
      <c r="C10" s="18">
        <v>37.9</v>
      </c>
      <c r="D10" s="31">
        <v>92.5</v>
      </c>
      <c r="E10" s="19">
        <v>86.4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3" spans="2:26" x14ac:dyDescent="0.35">
      <c r="G13" s="15" t="s">
        <v>14</v>
      </c>
      <c r="H13" s="14" t="s">
        <v>15</v>
      </c>
      <c r="I13" s="14" t="s">
        <v>16</v>
      </c>
      <c r="J13" s="14" t="s">
        <v>17</v>
      </c>
      <c r="K13" s="14" t="s">
        <v>18</v>
      </c>
      <c r="L13" s="14" t="s">
        <v>19</v>
      </c>
      <c r="M13" s="14"/>
    </row>
    <row r="14" spans="2:26" x14ac:dyDescent="0.35">
      <c r="G14" s="15" t="s">
        <v>26</v>
      </c>
      <c r="H14" s="14">
        <v>21.07</v>
      </c>
      <c r="I14" s="14" t="s">
        <v>27</v>
      </c>
      <c r="J14" s="14" t="s">
        <v>28</v>
      </c>
      <c r="K14" s="14" t="s">
        <v>29</v>
      </c>
      <c r="L14" s="14">
        <v>3.8999999999999998E-3</v>
      </c>
      <c r="M14" s="14" t="s">
        <v>30</v>
      </c>
    </row>
    <row r="15" spans="2:26" x14ac:dyDescent="0.35">
      <c r="G15" s="15" t="s">
        <v>34</v>
      </c>
      <c r="H15" s="14">
        <v>-32.020000000000003</v>
      </c>
      <c r="I15" s="14" t="s">
        <v>35</v>
      </c>
      <c r="J15" s="14" t="s">
        <v>28</v>
      </c>
      <c r="K15" s="14" t="s">
        <v>29</v>
      </c>
      <c r="L15" s="14">
        <v>2.0999999999999999E-3</v>
      </c>
      <c r="M15" s="14" t="s">
        <v>36</v>
      </c>
    </row>
    <row r="16" spans="2:26" x14ac:dyDescent="0.35">
      <c r="G16" s="15" t="s">
        <v>40</v>
      </c>
      <c r="H16" s="14">
        <v>-26.58</v>
      </c>
      <c r="I16" s="14" t="s">
        <v>41</v>
      </c>
      <c r="J16" s="14" t="s">
        <v>28</v>
      </c>
      <c r="K16" s="14" t="s">
        <v>29</v>
      </c>
      <c r="L16" s="14">
        <v>3.3999999999999998E-3</v>
      </c>
      <c r="M16" s="14" t="s">
        <v>42</v>
      </c>
    </row>
    <row r="17" spans="7:13" x14ac:dyDescent="0.35">
      <c r="G17" s="15" t="s">
        <v>43</v>
      </c>
      <c r="H17" s="14">
        <v>-53.08</v>
      </c>
      <c r="I17" s="14" t="s">
        <v>44</v>
      </c>
      <c r="J17" s="14" t="s">
        <v>28</v>
      </c>
      <c r="K17" s="14" t="s">
        <v>45</v>
      </c>
      <c r="L17" s="14">
        <v>1E-4</v>
      </c>
      <c r="M17" s="14" t="s">
        <v>46</v>
      </c>
    </row>
    <row r="18" spans="7:13" x14ac:dyDescent="0.35">
      <c r="G18" s="15" t="s">
        <v>47</v>
      </c>
      <c r="H18" s="14">
        <v>-47.65</v>
      </c>
      <c r="I18" s="14" t="s">
        <v>48</v>
      </c>
      <c r="J18" s="14" t="s">
        <v>28</v>
      </c>
      <c r="K18" s="14" t="s">
        <v>45</v>
      </c>
      <c r="L18" s="14">
        <v>2.0000000000000001E-4</v>
      </c>
      <c r="M18" s="14" t="s">
        <v>49</v>
      </c>
    </row>
    <row r="19" spans="7:13" x14ac:dyDescent="0.35">
      <c r="G19" s="15" t="s">
        <v>50</v>
      </c>
      <c r="H19" s="14">
        <v>5.4329999999999998</v>
      </c>
      <c r="I19" s="14" t="s">
        <v>51</v>
      </c>
      <c r="J19" s="14" t="s">
        <v>28</v>
      </c>
      <c r="K19" s="14" t="s">
        <v>52</v>
      </c>
      <c r="L19" s="14">
        <v>1.09E-2</v>
      </c>
      <c r="M19" s="1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9B66-5A4F-42C7-AD96-40C2831F26A5}">
  <dimension ref="B2:X21"/>
  <sheetViews>
    <sheetView workbookViewId="0">
      <selection activeCell="E16" sqref="E16"/>
    </sheetView>
  </sheetViews>
  <sheetFormatPr defaultRowHeight="14.5" x14ac:dyDescent="0.35"/>
  <sheetData>
    <row r="2" spans="2:24" ht="15" thickBot="1" x14ac:dyDescent="0.4">
      <c r="B2" s="11" t="s">
        <v>54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2:24" x14ac:dyDescent="0.35">
      <c r="B3" s="12"/>
      <c r="C3" s="32" t="s">
        <v>10</v>
      </c>
      <c r="D3" s="32" t="s">
        <v>11</v>
      </c>
      <c r="E3" s="29" t="s">
        <v>55</v>
      </c>
      <c r="F3" s="33" t="s">
        <v>56</v>
      </c>
      <c r="K3" s="12"/>
      <c r="S3" s="14"/>
      <c r="T3" s="12"/>
      <c r="U3" s="12"/>
      <c r="V3" s="12"/>
      <c r="W3" s="12"/>
      <c r="X3" s="12"/>
    </row>
    <row r="4" spans="2:24" x14ac:dyDescent="0.35">
      <c r="B4" s="12"/>
      <c r="C4" s="17">
        <v>47.3</v>
      </c>
      <c r="D4" s="17">
        <v>9.15</v>
      </c>
      <c r="E4" s="30">
        <v>89</v>
      </c>
      <c r="F4" s="16">
        <v>70.599999999999994</v>
      </c>
      <c r="K4" s="12"/>
    </row>
    <row r="5" spans="2:24" x14ac:dyDescent="0.35">
      <c r="B5" s="12"/>
      <c r="C5" s="17">
        <v>18.8</v>
      </c>
      <c r="D5" s="17">
        <v>2.87</v>
      </c>
      <c r="E5" s="30">
        <v>65.3</v>
      </c>
      <c r="F5" s="16">
        <v>22.7</v>
      </c>
      <c r="K5" s="12"/>
    </row>
    <row r="6" spans="2:24" x14ac:dyDescent="0.35">
      <c r="B6" s="12"/>
      <c r="C6" s="17">
        <v>83.9</v>
      </c>
      <c r="D6" s="17">
        <v>13.5</v>
      </c>
      <c r="E6" s="30">
        <v>98.3</v>
      </c>
      <c r="F6" s="16">
        <v>76.900000000000006</v>
      </c>
      <c r="K6" s="12"/>
    </row>
    <row r="7" spans="2:24" x14ac:dyDescent="0.35">
      <c r="B7" s="12"/>
      <c r="C7" s="17">
        <v>29.5</v>
      </c>
      <c r="D7" s="17">
        <v>4.9000000000000004</v>
      </c>
      <c r="E7" s="30">
        <v>73.5</v>
      </c>
      <c r="F7" s="16">
        <v>15.5</v>
      </c>
      <c r="K7" s="12"/>
      <c r="S7" s="12"/>
      <c r="T7" s="12"/>
      <c r="U7" s="12"/>
      <c r="V7" s="12"/>
      <c r="W7" s="12"/>
      <c r="X7" s="12"/>
    </row>
    <row r="8" spans="2:24" x14ac:dyDescent="0.35">
      <c r="B8" s="12"/>
      <c r="C8" s="17">
        <v>37.799999999999997</v>
      </c>
      <c r="D8" s="17">
        <v>3.26</v>
      </c>
      <c r="E8" s="30">
        <v>79.900000000000006</v>
      </c>
      <c r="F8" s="16">
        <v>28.7</v>
      </c>
      <c r="K8" s="12"/>
      <c r="S8" s="12"/>
      <c r="T8" s="12"/>
      <c r="U8" s="12"/>
      <c r="V8" s="12"/>
      <c r="W8" s="12"/>
      <c r="X8" s="12"/>
    </row>
    <row r="9" spans="2:24" ht="15" thickBot="1" x14ac:dyDescent="0.4">
      <c r="B9" s="12"/>
      <c r="C9" s="18">
        <v>57.8</v>
      </c>
      <c r="D9" s="18">
        <v>5.6</v>
      </c>
      <c r="E9" s="31">
        <v>89.8</v>
      </c>
      <c r="F9" s="19">
        <v>35.200000000000003</v>
      </c>
      <c r="K9" s="12"/>
      <c r="S9" s="12"/>
      <c r="T9" s="12"/>
      <c r="U9" s="12"/>
      <c r="V9" s="12"/>
      <c r="W9" s="12"/>
      <c r="X9" s="12"/>
    </row>
    <row r="10" spans="2:24" x14ac:dyDescent="0.3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5"/>
      <c r="M10" s="14"/>
      <c r="N10" s="14"/>
      <c r="O10" s="14"/>
      <c r="P10" s="14"/>
      <c r="Q10" s="14"/>
      <c r="R10" s="12"/>
      <c r="S10" s="12"/>
      <c r="T10" s="12"/>
      <c r="U10" s="12"/>
      <c r="V10" s="12"/>
      <c r="W10" s="12"/>
      <c r="X10" s="12"/>
    </row>
    <row r="11" spans="2:24" x14ac:dyDescent="0.35">
      <c r="B11" s="15" t="s">
        <v>57</v>
      </c>
      <c r="C11" s="14" t="s">
        <v>15</v>
      </c>
      <c r="D11" s="14" t="s">
        <v>16</v>
      </c>
      <c r="E11" s="14" t="s">
        <v>17</v>
      </c>
      <c r="F11" s="14" t="s">
        <v>18</v>
      </c>
      <c r="G11" s="14" t="s">
        <v>19</v>
      </c>
      <c r="H11" s="14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2:24" x14ac:dyDescent="0.35">
      <c r="B12" s="15" t="s">
        <v>26</v>
      </c>
      <c r="C12" s="14">
        <v>39.299999999999997</v>
      </c>
      <c r="D12" s="14" t="s">
        <v>58</v>
      </c>
      <c r="E12" s="14" t="s">
        <v>28</v>
      </c>
      <c r="F12" s="14" t="s">
        <v>52</v>
      </c>
      <c r="G12" s="14">
        <v>1.6299999999999999E-2</v>
      </c>
      <c r="H12" s="14" t="s">
        <v>30</v>
      </c>
    </row>
    <row r="13" spans="2:24" x14ac:dyDescent="0.35">
      <c r="B13" s="15" t="s">
        <v>59</v>
      </c>
      <c r="C13" s="14">
        <v>-36.78</v>
      </c>
      <c r="D13" s="14" t="s">
        <v>60</v>
      </c>
      <c r="E13" s="14" t="s">
        <v>28</v>
      </c>
      <c r="F13" s="14" t="s">
        <v>29</v>
      </c>
      <c r="G13" s="14">
        <v>2.5999999999999999E-3</v>
      </c>
      <c r="H13" s="14" t="s">
        <v>36</v>
      </c>
    </row>
    <row r="14" spans="2:24" x14ac:dyDescent="0.35">
      <c r="B14" s="15" t="s">
        <v>62</v>
      </c>
      <c r="C14" s="14">
        <v>4.25</v>
      </c>
      <c r="D14" s="14" t="s">
        <v>63</v>
      </c>
      <c r="E14" s="14" t="s">
        <v>64</v>
      </c>
      <c r="F14" s="14" t="s">
        <v>65</v>
      </c>
      <c r="G14" s="14">
        <v>0.91169999999999995</v>
      </c>
      <c r="H14" s="14" t="s">
        <v>42</v>
      </c>
    </row>
    <row r="15" spans="2:24" x14ac:dyDescent="0.35">
      <c r="B15" s="15" t="s">
        <v>68</v>
      </c>
      <c r="C15" s="14">
        <v>-76.09</v>
      </c>
      <c r="D15" s="14" t="s">
        <v>69</v>
      </c>
      <c r="E15" s="14" t="s">
        <v>28</v>
      </c>
      <c r="F15" s="14" t="s">
        <v>70</v>
      </c>
      <c r="G15" s="14" t="s">
        <v>71</v>
      </c>
      <c r="H15" s="14" t="s">
        <v>46</v>
      </c>
    </row>
    <row r="16" spans="2:24" x14ac:dyDescent="0.35">
      <c r="B16" s="15" t="s">
        <v>72</v>
      </c>
      <c r="C16" s="14">
        <v>-35.049999999999997</v>
      </c>
      <c r="D16" s="14" t="s">
        <v>73</v>
      </c>
      <c r="E16" s="14" t="s">
        <v>28</v>
      </c>
      <c r="F16" s="14" t="s">
        <v>52</v>
      </c>
      <c r="G16" s="14">
        <v>4.1599999999999998E-2</v>
      </c>
      <c r="H16" s="14" t="s">
        <v>49</v>
      </c>
    </row>
    <row r="17" spans="2:8" x14ac:dyDescent="0.35">
      <c r="B17" s="15" t="s">
        <v>74</v>
      </c>
      <c r="C17" s="14">
        <v>41.03</v>
      </c>
      <c r="D17" s="14" t="s">
        <v>75</v>
      </c>
      <c r="E17" s="14" t="s">
        <v>28</v>
      </c>
      <c r="F17" s="14" t="s">
        <v>29</v>
      </c>
      <c r="G17" s="14">
        <v>7.7999999999999996E-3</v>
      </c>
      <c r="H17" s="14" t="s">
        <v>53</v>
      </c>
    </row>
    <row r="19" spans="2:8" x14ac:dyDescent="0.35">
      <c r="B19" s="15" t="s">
        <v>20</v>
      </c>
      <c r="C19" s="14" t="s">
        <v>21</v>
      </c>
      <c r="D19" s="14" t="s">
        <v>22</v>
      </c>
      <c r="E19" s="14" t="s">
        <v>23</v>
      </c>
      <c r="F19" s="14" t="s">
        <v>24</v>
      </c>
      <c r="G19" s="14" t="s">
        <v>25</v>
      </c>
    </row>
    <row r="20" spans="2:8" x14ac:dyDescent="0.35">
      <c r="B20" s="15" t="s">
        <v>31</v>
      </c>
      <c r="C20" s="14">
        <v>17426</v>
      </c>
      <c r="D20" s="14">
        <v>3</v>
      </c>
      <c r="E20" s="14">
        <v>5809</v>
      </c>
      <c r="F20" s="14" t="s">
        <v>61</v>
      </c>
      <c r="G20" s="14" t="s">
        <v>33</v>
      </c>
    </row>
    <row r="21" spans="2:8" x14ac:dyDescent="0.35">
      <c r="B21" s="15" t="s">
        <v>37</v>
      </c>
      <c r="C21" s="14">
        <v>4737</v>
      </c>
      <c r="D21" s="14">
        <v>5</v>
      </c>
      <c r="E21" s="14">
        <v>947.4</v>
      </c>
      <c r="F21" s="14" t="s">
        <v>66</v>
      </c>
      <c r="G21" s="14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1F43D-1260-40E4-9366-3709BF69797F}">
  <dimension ref="B2:U10"/>
  <sheetViews>
    <sheetView workbookViewId="0">
      <selection activeCell="E3" sqref="E3:E9"/>
    </sheetView>
  </sheetViews>
  <sheetFormatPr defaultRowHeight="14.5" x14ac:dyDescent="0.35"/>
  <sheetData>
    <row r="2" spans="2:21" ht="15" thickBot="1" x14ac:dyDescent="0.4">
      <c r="B2" s="11" t="s">
        <v>76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21" ht="15.5" x14ac:dyDescent="0.35">
      <c r="B3" s="12"/>
      <c r="C3" s="12"/>
      <c r="D3" s="29" t="s">
        <v>77</v>
      </c>
      <c r="E3" s="29" t="s">
        <v>78</v>
      </c>
      <c r="F3" s="12"/>
      <c r="G3" s="15" t="s">
        <v>79</v>
      </c>
      <c r="H3" s="14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2:21" x14ac:dyDescent="0.35">
      <c r="B4" s="12"/>
      <c r="C4" s="12"/>
      <c r="D4" s="30">
        <v>7.84</v>
      </c>
      <c r="E4" s="30">
        <v>21.6</v>
      </c>
      <c r="F4" s="12"/>
      <c r="G4" s="15" t="s">
        <v>25</v>
      </c>
      <c r="H4" s="14">
        <v>6.1000000000000004E-3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2:21" x14ac:dyDescent="0.35">
      <c r="B5" s="12"/>
      <c r="C5" s="12"/>
      <c r="D5" s="30">
        <v>2.82</v>
      </c>
      <c r="E5" s="30">
        <v>10.5</v>
      </c>
      <c r="F5" s="12"/>
      <c r="G5" s="15" t="s">
        <v>80</v>
      </c>
      <c r="H5" s="14" t="s">
        <v>29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2:21" x14ac:dyDescent="0.35">
      <c r="B6" s="12"/>
      <c r="C6" s="12"/>
      <c r="D6" s="30">
        <v>1.58</v>
      </c>
      <c r="E6" s="30">
        <v>8.0399999999999991</v>
      </c>
      <c r="F6" s="12"/>
      <c r="G6" s="15" t="s">
        <v>81</v>
      </c>
      <c r="H6" s="14" t="s">
        <v>28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2:21" x14ac:dyDescent="0.35">
      <c r="B7" s="12"/>
      <c r="C7" s="12"/>
      <c r="D7" s="30">
        <v>16.899999999999999</v>
      </c>
      <c r="E7" s="30">
        <v>42.1</v>
      </c>
      <c r="F7" s="12"/>
      <c r="G7" s="15" t="s">
        <v>82</v>
      </c>
      <c r="H7" s="14" t="s">
        <v>83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2:21" x14ac:dyDescent="0.35">
      <c r="B8" s="12"/>
      <c r="C8" s="12"/>
      <c r="D8" s="30">
        <v>3.46</v>
      </c>
      <c r="E8" s="30">
        <v>16</v>
      </c>
      <c r="F8" s="12"/>
      <c r="G8" s="15" t="s">
        <v>84</v>
      </c>
      <c r="H8" s="14" t="s">
        <v>85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2:21" ht="15" thickBot="1" x14ac:dyDescent="0.4">
      <c r="B9" s="12"/>
      <c r="C9" s="12"/>
      <c r="D9" s="31">
        <v>0.77</v>
      </c>
      <c r="E9" s="31">
        <v>10.6</v>
      </c>
      <c r="F9" s="12"/>
      <c r="G9" s="15" t="s">
        <v>86</v>
      </c>
      <c r="H9" s="14">
        <v>6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2:21" x14ac:dyDescent="0.3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4B751-4A0B-4188-B1D3-FE6FAF32E5B5}">
  <dimension ref="B2:Y19"/>
  <sheetViews>
    <sheetView workbookViewId="0">
      <selection activeCell="F25" sqref="F25"/>
    </sheetView>
  </sheetViews>
  <sheetFormatPr defaultRowHeight="14.5" x14ac:dyDescent="0.35"/>
  <sheetData>
    <row r="2" spans="2:25" x14ac:dyDescent="0.35">
      <c r="B2" s="11" t="s">
        <v>87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2:25" ht="15" thickBot="1" x14ac:dyDescent="0.4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2:25" ht="15" thickBot="1" x14ac:dyDescent="0.4">
      <c r="B4" s="12"/>
      <c r="C4" s="36" t="s">
        <v>88</v>
      </c>
      <c r="D4" s="37"/>
      <c r="E4" s="37"/>
      <c r="F4" s="37"/>
      <c r="G4" s="37"/>
      <c r="H4" s="37"/>
      <c r="I4" s="37"/>
      <c r="J4" s="37"/>
      <c r="K4" s="38"/>
      <c r="L4" s="36" t="s">
        <v>89</v>
      </c>
      <c r="M4" s="37"/>
      <c r="N4" s="37"/>
      <c r="O4" s="37"/>
      <c r="P4" s="37"/>
      <c r="Q4" s="37"/>
      <c r="R4" s="37"/>
      <c r="S4" s="37"/>
      <c r="T4" s="38"/>
    </row>
    <row r="5" spans="2:25" ht="15" thickBot="1" x14ac:dyDescent="0.4">
      <c r="B5" s="24" t="s">
        <v>10</v>
      </c>
      <c r="C5" s="25">
        <v>16.7</v>
      </c>
      <c r="D5" s="26">
        <v>13.3</v>
      </c>
      <c r="E5" s="26">
        <v>5.69</v>
      </c>
      <c r="F5" s="26">
        <v>14.2</v>
      </c>
      <c r="G5" s="26">
        <v>4.5599999999999996</v>
      </c>
      <c r="H5" s="26">
        <v>13.4</v>
      </c>
      <c r="I5" s="26">
        <v>12.8</v>
      </c>
      <c r="J5" s="26">
        <v>31.3</v>
      </c>
      <c r="K5" s="27">
        <v>10.6</v>
      </c>
      <c r="L5" s="25">
        <v>12.6</v>
      </c>
      <c r="M5" s="26">
        <v>10.5</v>
      </c>
      <c r="N5" s="26">
        <v>4.25</v>
      </c>
      <c r="O5" s="26">
        <v>10.3</v>
      </c>
      <c r="P5" s="26">
        <v>2.82</v>
      </c>
      <c r="Q5" s="26">
        <v>11.1</v>
      </c>
      <c r="R5" s="26">
        <v>7.57</v>
      </c>
      <c r="S5" s="26">
        <v>19.3</v>
      </c>
      <c r="T5" s="27">
        <v>6.72</v>
      </c>
    </row>
    <row r="6" spans="2:25" ht="15" thickBot="1" x14ac:dyDescent="0.4">
      <c r="B6" s="20" t="s">
        <v>90</v>
      </c>
      <c r="C6" s="21">
        <v>22.1</v>
      </c>
      <c r="D6" s="22">
        <v>35.799999999999997</v>
      </c>
      <c r="E6" s="22">
        <v>17.399999999999999</v>
      </c>
      <c r="F6" s="22">
        <v>28.9</v>
      </c>
      <c r="G6" s="22">
        <v>17</v>
      </c>
      <c r="H6" s="22">
        <v>28.6</v>
      </c>
      <c r="I6" s="22">
        <v>26</v>
      </c>
      <c r="J6" s="22">
        <v>42.4</v>
      </c>
      <c r="K6" s="23">
        <v>26.6</v>
      </c>
      <c r="L6" s="21">
        <v>9.27</v>
      </c>
      <c r="M6" s="22">
        <v>15.6</v>
      </c>
      <c r="N6" s="22">
        <v>8.01</v>
      </c>
      <c r="O6" s="22">
        <v>8.3699999999999992</v>
      </c>
      <c r="P6" s="22">
        <v>7.33</v>
      </c>
      <c r="Q6" s="22">
        <v>9.68</v>
      </c>
      <c r="R6" s="22">
        <v>12.2</v>
      </c>
      <c r="S6" s="22">
        <v>17.2</v>
      </c>
      <c r="T6" s="23">
        <v>11.1</v>
      </c>
    </row>
    <row r="7" spans="2:25" ht="15" thickBot="1" x14ac:dyDescent="0.4">
      <c r="B7" s="28" t="s">
        <v>91</v>
      </c>
      <c r="C7" s="18">
        <v>19.600000000000001</v>
      </c>
      <c r="D7" s="9">
        <v>6.85</v>
      </c>
      <c r="E7" s="9">
        <v>4.37</v>
      </c>
      <c r="F7" s="9">
        <v>10.5</v>
      </c>
      <c r="G7" s="9">
        <v>6.74</v>
      </c>
      <c r="H7" s="9">
        <v>5.45</v>
      </c>
      <c r="I7" s="9">
        <v>18.2</v>
      </c>
      <c r="J7" s="9">
        <v>21.8</v>
      </c>
      <c r="K7" s="19">
        <v>2.84</v>
      </c>
      <c r="L7" s="18">
        <v>3.64</v>
      </c>
      <c r="M7" s="9">
        <v>3.55</v>
      </c>
      <c r="N7" s="9">
        <v>1.4</v>
      </c>
      <c r="O7" s="9">
        <v>4.5199999999999996</v>
      </c>
      <c r="P7" s="9">
        <v>1.08</v>
      </c>
      <c r="Q7" s="9">
        <v>3.12</v>
      </c>
      <c r="R7" s="9">
        <v>1.54</v>
      </c>
      <c r="S7" s="9">
        <v>6.5</v>
      </c>
      <c r="T7" s="19">
        <v>1.33</v>
      </c>
    </row>
    <row r="8" spans="2:25" x14ac:dyDescent="0.3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2:25" x14ac:dyDescent="0.35">
      <c r="B9" s="15" t="s">
        <v>14</v>
      </c>
      <c r="C9" s="14" t="s">
        <v>15</v>
      </c>
      <c r="D9" s="14" t="s">
        <v>16</v>
      </c>
      <c r="E9" s="14" t="s">
        <v>17</v>
      </c>
      <c r="F9" s="14" t="s">
        <v>18</v>
      </c>
      <c r="G9" s="14" t="s">
        <v>19</v>
      </c>
      <c r="H9" s="12"/>
      <c r="I9" s="12"/>
      <c r="P9" s="12"/>
      <c r="Q9" s="12"/>
      <c r="R9" s="12"/>
      <c r="S9" s="12"/>
      <c r="T9" s="12"/>
    </row>
    <row r="10" spans="2:25" x14ac:dyDescent="0.35">
      <c r="B10" s="15"/>
      <c r="C10" s="14"/>
      <c r="D10" s="14"/>
      <c r="E10" s="14"/>
      <c r="F10" s="14"/>
      <c r="G10" s="14"/>
      <c r="H10" s="12"/>
      <c r="I10" s="12"/>
      <c r="P10" s="12"/>
      <c r="Q10" s="12"/>
      <c r="R10" s="12"/>
      <c r="S10" s="12"/>
      <c r="T10" s="12"/>
    </row>
    <row r="11" spans="2:25" ht="15.5" x14ac:dyDescent="0.35">
      <c r="B11" s="15" t="s">
        <v>94</v>
      </c>
      <c r="C11" s="14"/>
      <c r="D11" s="14"/>
      <c r="E11" s="14"/>
      <c r="F11" s="14"/>
      <c r="G11" s="14"/>
      <c r="H11" s="12"/>
      <c r="I11" s="12"/>
      <c r="P11" s="12"/>
      <c r="Q11" s="12"/>
      <c r="R11" s="12"/>
      <c r="S11" s="12"/>
      <c r="T11" s="12"/>
    </row>
    <row r="12" spans="2:25" x14ac:dyDescent="0.35">
      <c r="B12" s="15" t="s">
        <v>10</v>
      </c>
      <c r="C12" s="14">
        <v>4.1539999999999999</v>
      </c>
      <c r="D12" s="14" t="s">
        <v>97</v>
      </c>
      <c r="E12" s="14" t="s">
        <v>28</v>
      </c>
      <c r="F12" s="14" t="s">
        <v>52</v>
      </c>
      <c r="G12" s="14">
        <v>2.41E-2</v>
      </c>
      <c r="H12" s="12"/>
      <c r="I12" s="12"/>
      <c r="P12" s="12"/>
      <c r="Q12" s="12"/>
      <c r="R12" s="12"/>
      <c r="S12" s="12"/>
      <c r="T12" s="12"/>
    </row>
    <row r="13" spans="2:25" x14ac:dyDescent="0.35">
      <c r="B13" s="15" t="s">
        <v>90</v>
      </c>
      <c r="C13" s="14">
        <v>16.23</v>
      </c>
      <c r="D13" s="14" t="s">
        <v>100</v>
      </c>
      <c r="E13" s="14" t="s">
        <v>28</v>
      </c>
      <c r="F13" s="14" t="s">
        <v>70</v>
      </c>
      <c r="G13" s="14" t="s">
        <v>71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2:25" x14ac:dyDescent="0.35">
      <c r="B14" s="15" t="s">
        <v>91</v>
      </c>
      <c r="C14" s="14">
        <v>7.7409999999999997</v>
      </c>
      <c r="D14" s="14" t="s">
        <v>101</v>
      </c>
      <c r="E14" s="14" t="s">
        <v>28</v>
      </c>
      <c r="F14" s="14" t="s">
        <v>45</v>
      </c>
      <c r="G14" s="14">
        <v>1E-4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6" spans="2:25" x14ac:dyDescent="0.35">
      <c r="B16" s="15" t="s">
        <v>20</v>
      </c>
      <c r="C16" s="14" t="s">
        <v>21</v>
      </c>
      <c r="D16" s="14" t="s">
        <v>22</v>
      </c>
      <c r="E16" s="14" t="s">
        <v>23</v>
      </c>
      <c r="F16" s="14" t="s">
        <v>24</v>
      </c>
      <c r="G16" s="14" t="s">
        <v>25</v>
      </c>
    </row>
    <row r="17" spans="2:7" x14ac:dyDescent="0.35">
      <c r="B17" s="15" t="s">
        <v>92</v>
      </c>
      <c r="C17" s="14">
        <v>1375</v>
      </c>
      <c r="D17" s="14">
        <v>2</v>
      </c>
      <c r="E17" s="14">
        <v>687.6</v>
      </c>
      <c r="F17" s="14" t="s">
        <v>93</v>
      </c>
      <c r="G17" s="14" t="s">
        <v>33</v>
      </c>
    </row>
    <row r="18" spans="2:7" x14ac:dyDescent="0.35">
      <c r="B18" s="15" t="s">
        <v>95</v>
      </c>
      <c r="C18" s="14">
        <v>1186</v>
      </c>
      <c r="D18" s="14">
        <v>1</v>
      </c>
      <c r="E18" s="14">
        <v>1186</v>
      </c>
      <c r="F18" s="14" t="s">
        <v>96</v>
      </c>
      <c r="G18" s="14" t="s">
        <v>33</v>
      </c>
    </row>
    <row r="19" spans="2:7" x14ac:dyDescent="0.35">
      <c r="B19" s="15" t="s">
        <v>98</v>
      </c>
      <c r="C19" s="14">
        <v>345.9</v>
      </c>
      <c r="D19" s="14">
        <v>2</v>
      </c>
      <c r="E19" s="14">
        <v>173</v>
      </c>
      <c r="F19" s="14" t="s">
        <v>99</v>
      </c>
      <c r="G19" s="14" t="s">
        <v>33</v>
      </c>
    </row>
  </sheetData>
  <mergeCells count="2">
    <mergeCell ref="C4:K4"/>
    <mergeCell ref="L4:T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D8F4-8499-4FFB-8DF9-441D43ECAB1F}">
  <dimension ref="B17:G31"/>
  <sheetViews>
    <sheetView topLeftCell="A16" workbookViewId="0">
      <selection activeCell="G22" sqref="G22"/>
    </sheetView>
  </sheetViews>
  <sheetFormatPr defaultRowHeight="14.5" x14ac:dyDescent="0.35"/>
  <sheetData>
    <row r="17" spans="2:7" x14ac:dyDescent="0.35">
      <c r="B17" s="11" t="s">
        <v>102</v>
      </c>
    </row>
    <row r="18" spans="2:7" ht="15" thickBot="1" x14ac:dyDescent="0.4">
      <c r="B18" s="12"/>
    </row>
    <row r="19" spans="2:7" x14ac:dyDescent="0.35">
      <c r="B19" s="12"/>
      <c r="C19" s="29" t="s">
        <v>103</v>
      </c>
      <c r="D19" s="29" t="s">
        <v>104</v>
      </c>
      <c r="E19" s="12"/>
      <c r="F19" s="12"/>
      <c r="G19" s="12"/>
    </row>
    <row r="20" spans="2:7" x14ac:dyDescent="0.35">
      <c r="B20" s="12"/>
      <c r="C20" s="30">
        <v>14.5</v>
      </c>
      <c r="D20" s="30">
        <v>9.9</v>
      </c>
      <c r="E20" s="12"/>
      <c r="F20" s="15" t="s">
        <v>79</v>
      </c>
      <c r="G20" s="14"/>
    </row>
    <row r="21" spans="2:7" x14ac:dyDescent="0.35">
      <c r="B21" s="12"/>
      <c r="C21" s="30">
        <v>12</v>
      </c>
      <c r="D21" s="30">
        <v>10.5</v>
      </c>
      <c r="E21" s="12"/>
      <c r="F21" s="15" t="s">
        <v>25</v>
      </c>
      <c r="G21" s="14" t="s">
        <v>71</v>
      </c>
    </row>
    <row r="22" spans="2:7" x14ac:dyDescent="0.35">
      <c r="B22" s="12"/>
      <c r="C22" s="30">
        <v>5.16</v>
      </c>
      <c r="D22" s="30">
        <v>2.61</v>
      </c>
      <c r="E22" s="12"/>
      <c r="F22" s="15" t="s">
        <v>80</v>
      </c>
      <c r="G22" s="14" t="s">
        <v>70</v>
      </c>
    </row>
    <row r="23" spans="2:7" x14ac:dyDescent="0.35">
      <c r="B23" s="12"/>
      <c r="C23" s="30">
        <v>12.9</v>
      </c>
      <c r="D23" s="30">
        <v>9.4700000000000006</v>
      </c>
      <c r="E23" s="12"/>
      <c r="F23" s="15" t="s">
        <v>81</v>
      </c>
      <c r="G23" s="14" t="s">
        <v>28</v>
      </c>
    </row>
    <row r="24" spans="2:7" x14ac:dyDescent="0.35">
      <c r="B24" s="12"/>
      <c r="C24" s="30">
        <v>3.43</v>
      </c>
      <c r="D24" s="30">
        <v>2.42</v>
      </c>
      <c r="E24" s="12"/>
      <c r="F24" s="15" t="s">
        <v>82</v>
      </c>
      <c r="G24" s="14" t="s">
        <v>83</v>
      </c>
    </row>
    <row r="25" spans="2:7" x14ac:dyDescent="0.35">
      <c r="B25" s="12"/>
      <c r="C25" s="30">
        <v>12.2</v>
      </c>
      <c r="D25" s="30">
        <v>10.199999999999999</v>
      </c>
      <c r="E25" s="12"/>
      <c r="F25" s="15" t="s">
        <v>84</v>
      </c>
      <c r="G25" s="14" t="s">
        <v>105</v>
      </c>
    </row>
    <row r="26" spans="2:7" x14ac:dyDescent="0.35">
      <c r="B26" s="12"/>
      <c r="C26" s="30">
        <v>9.5500000000000007</v>
      </c>
      <c r="D26" s="30">
        <v>7.68</v>
      </c>
      <c r="E26" s="12"/>
      <c r="F26" s="15" t="s">
        <v>86</v>
      </c>
      <c r="G26" s="14">
        <v>12</v>
      </c>
    </row>
    <row r="27" spans="2:7" x14ac:dyDescent="0.35">
      <c r="B27" s="12"/>
      <c r="C27" s="30">
        <v>23.1</v>
      </c>
      <c r="D27" s="30">
        <v>18.8</v>
      </c>
      <c r="E27" s="12"/>
      <c r="F27" s="12"/>
      <c r="G27" s="12"/>
    </row>
    <row r="28" spans="2:7" x14ac:dyDescent="0.35">
      <c r="B28" s="12"/>
      <c r="C28" s="30">
        <v>8.84</v>
      </c>
      <c r="D28" s="30">
        <v>7.52</v>
      </c>
      <c r="E28" s="12"/>
      <c r="F28" s="12"/>
      <c r="G28" s="12"/>
    </row>
    <row r="29" spans="2:7" x14ac:dyDescent="0.35">
      <c r="B29" s="12"/>
      <c r="C29" s="30">
        <v>12.5</v>
      </c>
      <c r="D29" s="30">
        <v>9.6</v>
      </c>
      <c r="E29" s="12"/>
      <c r="F29" s="12"/>
      <c r="G29" s="12"/>
    </row>
    <row r="30" spans="2:7" x14ac:dyDescent="0.35">
      <c r="C30" s="30">
        <v>7.58</v>
      </c>
      <c r="D30" s="30">
        <v>6.27</v>
      </c>
      <c r="E30" s="12"/>
      <c r="F30" s="12"/>
      <c r="G30" s="12"/>
    </row>
    <row r="31" spans="2:7" ht="15" thickBot="1" x14ac:dyDescent="0.4">
      <c r="C31" s="31">
        <v>11.5</v>
      </c>
      <c r="D31" s="31">
        <v>7.29</v>
      </c>
      <c r="E31" s="12"/>
      <c r="F31" s="12"/>
      <c r="G31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5AA4-C945-4EC6-8ADF-2AC1EDA229AF}">
  <dimension ref="B17:U36"/>
  <sheetViews>
    <sheetView tabSelected="1" topLeftCell="A16" workbookViewId="0">
      <selection activeCell="I33" sqref="I33"/>
    </sheetView>
  </sheetViews>
  <sheetFormatPr defaultRowHeight="14.5" x14ac:dyDescent="0.35"/>
  <sheetData>
    <row r="17" spans="2:21" ht="15" thickBot="1" x14ac:dyDescent="0.4">
      <c r="B17" s="11" t="s">
        <v>106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2:21" x14ac:dyDescent="0.35">
      <c r="B18" s="12"/>
      <c r="C18" s="12"/>
      <c r="D18" s="29" t="s">
        <v>107</v>
      </c>
      <c r="E18" s="3" t="s">
        <v>108</v>
      </c>
      <c r="F18" s="29" t="s">
        <v>109</v>
      </c>
      <c r="G18" s="33" t="s">
        <v>110</v>
      </c>
      <c r="H18" s="12"/>
    </row>
    <row r="19" spans="2:21" x14ac:dyDescent="0.35">
      <c r="B19" s="12"/>
      <c r="C19" s="12"/>
      <c r="D19" s="30">
        <v>12.76455</v>
      </c>
      <c r="E19" s="14">
        <v>30.08389</v>
      </c>
      <c r="F19" s="30">
        <v>14.92379</v>
      </c>
      <c r="G19" s="16">
        <v>6.4880769999999997</v>
      </c>
      <c r="H19" s="12"/>
    </row>
    <row r="20" spans="2:21" x14ac:dyDescent="0.35">
      <c r="B20" s="12"/>
      <c r="C20" s="12"/>
      <c r="D20" s="30">
        <v>16.3</v>
      </c>
      <c r="E20" s="14">
        <v>43.265689999999999</v>
      </c>
      <c r="F20" s="30">
        <v>27.82105</v>
      </c>
      <c r="G20" s="16">
        <v>27.754249999999999</v>
      </c>
      <c r="H20" s="12"/>
    </row>
    <row r="21" spans="2:21" x14ac:dyDescent="0.35">
      <c r="B21" s="12"/>
      <c r="C21" s="12"/>
      <c r="D21" s="30">
        <v>17.648990000000001</v>
      </c>
      <c r="E21" s="14">
        <v>56.020820000000001</v>
      </c>
      <c r="F21" s="30">
        <v>25.87942</v>
      </c>
      <c r="G21" s="16">
        <v>28.971830000000001</v>
      </c>
      <c r="H21" s="12"/>
      <c r="P21" s="12"/>
      <c r="Q21" s="12"/>
      <c r="R21" s="12"/>
      <c r="S21" s="12"/>
      <c r="T21" s="12"/>
      <c r="U21" s="12"/>
    </row>
    <row r="22" spans="2:21" x14ac:dyDescent="0.35">
      <c r="B22" s="12"/>
      <c r="C22" s="12"/>
      <c r="D22" s="30">
        <v>17.007860000000001</v>
      </c>
      <c r="E22" s="14">
        <v>45.689250000000001</v>
      </c>
      <c r="F22" s="30">
        <v>18.178979999999999</v>
      </c>
      <c r="G22" s="16">
        <v>24.071280000000002</v>
      </c>
      <c r="H22" s="12"/>
      <c r="P22" s="12"/>
      <c r="Q22" s="12"/>
      <c r="R22" s="12"/>
      <c r="S22" s="12"/>
      <c r="T22" s="12"/>
      <c r="U22" s="12"/>
    </row>
    <row r="23" spans="2:21" ht="15" thickBot="1" x14ac:dyDescent="0.4">
      <c r="B23" s="12"/>
      <c r="C23" s="12"/>
      <c r="D23" s="31">
        <v>20.385560000000002</v>
      </c>
      <c r="E23" s="9">
        <v>41.970640000000003</v>
      </c>
      <c r="F23" s="31">
        <v>22.921150000000001</v>
      </c>
      <c r="G23" s="19">
        <v>20.19042</v>
      </c>
      <c r="H23" s="12"/>
      <c r="P23" s="12"/>
      <c r="Q23" s="12"/>
      <c r="R23" s="12"/>
      <c r="S23" s="12"/>
      <c r="T23" s="12"/>
      <c r="U23" s="12"/>
    </row>
    <row r="24" spans="2:21" x14ac:dyDescent="0.35">
      <c r="B24" s="12"/>
      <c r="C24" s="12"/>
      <c r="D24" s="12"/>
      <c r="E24" s="12"/>
      <c r="F24" s="12"/>
      <c r="G24" s="12"/>
      <c r="H24" s="12"/>
      <c r="P24" s="12"/>
      <c r="Q24" s="12"/>
      <c r="R24" s="12"/>
      <c r="S24" s="12"/>
      <c r="T24" s="12"/>
      <c r="U24" s="12"/>
    </row>
    <row r="26" spans="2:21" x14ac:dyDescent="0.35">
      <c r="D26" s="15" t="s">
        <v>57</v>
      </c>
      <c r="E26" s="14" t="s">
        <v>15</v>
      </c>
      <c r="F26" s="14" t="s">
        <v>16</v>
      </c>
      <c r="G26" s="14" t="s">
        <v>17</v>
      </c>
      <c r="H26" s="14" t="s">
        <v>18</v>
      </c>
      <c r="I26" s="14" t="s">
        <v>19</v>
      </c>
      <c r="J26" s="14"/>
    </row>
    <row r="27" spans="2:21" x14ac:dyDescent="0.35">
      <c r="D27" s="15" t="s">
        <v>111</v>
      </c>
      <c r="E27" s="14">
        <v>-26.58</v>
      </c>
      <c r="F27" s="14" t="s">
        <v>112</v>
      </c>
      <c r="G27" s="14" t="s">
        <v>28</v>
      </c>
      <c r="H27" s="14" t="s">
        <v>29</v>
      </c>
      <c r="I27" s="14">
        <v>6.0000000000000001E-3</v>
      </c>
      <c r="J27" s="14" t="s">
        <v>30</v>
      </c>
    </row>
    <row r="28" spans="2:21" x14ac:dyDescent="0.35">
      <c r="D28" s="15" t="s">
        <v>115</v>
      </c>
      <c r="E28" s="14">
        <v>-5.1230000000000002</v>
      </c>
      <c r="F28" s="14" t="s">
        <v>116</v>
      </c>
      <c r="G28" s="14" t="s">
        <v>64</v>
      </c>
      <c r="H28" s="14" t="s">
        <v>65</v>
      </c>
      <c r="I28" s="14">
        <v>0.19220000000000001</v>
      </c>
      <c r="J28" s="14" t="s">
        <v>36</v>
      </c>
    </row>
    <row r="29" spans="2:21" x14ac:dyDescent="0.35">
      <c r="D29" s="15" t="s">
        <v>119</v>
      </c>
      <c r="E29" s="14">
        <v>-4.6740000000000004</v>
      </c>
      <c r="F29" s="14" t="s">
        <v>120</v>
      </c>
      <c r="G29" s="14" t="s">
        <v>64</v>
      </c>
      <c r="H29" s="14" t="s">
        <v>65</v>
      </c>
      <c r="I29" s="14">
        <v>0.58340000000000003</v>
      </c>
      <c r="J29" s="14" t="s">
        <v>42</v>
      </c>
    </row>
    <row r="30" spans="2:21" x14ac:dyDescent="0.35">
      <c r="D30" s="15" t="s">
        <v>121</v>
      </c>
      <c r="E30" s="14">
        <v>21.46</v>
      </c>
      <c r="F30" s="14" t="s">
        <v>122</v>
      </c>
      <c r="G30" s="14" t="s">
        <v>28</v>
      </c>
      <c r="H30" s="14" t="s">
        <v>29</v>
      </c>
      <c r="I30" s="14">
        <v>8.0000000000000002E-3</v>
      </c>
      <c r="J30" s="14" t="s">
        <v>46</v>
      </c>
    </row>
    <row r="31" spans="2:21" x14ac:dyDescent="0.35">
      <c r="D31" s="15" t="s">
        <v>123</v>
      </c>
      <c r="E31" s="14">
        <v>21.91</v>
      </c>
      <c r="F31" s="14" t="s">
        <v>124</v>
      </c>
      <c r="G31" s="14" t="s">
        <v>28</v>
      </c>
      <c r="H31" s="14" t="s">
        <v>29</v>
      </c>
      <c r="I31" s="14">
        <v>1.1000000000000001E-3</v>
      </c>
      <c r="J31" s="14" t="s">
        <v>49</v>
      </c>
    </row>
    <row r="32" spans="2:21" x14ac:dyDescent="0.35">
      <c r="D32" s="15" t="s">
        <v>125</v>
      </c>
      <c r="E32" s="14">
        <v>0.44969999999999999</v>
      </c>
      <c r="F32" s="14" t="s">
        <v>126</v>
      </c>
      <c r="G32" s="14" t="s">
        <v>64</v>
      </c>
      <c r="H32" s="14" t="s">
        <v>65</v>
      </c>
      <c r="I32" s="14">
        <v>0.99750000000000005</v>
      </c>
      <c r="J32" s="14" t="s">
        <v>53</v>
      </c>
    </row>
    <row r="34" spans="4:9" x14ac:dyDescent="0.35">
      <c r="D34" s="15" t="s">
        <v>20</v>
      </c>
      <c r="E34" s="14" t="s">
        <v>21</v>
      </c>
      <c r="F34" s="14" t="s">
        <v>22</v>
      </c>
      <c r="G34" s="14" t="s">
        <v>23</v>
      </c>
      <c r="H34" s="14" t="s">
        <v>24</v>
      </c>
      <c r="I34" s="14" t="s">
        <v>25</v>
      </c>
    </row>
    <row r="35" spans="4:9" x14ac:dyDescent="0.35">
      <c r="D35" s="15" t="s">
        <v>31</v>
      </c>
      <c r="E35" s="14">
        <v>2120</v>
      </c>
      <c r="F35" s="14">
        <v>3</v>
      </c>
      <c r="G35" s="14">
        <v>706.5</v>
      </c>
      <c r="H35" s="14" t="s">
        <v>113</v>
      </c>
      <c r="I35" s="14" t="s">
        <v>114</v>
      </c>
    </row>
    <row r="36" spans="4:9" x14ac:dyDescent="0.35">
      <c r="D36" s="15" t="s">
        <v>37</v>
      </c>
      <c r="E36" s="14">
        <v>576.79999999999995</v>
      </c>
      <c r="F36" s="14">
        <v>4</v>
      </c>
      <c r="G36" s="14">
        <v>144.19999999999999</v>
      </c>
      <c r="H36" s="14" t="s">
        <v>117</v>
      </c>
      <c r="I36" s="14" t="s">
        <v>118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2E63-2B38-41D0-8BB0-A040990E1439}">
  <dimension ref="B2:U21"/>
  <sheetViews>
    <sheetView workbookViewId="0">
      <selection activeCell="H25" sqref="H25"/>
    </sheetView>
  </sheetViews>
  <sheetFormatPr defaultRowHeight="14.5" x14ac:dyDescent="0.35"/>
  <sheetData>
    <row r="2" spans="2:21" x14ac:dyDescent="0.35">
      <c r="B2" s="11" t="s">
        <v>127</v>
      </c>
      <c r="C2" s="12"/>
      <c r="H2" s="12"/>
      <c r="P2" s="12"/>
      <c r="Q2" s="12"/>
      <c r="R2" s="12"/>
      <c r="S2" s="12"/>
      <c r="T2" s="12"/>
      <c r="U2" s="12"/>
    </row>
    <row r="3" spans="2:21" x14ac:dyDescent="0.35">
      <c r="B3" s="12"/>
      <c r="C3" s="13" t="s">
        <v>107</v>
      </c>
      <c r="D3" s="13" t="s">
        <v>108</v>
      </c>
      <c r="E3" s="13" t="s">
        <v>109</v>
      </c>
      <c r="F3" s="13" t="s">
        <v>110</v>
      </c>
      <c r="H3" s="12"/>
    </row>
    <row r="4" spans="2:21" x14ac:dyDescent="0.35">
      <c r="B4" s="12"/>
      <c r="C4" s="14">
        <v>29.4</v>
      </c>
      <c r="D4" s="14">
        <v>19.5</v>
      </c>
      <c r="E4" s="14">
        <v>0.1</v>
      </c>
      <c r="F4" s="14">
        <v>0.16</v>
      </c>
      <c r="H4" s="12"/>
    </row>
    <row r="5" spans="2:21" x14ac:dyDescent="0.35">
      <c r="B5" s="12"/>
      <c r="C5" s="14">
        <v>16.3</v>
      </c>
      <c r="D5" s="14">
        <v>8.92</v>
      </c>
      <c r="E5" s="14">
        <v>0.04</v>
      </c>
      <c r="F5" s="14">
        <v>0.06</v>
      </c>
      <c r="H5" s="12"/>
    </row>
    <row r="6" spans="2:21" x14ac:dyDescent="0.35">
      <c r="B6" s="12"/>
      <c r="C6" s="14">
        <v>11</v>
      </c>
      <c r="D6" s="14">
        <v>3.8</v>
      </c>
      <c r="E6" s="14">
        <v>0.89</v>
      </c>
      <c r="F6" s="14">
        <v>1.18</v>
      </c>
      <c r="H6" s="12"/>
    </row>
    <row r="7" spans="2:21" x14ac:dyDescent="0.35">
      <c r="B7" s="12"/>
      <c r="C7" s="14">
        <v>7.23</v>
      </c>
      <c r="D7" s="14">
        <v>2.3199999999999998</v>
      </c>
      <c r="E7" s="14">
        <v>0.41</v>
      </c>
      <c r="F7" s="14">
        <v>0.14000000000000001</v>
      </c>
      <c r="H7" s="12"/>
      <c r="P7" s="12"/>
      <c r="Q7" s="12"/>
      <c r="R7" s="12"/>
      <c r="S7" s="12"/>
      <c r="T7" s="12"/>
      <c r="U7" s="12"/>
    </row>
    <row r="8" spans="2:21" x14ac:dyDescent="0.35">
      <c r="B8" s="12"/>
      <c r="C8" s="14">
        <v>9.3800000000000008</v>
      </c>
      <c r="D8" s="14">
        <v>1.8</v>
      </c>
      <c r="E8" s="14">
        <v>0.23</v>
      </c>
      <c r="F8" s="14">
        <v>0.45</v>
      </c>
      <c r="G8" s="12"/>
      <c r="H8" s="12"/>
      <c r="P8" s="12"/>
      <c r="Q8" s="12"/>
      <c r="R8" s="12"/>
      <c r="S8" s="12"/>
      <c r="T8" s="12"/>
      <c r="U8" s="12"/>
    </row>
    <row r="10" spans="2:21" x14ac:dyDescent="0.35">
      <c r="C10" s="15" t="s">
        <v>57</v>
      </c>
      <c r="D10" s="14" t="s">
        <v>15</v>
      </c>
      <c r="E10" s="14" t="s">
        <v>16</v>
      </c>
      <c r="F10" s="14" t="s">
        <v>17</v>
      </c>
      <c r="G10" s="14" t="s">
        <v>18</v>
      </c>
      <c r="H10" s="14" t="s">
        <v>19</v>
      </c>
      <c r="I10" s="14"/>
    </row>
    <row r="11" spans="2:21" x14ac:dyDescent="0.35">
      <c r="C11" s="15" t="s">
        <v>111</v>
      </c>
      <c r="D11" s="14">
        <v>7.3940000000000001</v>
      </c>
      <c r="E11" s="14" t="s">
        <v>128</v>
      </c>
      <c r="F11" s="14" t="s">
        <v>28</v>
      </c>
      <c r="G11" s="14" t="s">
        <v>29</v>
      </c>
      <c r="H11" s="14">
        <v>2.5000000000000001E-3</v>
      </c>
      <c r="I11" s="14" t="s">
        <v>30</v>
      </c>
    </row>
    <row r="12" spans="2:21" x14ac:dyDescent="0.35">
      <c r="C12" s="15" t="s">
        <v>115</v>
      </c>
      <c r="D12" s="14">
        <v>14.33</v>
      </c>
      <c r="E12" s="14" t="s">
        <v>129</v>
      </c>
      <c r="F12" s="14" t="s">
        <v>64</v>
      </c>
      <c r="G12" s="14" t="s">
        <v>65</v>
      </c>
      <c r="H12" s="14">
        <v>7.7700000000000005E-2</v>
      </c>
      <c r="I12" s="14" t="s">
        <v>36</v>
      </c>
    </row>
    <row r="13" spans="2:21" x14ac:dyDescent="0.35">
      <c r="C13" s="15" t="s">
        <v>119</v>
      </c>
      <c r="D13" s="14">
        <v>14.26</v>
      </c>
      <c r="E13" s="14" t="s">
        <v>132</v>
      </c>
      <c r="F13" s="14" t="s">
        <v>64</v>
      </c>
      <c r="G13" s="14" t="s">
        <v>65</v>
      </c>
      <c r="H13" s="14">
        <v>7.8399999999999997E-2</v>
      </c>
      <c r="I13" s="14" t="s">
        <v>42</v>
      </c>
    </row>
    <row r="14" spans="2:21" x14ac:dyDescent="0.35">
      <c r="C14" s="15" t="s">
        <v>121</v>
      </c>
      <c r="D14" s="14">
        <v>6.9340000000000002</v>
      </c>
      <c r="E14" s="14" t="s">
        <v>135</v>
      </c>
      <c r="F14" s="14" t="s">
        <v>64</v>
      </c>
      <c r="G14" s="14" t="s">
        <v>65</v>
      </c>
      <c r="H14" s="14">
        <v>0.3075</v>
      </c>
      <c r="I14" s="14" t="s">
        <v>46</v>
      </c>
    </row>
    <row r="15" spans="2:21" x14ac:dyDescent="0.35">
      <c r="C15" s="15" t="s">
        <v>123</v>
      </c>
      <c r="D15" s="14">
        <v>6.87</v>
      </c>
      <c r="E15" s="14" t="s">
        <v>136</v>
      </c>
      <c r="F15" s="14" t="s">
        <v>64</v>
      </c>
      <c r="G15" s="14" t="s">
        <v>65</v>
      </c>
      <c r="H15" s="14">
        <v>0.314</v>
      </c>
      <c r="I15" s="14" t="s">
        <v>49</v>
      </c>
    </row>
    <row r="16" spans="2:21" x14ac:dyDescent="0.35">
      <c r="C16" s="15" t="s">
        <v>125</v>
      </c>
      <c r="D16" s="14">
        <v>-6.4000000000000001E-2</v>
      </c>
      <c r="E16" s="14" t="s">
        <v>137</v>
      </c>
      <c r="F16" s="14" t="s">
        <v>64</v>
      </c>
      <c r="G16" s="14" t="s">
        <v>65</v>
      </c>
      <c r="H16" s="14">
        <v>0.90749999999999997</v>
      </c>
      <c r="I16" s="14" t="s">
        <v>53</v>
      </c>
    </row>
    <row r="18" spans="3:8" x14ac:dyDescent="0.35">
      <c r="C18" s="15" t="s">
        <v>20</v>
      </c>
      <c r="D18" s="14" t="s">
        <v>21</v>
      </c>
      <c r="E18" s="14" t="s">
        <v>22</v>
      </c>
      <c r="F18" s="14" t="s">
        <v>23</v>
      </c>
      <c r="G18" s="14" t="s">
        <v>24</v>
      </c>
      <c r="H18" s="14" t="s">
        <v>25</v>
      </c>
    </row>
    <row r="19" spans="3:8" x14ac:dyDescent="0.35">
      <c r="C19" s="15" t="s">
        <v>31</v>
      </c>
      <c r="D19" s="14">
        <v>698.4</v>
      </c>
      <c r="E19" s="14">
        <v>3</v>
      </c>
      <c r="F19" s="14">
        <v>232.8</v>
      </c>
      <c r="G19" s="14" t="s">
        <v>130</v>
      </c>
      <c r="H19" s="14" t="s">
        <v>131</v>
      </c>
    </row>
    <row r="20" spans="3:8" x14ac:dyDescent="0.35">
      <c r="C20" s="15" t="s">
        <v>37</v>
      </c>
      <c r="D20" s="14">
        <v>254.3</v>
      </c>
      <c r="E20" s="14">
        <v>4</v>
      </c>
      <c r="F20" s="14">
        <v>63.58</v>
      </c>
      <c r="G20" s="14" t="s">
        <v>133</v>
      </c>
      <c r="H20" s="14" t="s">
        <v>134</v>
      </c>
    </row>
    <row r="21" spans="3:8" x14ac:dyDescent="0.35">
      <c r="C21" s="12"/>
      <c r="D21" s="12"/>
      <c r="E21" s="12"/>
      <c r="F21" s="12"/>
      <c r="G21" s="12"/>
      <c r="H21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05BF-26B5-4288-AFEF-485B34F8CF97}">
  <dimension ref="B1:T20"/>
  <sheetViews>
    <sheetView workbookViewId="0">
      <selection activeCell="L7" sqref="L7"/>
    </sheetView>
  </sheetViews>
  <sheetFormatPr defaultRowHeight="14.5" x14ac:dyDescent="0.35"/>
  <sheetData>
    <row r="1" spans="2:20" ht="15" thickBot="1" x14ac:dyDescent="0.4"/>
    <row r="2" spans="2:20" x14ac:dyDescent="0.35">
      <c r="B2" s="11" t="s">
        <v>138</v>
      </c>
      <c r="C2" s="12"/>
      <c r="D2" s="29" t="s">
        <v>107</v>
      </c>
      <c r="E2" s="29" t="s">
        <v>104</v>
      </c>
      <c r="F2" s="29" t="s">
        <v>109</v>
      </c>
      <c r="G2" s="29" t="s">
        <v>139</v>
      </c>
      <c r="H2" s="12"/>
      <c r="R2" s="12"/>
      <c r="S2" s="12"/>
      <c r="T2" s="12"/>
    </row>
    <row r="3" spans="2:20" x14ac:dyDescent="0.35">
      <c r="B3" s="12"/>
      <c r="C3" s="12"/>
      <c r="D3" s="30">
        <v>16.399999999999999</v>
      </c>
      <c r="E3" s="30">
        <v>12.1</v>
      </c>
      <c r="F3" s="30">
        <v>14.5</v>
      </c>
      <c r="G3" s="30">
        <v>11.5</v>
      </c>
      <c r="H3" s="12"/>
      <c r="R3" s="12"/>
      <c r="S3" s="12"/>
      <c r="T3" s="12"/>
    </row>
    <row r="4" spans="2:20" x14ac:dyDescent="0.35">
      <c r="B4" s="12"/>
      <c r="C4" s="12"/>
      <c r="D4" s="30">
        <v>15</v>
      </c>
      <c r="E4" s="30">
        <v>13.5</v>
      </c>
      <c r="F4" s="30">
        <v>14.4</v>
      </c>
      <c r="G4" s="30">
        <v>15.4</v>
      </c>
      <c r="H4" s="12"/>
      <c r="R4" s="12"/>
      <c r="S4" s="12"/>
      <c r="T4" s="12"/>
    </row>
    <row r="5" spans="2:20" x14ac:dyDescent="0.35">
      <c r="B5" s="12"/>
      <c r="C5" s="12"/>
      <c r="D5" s="30">
        <v>12.5</v>
      </c>
      <c r="E5" s="30">
        <v>9.6</v>
      </c>
      <c r="F5" s="30">
        <v>10.1</v>
      </c>
      <c r="G5" s="30">
        <v>9.34</v>
      </c>
      <c r="H5" s="12"/>
      <c r="R5" s="12"/>
      <c r="S5" s="12"/>
      <c r="T5" s="12"/>
    </row>
    <row r="6" spans="2:20" x14ac:dyDescent="0.35">
      <c r="B6" s="12"/>
      <c r="C6" s="12"/>
      <c r="D6" s="30">
        <v>7.58</v>
      </c>
      <c r="E6" s="30">
        <v>6.27</v>
      </c>
      <c r="F6" s="30">
        <v>7.21</v>
      </c>
      <c r="G6" s="30">
        <v>7.51</v>
      </c>
      <c r="H6" s="12"/>
      <c r="R6" s="12"/>
      <c r="S6" s="12"/>
      <c r="T6" s="12"/>
    </row>
    <row r="7" spans="2:20" x14ac:dyDescent="0.35">
      <c r="B7" s="12"/>
      <c r="C7" s="12"/>
      <c r="D7" s="30">
        <v>11.5</v>
      </c>
      <c r="E7" s="30">
        <v>7.29</v>
      </c>
      <c r="F7" s="30">
        <v>7.13</v>
      </c>
      <c r="G7" s="30">
        <v>10.4</v>
      </c>
      <c r="H7" s="12"/>
      <c r="R7" s="12"/>
      <c r="S7" s="12"/>
      <c r="T7" s="12"/>
    </row>
    <row r="8" spans="2:20" x14ac:dyDescent="0.35">
      <c r="B8" s="12"/>
      <c r="C8" s="12"/>
      <c r="D8" s="30">
        <v>8.17</v>
      </c>
      <c r="E8" s="30">
        <v>7.43</v>
      </c>
      <c r="F8" s="30">
        <v>7.17</v>
      </c>
      <c r="G8" s="30">
        <v>8.1300000000000008</v>
      </c>
      <c r="H8" s="12"/>
      <c r="R8" s="12"/>
      <c r="S8" s="12"/>
      <c r="T8" s="12"/>
    </row>
    <row r="9" spans="2:20" x14ac:dyDescent="0.35">
      <c r="B9" s="12"/>
      <c r="C9" s="12"/>
      <c r="D9" s="30">
        <v>5.8</v>
      </c>
      <c r="E9" s="30">
        <v>6.08</v>
      </c>
      <c r="F9" s="30">
        <v>5.67</v>
      </c>
      <c r="G9" s="30">
        <v>6.41</v>
      </c>
      <c r="H9" s="12"/>
      <c r="R9" s="12"/>
      <c r="S9" s="12"/>
      <c r="T9" s="12"/>
    </row>
    <row r="10" spans="2:20" ht="15" thickBot="1" x14ac:dyDescent="0.4">
      <c r="B10" s="12"/>
      <c r="C10" s="12"/>
      <c r="D10" s="31">
        <v>6.32</v>
      </c>
      <c r="E10" s="31">
        <v>5.76</v>
      </c>
      <c r="F10" s="31">
        <v>6.47</v>
      </c>
      <c r="G10" s="31">
        <v>7.91</v>
      </c>
      <c r="H10" s="12"/>
      <c r="R10" s="12"/>
      <c r="S10" s="12"/>
      <c r="T10" s="12"/>
    </row>
    <row r="12" spans="2:20" x14ac:dyDescent="0.35">
      <c r="D12" s="15" t="s">
        <v>140</v>
      </c>
      <c r="E12" s="14" t="s">
        <v>15</v>
      </c>
      <c r="F12" s="14" t="s">
        <v>16</v>
      </c>
      <c r="G12" s="14" t="s">
        <v>17</v>
      </c>
      <c r="H12" s="14" t="s">
        <v>18</v>
      </c>
      <c r="I12" s="14" t="s">
        <v>19</v>
      </c>
      <c r="J12" s="14" t="s">
        <v>141</v>
      </c>
      <c r="K12" s="14"/>
      <c r="L12" s="12"/>
    </row>
    <row r="13" spans="2:20" x14ac:dyDescent="0.35">
      <c r="D13" s="15" t="s">
        <v>142</v>
      </c>
      <c r="E13" s="14">
        <v>1.905</v>
      </c>
      <c r="F13" s="14" t="s">
        <v>143</v>
      </c>
      <c r="G13" s="14" t="s">
        <v>28</v>
      </c>
      <c r="H13" s="14" t="s">
        <v>52</v>
      </c>
      <c r="I13" s="14">
        <v>3.9199999999999999E-2</v>
      </c>
      <c r="J13" s="14" t="s">
        <v>144</v>
      </c>
      <c r="K13" s="14" t="s">
        <v>145</v>
      </c>
      <c r="L13" s="12"/>
    </row>
    <row r="14" spans="2:20" x14ac:dyDescent="0.35">
      <c r="D14" s="15" t="s">
        <v>115</v>
      </c>
      <c r="E14" s="14">
        <v>1.3280000000000001</v>
      </c>
      <c r="F14" s="14" t="s">
        <v>146</v>
      </c>
      <c r="G14" s="14" t="s">
        <v>64</v>
      </c>
      <c r="H14" s="14" t="s">
        <v>65</v>
      </c>
      <c r="I14" s="14">
        <v>9.7199999999999995E-2</v>
      </c>
      <c r="J14" s="14" t="s">
        <v>147</v>
      </c>
      <c r="K14" s="14" t="s">
        <v>109</v>
      </c>
      <c r="L14" s="12"/>
    </row>
    <row r="15" spans="2:20" x14ac:dyDescent="0.35">
      <c r="D15" s="15" t="s">
        <v>148</v>
      </c>
      <c r="E15" s="14">
        <v>0.83379999999999999</v>
      </c>
      <c r="F15" s="14" t="s">
        <v>149</v>
      </c>
      <c r="G15" s="14" t="s">
        <v>64</v>
      </c>
      <c r="H15" s="14" t="s">
        <v>65</v>
      </c>
      <c r="I15" s="14">
        <v>0.59060000000000001</v>
      </c>
      <c r="J15" s="14" t="s">
        <v>150</v>
      </c>
      <c r="K15" s="14" t="s">
        <v>139</v>
      </c>
      <c r="L15" s="12"/>
    </row>
    <row r="16" spans="2:20" x14ac:dyDescent="0.35">
      <c r="D16" s="12"/>
      <c r="E16" s="12"/>
      <c r="F16" s="12"/>
      <c r="G16" s="12"/>
      <c r="H16" s="12"/>
      <c r="I16" s="12"/>
      <c r="J16" s="12"/>
      <c r="K16" s="12"/>
      <c r="L16" s="12"/>
    </row>
    <row r="17" spans="4:12" x14ac:dyDescent="0.35">
      <c r="D17" s="15" t="s">
        <v>20</v>
      </c>
      <c r="E17" s="14" t="s">
        <v>21</v>
      </c>
      <c r="F17" s="14" t="s">
        <v>22</v>
      </c>
      <c r="G17" s="14" t="s">
        <v>23</v>
      </c>
      <c r="H17" s="14" t="s">
        <v>24</v>
      </c>
      <c r="I17" s="14" t="s">
        <v>25</v>
      </c>
      <c r="J17" s="12"/>
      <c r="K17" s="12"/>
      <c r="L17" s="12"/>
    </row>
    <row r="18" spans="4:12" x14ac:dyDescent="0.35">
      <c r="D18" s="15" t="s">
        <v>31</v>
      </c>
      <c r="E18" s="14">
        <v>15.62</v>
      </c>
      <c r="F18" s="14">
        <v>3</v>
      </c>
      <c r="G18" s="14">
        <v>5.2080000000000002</v>
      </c>
      <c r="H18" s="14" t="s">
        <v>151</v>
      </c>
      <c r="I18" s="14" t="s">
        <v>152</v>
      </c>
      <c r="J18" s="12"/>
      <c r="K18" s="12"/>
      <c r="L18" s="12"/>
    </row>
    <row r="19" spans="4:12" x14ac:dyDescent="0.35">
      <c r="D19" s="15" t="s">
        <v>37</v>
      </c>
      <c r="E19" s="14">
        <v>292</v>
      </c>
      <c r="F19" s="14">
        <v>7</v>
      </c>
      <c r="G19" s="14">
        <v>41.71</v>
      </c>
      <c r="H19" s="14" t="s">
        <v>153</v>
      </c>
      <c r="I19" s="14" t="s">
        <v>33</v>
      </c>
      <c r="J19" s="12"/>
      <c r="K19" s="12"/>
      <c r="L19" s="12"/>
    </row>
    <row r="20" spans="4:12" x14ac:dyDescent="0.35">
      <c r="D20" s="12"/>
      <c r="E20" s="12"/>
      <c r="F20" s="12"/>
      <c r="G20" s="12"/>
      <c r="H20" s="12"/>
      <c r="I20" s="12"/>
      <c r="J20" s="12"/>
      <c r="K20" s="12"/>
      <c r="L20" s="1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fd0b529-4a04-4616-88d2-531082d94bb8}" enabled="1" method="Standard" siteId="{e1f8af86-ee95-4718-bd0d-375b37366c8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3A</vt:lpstr>
      <vt:lpstr>3B</vt:lpstr>
      <vt:lpstr>3C</vt:lpstr>
      <vt:lpstr>3D</vt:lpstr>
      <vt:lpstr>3E</vt:lpstr>
      <vt:lpstr>3F</vt:lpstr>
      <vt:lpstr>3H</vt:lpstr>
      <vt:lpstr>3I</vt:lpstr>
      <vt:lpstr>3J</vt:lpstr>
      <vt:lpstr>3K</vt:lpstr>
      <vt:lpstr>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Puig_Gamez,Dr.,Marta (DR CI+IM) BIP-DE-B</dc:creator>
  <cp:lastModifiedBy>Puig_Gamez,Dr.,Marta (DR CRM) BIP-DE-B</cp:lastModifiedBy>
  <dcterms:created xsi:type="dcterms:W3CDTF">2024-10-29T10:05:51Z</dcterms:created>
  <dcterms:modified xsi:type="dcterms:W3CDTF">2025-02-24T08:46:53Z</dcterms:modified>
</cp:coreProperties>
</file>