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nyais/Library/Mobile Documents/com~apple~CloudDocs/在来鶏論文関連/Naitive_Chicken_ERV/在来鶏ERV論文/在来鶏論文図表提出用/"/>
    </mc:Choice>
  </mc:AlternateContent>
  <xr:revisionPtr revIDLastSave="0" documentId="13_ncr:1_{830F5B78-0FC9-3D48-96E8-9E5B1ADE93BC}" xr6:coauthVersionLast="47" xr6:coauthVersionMax="47" xr10:uidLastSave="{00000000-0000-0000-0000-000000000000}"/>
  <bookViews>
    <workbookView xWindow="11360" yWindow="4720" windowWidth="25900" windowHeight="14440" xr2:uid="{D977D6A0-C29E-F64E-B734-408B30431C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9" i="1" l="1"/>
  <c r="S20" i="1"/>
  <c r="S21" i="1"/>
  <c r="O4" i="1" l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3" i="1"/>
  <c r="M4" i="1"/>
  <c r="M5" i="1"/>
  <c r="L4" i="1"/>
  <c r="L5" i="1"/>
  <c r="L6" i="1"/>
  <c r="M6" i="1" s="1"/>
  <c r="L7" i="1"/>
  <c r="M7" i="1" s="1"/>
  <c r="L8" i="1"/>
  <c r="M8" i="1" s="1"/>
  <c r="L9" i="1"/>
  <c r="M9" i="1" s="1"/>
  <c r="L10" i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7" i="1"/>
  <c r="M17" i="1" s="1"/>
  <c r="L18" i="1"/>
  <c r="M18" i="1" s="1"/>
  <c r="L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3" i="1"/>
  <c r="H19" i="1"/>
  <c r="I19" i="1"/>
  <c r="K19" i="1"/>
  <c r="N19" i="1"/>
  <c r="P19" i="1"/>
  <c r="Q19" i="1"/>
  <c r="R19" i="1"/>
  <c r="H20" i="1"/>
  <c r="I20" i="1"/>
  <c r="K20" i="1"/>
  <c r="N20" i="1"/>
  <c r="P20" i="1"/>
  <c r="Q20" i="1"/>
  <c r="R20" i="1"/>
  <c r="H21" i="1"/>
  <c r="I21" i="1"/>
  <c r="K21" i="1"/>
  <c r="N21" i="1"/>
  <c r="P21" i="1"/>
  <c r="Q21" i="1"/>
  <c r="R21" i="1"/>
  <c r="G21" i="1"/>
  <c r="G20" i="1"/>
  <c r="G19" i="1"/>
  <c r="O19" i="1" l="1"/>
  <c r="O21" i="1"/>
  <c r="O20" i="1"/>
  <c r="L19" i="1"/>
  <c r="J19" i="1"/>
  <c r="L20" i="1"/>
  <c r="M3" i="1"/>
  <c r="L21" i="1"/>
  <c r="J21" i="1"/>
  <c r="J20" i="1"/>
  <c r="M19" i="1" l="1"/>
  <c r="M21" i="1"/>
  <c r="M20" i="1"/>
</calcChain>
</file>

<file path=xl/sharedStrings.xml><?xml version="1.0" encoding="utf-8"?>
<sst xmlns="http://schemas.openxmlformats.org/spreadsheetml/2006/main" count="134" uniqueCount="50">
  <si>
    <t>ID</t>
    <phoneticPr fontId="1"/>
  </si>
  <si>
    <t>Broiler1</t>
    <phoneticPr fontId="1"/>
  </si>
  <si>
    <t>Broiler2</t>
  </si>
  <si>
    <t>Broiler3</t>
  </si>
  <si>
    <t>Broiler4</t>
  </si>
  <si>
    <t>Broiler5</t>
  </si>
  <si>
    <t>Broiler6</t>
  </si>
  <si>
    <t>Broiler7</t>
  </si>
  <si>
    <t>Broiler8</t>
  </si>
  <si>
    <t>Tosa1</t>
    <phoneticPr fontId="1"/>
  </si>
  <si>
    <t>Tosa2</t>
  </si>
  <si>
    <t>Tosa3</t>
  </si>
  <si>
    <t>Tosa4</t>
  </si>
  <si>
    <t>Yakido1</t>
    <phoneticPr fontId="1"/>
  </si>
  <si>
    <t>Yakido2</t>
  </si>
  <si>
    <t>Yakido3</t>
  </si>
  <si>
    <t>Yakido4</t>
  </si>
  <si>
    <t>Discover</t>
    <phoneticPr fontId="1"/>
  </si>
  <si>
    <t>Call</t>
    <phoneticPr fontId="1"/>
  </si>
  <si>
    <t>Filter7,8</t>
    <phoneticPr fontId="1"/>
  </si>
  <si>
    <t>Coverage</t>
    <phoneticPr fontId="1"/>
  </si>
  <si>
    <t>Total read</t>
    <phoneticPr fontId="1"/>
  </si>
  <si>
    <t>Singleton</t>
    <phoneticPr fontId="1"/>
  </si>
  <si>
    <t>properly paired</t>
  </si>
  <si>
    <t>not proper read</t>
    <phoneticPr fontId="1"/>
  </si>
  <si>
    <t>Mapped read ratio (%)</t>
    <phoneticPr fontId="1"/>
  </si>
  <si>
    <t>not proper read ratio (%)</t>
    <phoneticPr fontId="1"/>
  </si>
  <si>
    <t>Singleton ratio (%)</t>
    <phoneticPr fontId="1"/>
  </si>
  <si>
    <t>Mean</t>
    <phoneticPr fontId="1"/>
  </si>
  <si>
    <t>Min</t>
    <phoneticPr fontId="1"/>
  </si>
  <si>
    <t>Max</t>
    <phoneticPr fontId="1"/>
  </si>
  <si>
    <t>Detected ERV</t>
    <phoneticPr fontId="1"/>
  </si>
  <si>
    <t>Mapped read</t>
    <phoneticPr fontId="1"/>
  </si>
  <si>
    <t>Supplemental Table 1. Sample information, mapping quality and Retroseq results.</t>
    <phoneticPr fontId="1"/>
  </si>
  <si>
    <t>Scientific name</t>
    <phoneticPr fontId="1"/>
  </si>
  <si>
    <t>Breed name</t>
    <phoneticPr fontId="1"/>
  </si>
  <si>
    <t>Geographical location</t>
    <phoneticPr fontId="1"/>
  </si>
  <si>
    <t>Tissue</t>
    <phoneticPr fontId="1"/>
  </si>
  <si>
    <t>Instrument</t>
    <phoneticPr fontId="1"/>
  </si>
  <si>
    <t>Gallus gallus domesticus</t>
    <phoneticPr fontId="1"/>
  </si>
  <si>
    <t>Broiler</t>
    <phoneticPr fontId="1"/>
  </si>
  <si>
    <t>Kagoshima, Japan</t>
    <phoneticPr fontId="1"/>
  </si>
  <si>
    <t>blood</t>
    <phoneticPr fontId="1"/>
  </si>
  <si>
    <t>Illumina NovoSeq6000</t>
    <phoneticPr fontId="1"/>
  </si>
  <si>
    <t>Illumina NovoSeq6000</t>
  </si>
  <si>
    <t>Tosa</t>
    <phoneticPr fontId="1"/>
  </si>
  <si>
    <t>Kochi, Japan</t>
    <phoneticPr fontId="1"/>
  </si>
  <si>
    <t>Yakido</t>
    <phoneticPr fontId="1"/>
  </si>
  <si>
    <t>Mie, Japan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</si>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</sst>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10" fontId="2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CDA5C-633B-A240-B036-62488F50FDEB}">
  <dimension ref="A1:S21"/>
  <sheetViews>
    <sheetView tabSelected="1" workbookViewId="0"/>
  </sheetViews>
  <sheetFormatPr baseColWidth="10" defaultRowHeight="20"/>
  <cols>
    <col min="2" max="2" width="17.85546875" customWidth="1"/>
    <col min="4" max="4" width="15" customWidth="1"/>
    <col min="6" max="6" width="16.85546875" customWidth="1"/>
    <col min="10" max="10" width="19" customWidth="1"/>
    <col min="11" max="13" width="11.5703125" customWidth="1"/>
    <col min="15" max="15" width="17" customWidth="1"/>
    <col min="19" max="19" width="12.7109375" customWidth="1"/>
  </cols>
  <sheetData>
    <row r="1" spans="1:19">
      <c r="A1" s="1" t="s">
        <v>33</v>
      </c>
      <c r="B1" s="1"/>
      <c r="C1" s="1"/>
      <c r="D1" s="1"/>
      <c r="E1" s="1"/>
      <c r="F1" s="1"/>
    </row>
    <row r="2" spans="1:19">
      <c r="A2" s="2" t="s">
        <v>0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20</v>
      </c>
      <c r="H2" s="2" t="s">
        <v>21</v>
      </c>
      <c r="I2" s="2" t="s">
        <v>32</v>
      </c>
      <c r="J2" s="2" t="s">
        <v>25</v>
      </c>
      <c r="K2" s="2" t="s">
        <v>23</v>
      </c>
      <c r="L2" s="2" t="s">
        <v>24</v>
      </c>
      <c r="M2" s="2" t="s">
        <v>26</v>
      </c>
      <c r="N2" s="2" t="s">
        <v>22</v>
      </c>
      <c r="O2" s="2" t="s">
        <v>27</v>
      </c>
      <c r="P2" s="2" t="s">
        <v>17</v>
      </c>
      <c r="Q2" s="2" t="s">
        <v>18</v>
      </c>
      <c r="R2" s="2" t="s">
        <v>19</v>
      </c>
      <c r="S2" s="2" t="s">
        <v>31</v>
      </c>
    </row>
    <row r="3" spans="1:19">
      <c r="A3" s="2" t="s">
        <v>1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>
        <v>42.19</v>
      </c>
      <c r="H3" s="2">
        <v>311956960</v>
      </c>
      <c r="I3" s="2">
        <v>309996811</v>
      </c>
      <c r="J3" s="3">
        <f>I3/H3*100</f>
        <v>99.371660436747433</v>
      </c>
      <c r="K3" s="2">
        <v>303140968</v>
      </c>
      <c r="L3" s="2">
        <f>I3-K3</f>
        <v>6855843</v>
      </c>
      <c r="M3" s="4">
        <f>L3/I3</f>
        <v>2.2115850088535265E-2</v>
      </c>
      <c r="N3" s="2">
        <v>445181</v>
      </c>
      <c r="O3" s="4">
        <f>N3/I3</f>
        <v>1.436082515055292E-3</v>
      </c>
      <c r="P3" s="5">
        <v>18591</v>
      </c>
      <c r="Q3" s="2">
        <v>355</v>
      </c>
      <c r="R3" s="2">
        <v>190</v>
      </c>
      <c r="S3" s="2">
        <v>57</v>
      </c>
    </row>
    <row r="4" spans="1:19">
      <c r="A4" s="2" t="s">
        <v>2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>
        <v>54.61</v>
      </c>
      <c r="H4" s="2">
        <v>405041769</v>
      </c>
      <c r="I4" s="2">
        <v>402603987</v>
      </c>
      <c r="J4" s="3">
        <f t="shared" ref="J4:J18" si="0">I4/H4*100</f>
        <v>99.398140590285649</v>
      </c>
      <c r="K4" s="2">
        <v>391560928</v>
      </c>
      <c r="L4" s="2">
        <f t="shared" ref="L4:L18" si="1">I4-K4</f>
        <v>11043059</v>
      </c>
      <c r="M4" s="4">
        <f t="shared" ref="M4:M18" si="2">L4/I4</f>
        <v>2.7429085047784189E-2</v>
      </c>
      <c r="N4" s="2">
        <v>602046</v>
      </c>
      <c r="O4" s="4">
        <f t="shared" ref="O4:O18" si="3">N4/I4</f>
        <v>1.4953801239926618E-3</v>
      </c>
      <c r="P4" s="5">
        <v>41486</v>
      </c>
      <c r="Q4" s="2">
        <v>550</v>
      </c>
      <c r="R4" s="2">
        <v>238</v>
      </c>
      <c r="S4" s="2">
        <v>66</v>
      </c>
    </row>
    <row r="5" spans="1:19">
      <c r="A5" s="2" t="s">
        <v>3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44</v>
      </c>
      <c r="G5" s="2">
        <v>52.5</v>
      </c>
      <c r="H5" s="2">
        <v>389456966</v>
      </c>
      <c r="I5" s="2">
        <v>387050838</v>
      </c>
      <c r="J5" s="3">
        <f t="shared" si="0"/>
        <v>99.382183858537019</v>
      </c>
      <c r="K5" s="2">
        <v>376889636</v>
      </c>
      <c r="L5" s="2">
        <f t="shared" si="1"/>
        <v>10161202</v>
      </c>
      <c r="M5" s="4">
        <f t="shared" si="2"/>
        <v>2.6252887224080885E-2</v>
      </c>
      <c r="N5" s="2">
        <v>566968</v>
      </c>
      <c r="O5" s="4">
        <f t="shared" si="3"/>
        <v>1.4648411638369841E-3</v>
      </c>
      <c r="P5" s="5">
        <v>39057</v>
      </c>
      <c r="Q5" s="2">
        <v>518</v>
      </c>
      <c r="R5" s="2">
        <v>208</v>
      </c>
      <c r="S5" s="2">
        <v>56</v>
      </c>
    </row>
    <row r="6" spans="1:19">
      <c r="A6" s="2" t="s">
        <v>4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44</v>
      </c>
      <c r="G6" s="2">
        <v>40.39</v>
      </c>
      <c r="H6" s="2">
        <v>298207079</v>
      </c>
      <c r="I6" s="2">
        <v>296309164</v>
      </c>
      <c r="J6" s="3">
        <f t="shared" si="0"/>
        <v>99.363558032772261</v>
      </c>
      <c r="K6" s="2">
        <v>290800678</v>
      </c>
      <c r="L6" s="2">
        <f t="shared" si="1"/>
        <v>5508486</v>
      </c>
      <c r="M6" s="4">
        <f t="shared" si="2"/>
        <v>1.8590332899727665E-2</v>
      </c>
      <c r="N6" s="2">
        <v>410821</v>
      </c>
      <c r="O6" s="4">
        <f t="shared" si="3"/>
        <v>1.3864606630930928E-3</v>
      </c>
      <c r="P6" s="5">
        <v>17188</v>
      </c>
      <c r="Q6" s="2">
        <v>366</v>
      </c>
      <c r="R6" s="2">
        <v>167</v>
      </c>
      <c r="S6" s="2">
        <v>55</v>
      </c>
    </row>
    <row r="7" spans="1:19">
      <c r="A7" s="2" t="s">
        <v>5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44</v>
      </c>
      <c r="G7" s="2">
        <v>46.66</v>
      </c>
      <c r="H7" s="2">
        <v>345269408</v>
      </c>
      <c r="I7" s="2">
        <v>343148052</v>
      </c>
      <c r="J7" s="3">
        <f t="shared" si="0"/>
        <v>99.385593988101022</v>
      </c>
      <c r="K7" s="2">
        <v>333652020</v>
      </c>
      <c r="L7" s="2">
        <f t="shared" si="1"/>
        <v>9496032</v>
      </c>
      <c r="M7" s="4">
        <f t="shared" si="2"/>
        <v>2.7673279637326922E-2</v>
      </c>
      <c r="N7" s="2">
        <v>511496</v>
      </c>
      <c r="O7" s="4">
        <f t="shared" si="3"/>
        <v>1.4905985827948108E-3</v>
      </c>
      <c r="P7" s="5">
        <v>38586</v>
      </c>
      <c r="Q7" s="2">
        <v>528</v>
      </c>
      <c r="R7" s="2">
        <v>227</v>
      </c>
      <c r="S7" s="2">
        <v>55</v>
      </c>
    </row>
    <row r="8" spans="1:19">
      <c r="A8" s="2" t="s">
        <v>6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44</v>
      </c>
      <c r="G8" s="2">
        <v>40.76</v>
      </c>
      <c r="H8" s="2">
        <v>300297272</v>
      </c>
      <c r="I8" s="2">
        <v>298496358</v>
      </c>
      <c r="J8" s="3">
        <f t="shared" si="0"/>
        <v>99.400289590376303</v>
      </c>
      <c r="K8" s="2">
        <v>293143482</v>
      </c>
      <c r="L8" s="2">
        <f t="shared" si="1"/>
        <v>5352876</v>
      </c>
      <c r="M8" s="4">
        <f t="shared" si="2"/>
        <v>1.7932801712776676E-2</v>
      </c>
      <c r="N8" s="2">
        <v>388204</v>
      </c>
      <c r="O8" s="4">
        <f t="shared" si="3"/>
        <v>1.300531780692614E-3</v>
      </c>
      <c r="P8" s="5">
        <v>14593</v>
      </c>
      <c r="Q8" s="2">
        <v>366</v>
      </c>
      <c r="R8" s="2">
        <v>199</v>
      </c>
      <c r="S8" s="2">
        <v>65</v>
      </c>
    </row>
    <row r="9" spans="1:19">
      <c r="A9" s="2" t="s">
        <v>7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44</v>
      </c>
      <c r="G9" s="2">
        <v>44.19</v>
      </c>
      <c r="H9" s="2">
        <v>326762120</v>
      </c>
      <c r="I9" s="2">
        <v>324929392</v>
      </c>
      <c r="J9" s="3">
        <f t="shared" si="0"/>
        <v>99.439124706376617</v>
      </c>
      <c r="K9" s="2">
        <v>316951704</v>
      </c>
      <c r="L9" s="2">
        <f t="shared" si="1"/>
        <v>7977688</v>
      </c>
      <c r="M9" s="4">
        <f t="shared" si="2"/>
        <v>2.4552066376315997E-2</v>
      </c>
      <c r="N9" s="2">
        <v>438316</v>
      </c>
      <c r="O9" s="4">
        <f t="shared" si="3"/>
        <v>1.3489576837050186E-3</v>
      </c>
      <c r="P9" s="5">
        <v>23412</v>
      </c>
      <c r="Q9" s="2">
        <v>409</v>
      </c>
      <c r="R9" s="2">
        <v>200</v>
      </c>
      <c r="S9" s="2">
        <v>58</v>
      </c>
    </row>
    <row r="10" spans="1:19">
      <c r="A10" s="2" t="s">
        <v>8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44</v>
      </c>
      <c r="G10" s="2">
        <v>46.11</v>
      </c>
      <c r="H10" s="2">
        <v>342073381</v>
      </c>
      <c r="I10" s="2">
        <v>339890003</v>
      </c>
      <c r="J10" s="3">
        <f t="shared" si="0"/>
        <v>99.361722331735606</v>
      </c>
      <c r="K10" s="2">
        <v>331409852</v>
      </c>
      <c r="L10" s="2">
        <f t="shared" si="1"/>
        <v>8480151</v>
      </c>
      <c r="M10" s="4">
        <f t="shared" si="2"/>
        <v>2.4949692327373336E-2</v>
      </c>
      <c r="N10" s="2">
        <v>492682</v>
      </c>
      <c r="O10" s="4">
        <f t="shared" si="3"/>
        <v>1.4495336598646593E-3</v>
      </c>
      <c r="P10" s="5">
        <v>29966</v>
      </c>
      <c r="Q10" s="2">
        <v>488</v>
      </c>
      <c r="R10" s="2">
        <v>217</v>
      </c>
      <c r="S10" s="2">
        <v>54</v>
      </c>
    </row>
    <row r="11" spans="1:19">
      <c r="A11" s="2" t="s">
        <v>9</v>
      </c>
      <c r="B11" s="2" t="s">
        <v>39</v>
      </c>
      <c r="C11" s="2" t="s">
        <v>45</v>
      </c>
      <c r="D11" s="2" t="s">
        <v>46</v>
      </c>
      <c r="E11" s="2" t="s">
        <v>42</v>
      </c>
      <c r="F11" s="2" t="s">
        <v>44</v>
      </c>
      <c r="G11" s="2">
        <v>39.69</v>
      </c>
      <c r="H11" s="2">
        <v>295313784</v>
      </c>
      <c r="I11" s="2">
        <v>292643186</v>
      </c>
      <c r="J11" s="3">
        <f t="shared" si="0"/>
        <v>99.095674450468579</v>
      </c>
      <c r="K11" s="2">
        <v>287415470</v>
      </c>
      <c r="L11" s="2">
        <f t="shared" si="1"/>
        <v>5227716</v>
      </c>
      <c r="M11" s="4">
        <f t="shared" si="2"/>
        <v>1.7863788566052585E-2</v>
      </c>
      <c r="N11" s="2">
        <v>465552</v>
      </c>
      <c r="O11" s="4">
        <f t="shared" si="3"/>
        <v>1.5908520077416051E-3</v>
      </c>
      <c r="P11" s="5">
        <v>14365</v>
      </c>
      <c r="Q11" s="2">
        <v>364</v>
      </c>
      <c r="R11" s="2">
        <v>173</v>
      </c>
      <c r="S11" s="2">
        <v>63</v>
      </c>
    </row>
    <row r="12" spans="1:19">
      <c r="A12" s="2" t="s">
        <v>10</v>
      </c>
      <c r="B12" s="2" t="s">
        <v>39</v>
      </c>
      <c r="C12" s="2" t="s">
        <v>45</v>
      </c>
      <c r="D12" s="2" t="s">
        <v>46</v>
      </c>
      <c r="E12" s="2" t="s">
        <v>42</v>
      </c>
      <c r="F12" s="2" t="s">
        <v>44</v>
      </c>
      <c r="G12" s="2">
        <v>41.83</v>
      </c>
      <c r="H12" s="2">
        <v>308676011</v>
      </c>
      <c r="I12" s="2">
        <v>306485346</v>
      </c>
      <c r="J12" s="3">
        <f t="shared" si="0"/>
        <v>99.290302802312681</v>
      </c>
      <c r="K12" s="2">
        <v>301055658</v>
      </c>
      <c r="L12" s="2">
        <f t="shared" si="1"/>
        <v>5429688</v>
      </c>
      <c r="M12" s="4">
        <f t="shared" si="2"/>
        <v>1.7715979151577445E-2</v>
      </c>
      <c r="N12" s="2">
        <v>417317</v>
      </c>
      <c r="O12" s="4">
        <f t="shared" si="3"/>
        <v>1.3616213807494731E-3</v>
      </c>
      <c r="P12" s="5">
        <v>14396</v>
      </c>
      <c r="Q12" s="2">
        <v>348</v>
      </c>
      <c r="R12" s="2">
        <v>182</v>
      </c>
      <c r="S12" s="2">
        <v>53</v>
      </c>
    </row>
    <row r="13" spans="1:19">
      <c r="A13" s="2" t="s">
        <v>11</v>
      </c>
      <c r="B13" s="2" t="s">
        <v>39</v>
      </c>
      <c r="C13" s="2" t="s">
        <v>45</v>
      </c>
      <c r="D13" s="2" t="s">
        <v>46</v>
      </c>
      <c r="E13" s="2" t="s">
        <v>42</v>
      </c>
      <c r="F13" s="2" t="s">
        <v>44</v>
      </c>
      <c r="G13" s="2">
        <v>40.26</v>
      </c>
      <c r="H13" s="2">
        <v>297200683</v>
      </c>
      <c r="I13" s="2">
        <v>295200700</v>
      </c>
      <c r="J13" s="3">
        <f t="shared" si="0"/>
        <v>99.32705975645419</v>
      </c>
      <c r="K13" s="2">
        <v>289941516</v>
      </c>
      <c r="L13" s="2">
        <f t="shared" si="1"/>
        <v>5259184</v>
      </c>
      <c r="M13" s="4">
        <f t="shared" si="2"/>
        <v>1.7815621710924129E-2</v>
      </c>
      <c r="N13" s="2">
        <v>427613</v>
      </c>
      <c r="O13" s="4">
        <f t="shared" si="3"/>
        <v>1.4485500881264849E-3</v>
      </c>
      <c r="P13" s="5">
        <v>13843</v>
      </c>
      <c r="Q13" s="2">
        <v>343</v>
      </c>
      <c r="R13" s="2">
        <v>179</v>
      </c>
      <c r="S13" s="2">
        <v>61</v>
      </c>
    </row>
    <row r="14" spans="1:19">
      <c r="A14" s="2" t="s">
        <v>12</v>
      </c>
      <c r="B14" s="2" t="s">
        <v>39</v>
      </c>
      <c r="C14" s="2" t="s">
        <v>45</v>
      </c>
      <c r="D14" s="2" t="s">
        <v>46</v>
      </c>
      <c r="E14" s="2" t="s">
        <v>42</v>
      </c>
      <c r="F14" s="2" t="s">
        <v>44</v>
      </c>
      <c r="G14" s="2">
        <v>41.64</v>
      </c>
      <c r="H14" s="2">
        <v>308714182</v>
      </c>
      <c r="I14" s="2">
        <v>306041855</v>
      </c>
      <c r="J14" s="3">
        <f t="shared" si="0"/>
        <v>99.13436856619694</v>
      </c>
      <c r="K14" s="2">
        <v>300792762</v>
      </c>
      <c r="L14" s="2">
        <f t="shared" si="1"/>
        <v>5249093</v>
      </c>
      <c r="M14" s="4">
        <f t="shared" si="2"/>
        <v>1.7151552685497871E-2</v>
      </c>
      <c r="N14" s="2">
        <v>456827</v>
      </c>
      <c r="O14" s="4">
        <f t="shared" si="3"/>
        <v>1.4926945204929568E-3</v>
      </c>
      <c r="P14" s="5">
        <v>14004</v>
      </c>
      <c r="Q14" s="2">
        <v>388</v>
      </c>
      <c r="R14" s="2">
        <v>205</v>
      </c>
      <c r="S14" s="2">
        <v>63</v>
      </c>
    </row>
    <row r="15" spans="1:19">
      <c r="A15" s="2" t="s">
        <v>13</v>
      </c>
      <c r="B15" s="2" t="s">
        <v>39</v>
      </c>
      <c r="C15" s="2" t="s">
        <v>47</v>
      </c>
      <c r="D15" s="2" t="s">
        <v>48</v>
      </c>
      <c r="E15" s="2" t="s">
        <v>42</v>
      </c>
      <c r="F15" s="2" t="s">
        <v>44</v>
      </c>
      <c r="G15" s="2">
        <v>47.35</v>
      </c>
      <c r="H15" s="2">
        <v>355413432</v>
      </c>
      <c r="I15" s="2">
        <v>352200731</v>
      </c>
      <c r="J15" s="3">
        <f t="shared" si="0"/>
        <v>99.096066521200015</v>
      </c>
      <c r="K15" s="2">
        <v>345673750</v>
      </c>
      <c r="L15" s="2">
        <f t="shared" si="1"/>
        <v>6526981</v>
      </c>
      <c r="M15" s="4">
        <f t="shared" si="2"/>
        <v>1.8531991632919128E-2</v>
      </c>
      <c r="N15" s="2">
        <v>554585</v>
      </c>
      <c r="O15" s="4">
        <f t="shared" si="3"/>
        <v>1.5746276233594757E-3</v>
      </c>
      <c r="P15" s="5">
        <v>17205</v>
      </c>
      <c r="Q15" s="2">
        <v>401</v>
      </c>
      <c r="R15" s="2">
        <v>213</v>
      </c>
      <c r="S15" s="2">
        <v>68</v>
      </c>
    </row>
    <row r="16" spans="1:19">
      <c r="A16" s="2" t="s">
        <v>14</v>
      </c>
      <c r="B16" s="2" t="s">
        <v>39</v>
      </c>
      <c r="C16" s="2" t="s">
        <v>47</v>
      </c>
      <c r="D16" s="2" t="s">
        <v>48</v>
      </c>
      <c r="E16" s="2" t="s">
        <v>42</v>
      </c>
      <c r="F16" s="2" t="s">
        <v>44</v>
      </c>
      <c r="G16" s="2">
        <v>57.46</v>
      </c>
      <c r="H16" s="2">
        <v>430586371</v>
      </c>
      <c r="I16" s="2">
        <v>426574560</v>
      </c>
      <c r="J16" s="3">
        <f t="shared" si="0"/>
        <v>99.068291225594791</v>
      </c>
      <c r="K16" s="2">
        <v>418118602</v>
      </c>
      <c r="L16" s="2">
        <f t="shared" si="1"/>
        <v>8455958</v>
      </c>
      <c r="M16" s="4">
        <f t="shared" si="2"/>
        <v>1.9822930837694586E-2</v>
      </c>
      <c r="N16" s="2">
        <v>699143</v>
      </c>
      <c r="O16" s="4">
        <f t="shared" si="3"/>
        <v>1.638970218946015E-3</v>
      </c>
      <c r="P16" s="5">
        <v>19346</v>
      </c>
      <c r="Q16" s="2">
        <v>477</v>
      </c>
      <c r="R16" s="2">
        <v>240</v>
      </c>
      <c r="S16" s="2">
        <v>64</v>
      </c>
    </row>
    <row r="17" spans="1:19">
      <c r="A17" s="2" t="s">
        <v>15</v>
      </c>
      <c r="B17" s="2" t="s">
        <v>39</v>
      </c>
      <c r="C17" s="2" t="s">
        <v>47</v>
      </c>
      <c r="D17" s="2" t="s">
        <v>48</v>
      </c>
      <c r="E17" s="2" t="s">
        <v>42</v>
      </c>
      <c r="F17" s="2" t="s">
        <v>44</v>
      </c>
      <c r="G17" s="2">
        <v>38.6</v>
      </c>
      <c r="H17" s="2">
        <v>285160952</v>
      </c>
      <c r="I17" s="2">
        <v>282654951</v>
      </c>
      <c r="J17" s="3">
        <f t="shared" si="0"/>
        <v>99.121197701710571</v>
      </c>
      <c r="K17" s="2">
        <v>277621852</v>
      </c>
      <c r="L17" s="2">
        <f t="shared" si="1"/>
        <v>5033099</v>
      </c>
      <c r="M17" s="4">
        <f t="shared" si="2"/>
        <v>1.7806512789510627E-2</v>
      </c>
      <c r="N17" s="2">
        <v>415001</v>
      </c>
      <c r="O17" s="4">
        <f t="shared" si="3"/>
        <v>1.4682247685093618E-3</v>
      </c>
      <c r="P17" s="5">
        <v>12778</v>
      </c>
      <c r="Q17" s="2">
        <v>339</v>
      </c>
      <c r="R17" s="2">
        <v>171</v>
      </c>
      <c r="S17" s="2">
        <v>60</v>
      </c>
    </row>
    <row r="18" spans="1:19">
      <c r="A18" s="2" t="s">
        <v>16</v>
      </c>
      <c r="B18" s="2" t="s">
        <v>39</v>
      </c>
      <c r="C18" s="2" t="s">
        <v>47</v>
      </c>
      <c r="D18" s="2" t="s">
        <v>48</v>
      </c>
      <c r="E18" s="2" t="s">
        <v>42</v>
      </c>
      <c r="F18" s="2" t="s">
        <v>44</v>
      </c>
      <c r="G18" s="2">
        <v>39.18</v>
      </c>
      <c r="H18" s="2">
        <v>291613903</v>
      </c>
      <c r="I18" s="2">
        <v>289139580</v>
      </c>
      <c r="J18" s="3">
        <f t="shared" si="0"/>
        <v>99.151507189970971</v>
      </c>
      <c r="K18" s="2">
        <v>283437092</v>
      </c>
      <c r="L18" s="2">
        <f t="shared" si="1"/>
        <v>5702488</v>
      </c>
      <c r="M18" s="4">
        <f t="shared" si="2"/>
        <v>1.9722267010279258E-2</v>
      </c>
      <c r="N18" s="2">
        <v>460059</v>
      </c>
      <c r="O18" s="4">
        <f t="shared" si="3"/>
        <v>1.5911311761606626E-3</v>
      </c>
      <c r="P18" s="5">
        <v>12528</v>
      </c>
      <c r="Q18" s="2">
        <v>347</v>
      </c>
      <c r="R18" s="2">
        <v>181</v>
      </c>
      <c r="S18" s="2">
        <v>56</v>
      </c>
    </row>
    <row r="19" spans="1:19">
      <c r="A19" s="2" t="s">
        <v>28</v>
      </c>
      <c r="B19" s="6" t="s">
        <v>49</v>
      </c>
      <c r="C19" s="6" t="s">
        <v>49</v>
      </c>
      <c r="D19" s="6" t="s">
        <v>49</v>
      </c>
      <c r="E19" s="6" t="s">
        <v>49</v>
      </c>
      <c r="F19" s="6" t="s">
        <v>49</v>
      </c>
      <c r="G19" s="2">
        <f>AVERAGE(G3:G18)</f>
        <v>44.588750000000005</v>
      </c>
      <c r="H19" s="2">
        <f t="shared" ref="H19:R19" si="4">AVERAGE(H3:H18)</f>
        <v>330734017.0625</v>
      </c>
      <c r="I19" s="2">
        <f t="shared" si="4"/>
        <v>328335344.625</v>
      </c>
      <c r="J19" s="3">
        <f t="shared" si="4"/>
        <v>99.274171359302542</v>
      </c>
      <c r="K19" s="2">
        <f t="shared" si="4"/>
        <v>321350373.125</v>
      </c>
      <c r="L19" s="2">
        <f t="shared" si="4"/>
        <v>6984971.5</v>
      </c>
      <c r="M19" s="4">
        <f t="shared" si="4"/>
        <v>2.0995414981148534E-2</v>
      </c>
      <c r="N19" s="2">
        <f t="shared" si="4"/>
        <v>484488.1875</v>
      </c>
      <c r="O19" s="4">
        <f t="shared" si="4"/>
        <v>1.4711911223200729E-3</v>
      </c>
      <c r="P19" s="2">
        <f t="shared" si="4"/>
        <v>21334</v>
      </c>
      <c r="Q19" s="2">
        <f t="shared" si="4"/>
        <v>411.6875</v>
      </c>
      <c r="R19" s="2">
        <f t="shared" si="4"/>
        <v>199.375</v>
      </c>
      <c r="S19" s="2">
        <f t="shared" ref="S19" si="5">AVERAGE(S3:S18)</f>
        <v>59.625</v>
      </c>
    </row>
    <row r="20" spans="1:19">
      <c r="A20" s="2" t="s">
        <v>29</v>
      </c>
      <c r="B20" s="6" t="s">
        <v>49</v>
      </c>
      <c r="C20" s="6" t="s">
        <v>49</v>
      </c>
      <c r="D20" s="6" t="s">
        <v>49</v>
      </c>
      <c r="E20" s="6" t="s">
        <v>49</v>
      </c>
      <c r="F20" s="6" t="s">
        <v>49</v>
      </c>
      <c r="G20" s="2">
        <f>MIN(G3:G18)</f>
        <v>38.6</v>
      </c>
      <c r="H20" s="2">
        <f t="shared" ref="H20:R20" si="6">MIN(H3:H18)</f>
        <v>285160952</v>
      </c>
      <c r="I20" s="2">
        <f t="shared" si="6"/>
        <v>282654951</v>
      </c>
      <c r="J20" s="3">
        <f t="shared" ref="J20" si="7">MIN(J3:J18)</f>
        <v>99.068291225594791</v>
      </c>
      <c r="K20" s="2">
        <f t="shared" si="6"/>
        <v>277621852</v>
      </c>
      <c r="L20" s="2">
        <f t="shared" ref="L20:M20" si="8">MIN(L3:L18)</f>
        <v>5033099</v>
      </c>
      <c r="M20" s="4">
        <f t="shared" si="8"/>
        <v>1.7151552685497871E-2</v>
      </c>
      <c r="N20" s="2">
        <f t="shared" si="6"/>
        <v>388204</v>
      </c>
      <c r="O20" s="4">
        <f t="shared" ref="O20" si="9">MIN(O3:O18)</f>
        <v>1.300531780692614E-3</v>
      </c>
      <c r="P20" s="2">
        <f t="shared" si="6"/>
        <v>12528</v>
      </c>
      <c r="Q20" s="2">
        <f t="shared" si="6"/>
        <v>339</v>
      </c>
      <c r="R20" s="2">
        <f t="shared" si="6"/>
        <v>167</v>
      </c>
      <c r="S20" s="2">
        <f t="shared" ref="S20" si="10">MIN(S3:S18)</f>
        <v>53</v>
      </c>
    </row>
    <row r="21" spans="1:19">
      <c r="A21" s="2" t="s">
        <v>30</v>
      </c>
      <c r="B21" s="6" t="s">
        <v>49</v>
      </c>
      <c r="C21" s="6" t="s">
        <v>49</v>
      </c>
      <c r="D21" s="6" t="s">
        <v>49</v>
      </c>
      <c r="E21" s="6" t="s">
        <v>49</v>
      </c>
      <c r="F21" s="6" t="s">
        <v>49</v>
      </c>
      <c r="G21" s="2">
        <f>MAX(G3:G18)</f>
        <v>57.46</v>
      </c>
      <c r="H21" s="2">
        <f t="shared" ref="H21:R21" si="11">MAX(H3:H18)</f>
        <v>430586371</v>
      </c>
      <c r="I21" s="2">
        <f t="shared" si="11"/>
        <v>426574560</v>
      </c>
      <c r="J21" s="3">
        <f t="shared" ref="J21" si="12">MAX(J3:J18)</f>
        <v>99.439124706376617</v>
      </c>
      <c r="K21" s="2">
        <f t="shared" si="11"/>
        <v>418118602</v>
      </c>
      <c r="L21" s="2">
        <f t="shared" ref="L21:M21" si="13">MAX(L3:L18)</f>
        <v>11043059</v>
      </c>
      <c r="M21" s="4">
        <f t="shared" si="13"/>
        <v>2.7673279637326922E-2</v>
      </c>
      <c r="N21" s="2">
        <f t="shared" si="11"/>
        <v>699143</v>
      </c>
      <c r="O21" s="4">
        <f t="shared" ref="O21" si="14">MAX(O3:O18)</f>
        <v>1.638970218946015E-3</v>
      </c>
      <c r="P21" s="2">
        <f t="shared" si="11"/>
        <v>41486</v>
      </c>
      <c r="Q21" s="2">
        <f t="shared" si="11"/>
        <v>550</v>
      </c>
      <c r="R21" s="2">
        <f t="shared" si="11"/>
        <v>240</v>
      </c>
      <c r="S21" s="2">
        <f t="shared" ref="S21" si="15">MAX(S3:S18)</f>
        <v>68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 慎矢</dc:creator>
  <cp:lastModifiedBy>石原 慎矢</cp:lastModifiedBy>
  <dcterms:created xsi:type="dcterms:W3CDTF">2023-05-16T07:12:13Z</dcterms:created>
  <dcterms:modified xsi:type="dcterms:W3CDTF">2024-08-02T01:38:50Z</dcterms:modified>
</cp:coreProperties>
</file>