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uaweiMoveData\Users\17698\Desktop\MLH返修材料\返修数据及图\"/>
    </mc:Choice>
  </mc:AlternateContent>
  <xr:revisionPtr revIDLastSave="0" documentId="13_ncr:1_{3A18EDEC-3FFD-4ADA-9B5D-214BC7360E01}" xr6:coauthVersionLast="47" xr6:coauthVersionMax="47" xr10:uidLastSave="{00000000-0000-0000-0000-000000000000}"/>
  <bookViews>
    <workbookView xWindow="-110" yWindow="-110" windowWidth="21820" windowHeight="13900" tabRatio="500" xr2:uid="{00000000-000D-0000-FFFF-FFFF00000000}"/>
  </bookViews>
  <sheets>
    <sheet name="Figure 3C" sheetId="1" r:id="rId1"/>
    <sheet name="Figure 4A" sheetId="3" r:id="rId2"/>
    <sheet name="Figure 4C" sheetId="4" r:id="rId3"/>
    <sheet name="Figure 4D" sheetId="5" r:id="rId4"/>
    <sheet name="Figure 4E" sheetId="6" r:id="rId5"/>
    <sheet name="Figure 4F" sheetId="7" r:id="rId6"/>
    <sheet name="Figure 4G" sheetId="8" r:id="rId7"/>
    <sheet name="Figure 11" sheetId="9" r:id="rId8"/>
  </sheet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34" i="9" l="1"/>
  <c r="T133" i="9"/>
  <c r="T132" i="9"/>
  <c r="T131" i="9"/>
  <c r="X131" i="9" s="1"/>
  <c r="Z131" i="9" s="1"/>
  <c r="T130" i="9"/>
  <c r="X130" i="9" s="1"/>
  <c r="Z130" i="9" s="1"/>
  <c r="T129" i="9"/>
  <c r="X129" i="9" s="1"/>
  <c r="Z129" i="9" s="1"/>
  <c r="T128" i="9"/>
  <c r="X128" i="9" s="1"/>
  <c r="Z128" i="9" s="1"/>
  <c r="T127" i="9"/>
  <c r="X127" i="9" s="1"/>
  <c r="Z127" i="9" s="1"/>
  <c r="T126" i="9"/>
  <c r="X126" i="9" s="1"/>
  <c r="Z126" i="9" s="1"/>
  <c r="T125" i="9"/>
  <c r="X125" i="9" s="1"/>
  <c r="Z125" i="9" s="1"/>
  <c r="T124" i="9"/>
  <c r="T123" i="9"/>
  <c r="V124" i="9" s="1"/>
  <c r="X124" i="9" s="1"/>
  <c r="Z124" i="9" s="1"/>
  <c r="T115" i="9"/>
  <c r="X115" i="9" s="1"/>
  <c r="Z115" i="9" s="1"/>
  <c r="T114" i="9"/>
  <c r="X114" i="9" s="1"/>
  <c r="Z114" i="9" s="1"/>
  <c r="T113" i="9"/>
  <c r="X113" i="9" s="1"/>
  <c r="Z113" i="9" s="1"/>
  <c r="X112" i="9"/>
  <c r="Z112" i="9" s="1"/>
  <c r="T112" i="9"/>
  <c r="T111" i="9"/>
  <c r="X111" i="9" s="1"/>
  <c r="Z111" i="9" s="1"/>
  <c r="T110" i="9"/>
  <c r="X110" i="9" s="1"/>
  <c r="Z110" i="9" s="1"/>
  <c r="T109" i="9"/>
  <c r="X109" i="9" s="1"/>
  <c r="Z109" i="9" s="1"/>
  <c r="T108" i="9"/>
  <c r="X108" i="9" s="1"/>
  <c r="Z108" i="9" s="1"/>
  <c r="T107" i="9"/>
  <c r="X107" i="9" s="1"/>
  <c r="Z107" i="9" s="1"/>
  <c r="T106" i="9"/>
  <c r="X106" i="9" s="1"/>
  <c r="Z106" i="9" s="1"/>
  <c r="T105" i="9"/>
  <c r="X105" i="9" s="1"/>
  <c r="Z105" i="9" s="1"/>
  <c r="X104" i="9"/>
  <c r="Z104" i="9" s="1"/>
  <c r="T104" i="9"/>
  <c r="V105" i="9" s="1"/>
  <c r="T96" i="9"/>
  <c r="T95" i="9"/>
  <c r="T94" i="9"/>
  <c r="T93" i="9"/>
  <c r="T92" i="9"/>
  <c r="T91" i="9"/>
  <c r="T90" i="9"/>
  <c r="T89" i="9"/>
  <c r="T88" i="9"/>
  <c r="T87" i="9"/>
  <c r="T86" i="9"/>
  <c r="T85" i="9"/>
  <c r="T77" i="9"/>
  <c r="X77" i="9" s="1"/>
  <c r="Z77" i="9" s="1"/>
  <c r="T76" i="9"/>
  <c r="X76" i="9" s="1"/>
  <c r="Z76" i="9" s="1"/>
  <c r="T75" i="9"/>
  <c r="X75" i="9" s="1"/>
  <c r="Z75" i="9" s="1"/>
  <c r="T74" i="9"/>
  <c r="X74" i="9" s="1"/>
  <c r="Z74" i="9" s="1"/>
  <c r="T73" i="9"/>
  <c r="X73" i="9" s="1"/>
  <c r="Z73" i="9" s="1"/>
  <c r="X72" i="9"/>
  <c r="Z72" i="9" s="1"/>
  <c r="T72" i="9"/>
  <c r="T71" i="9"/>
  <c r="X71" i="9" s="1"/>
  <c r="Z71" i="9" s="1"/>
  <c r="T70" i="9"/>
  <c r="X70" i="9" s="1"/>
  <c r="Z70" i="9" s="1"/>
  <c r="T69" i="9"/>
  <c r="X69" i="9" s="1"/>
  <c r="Z69" i="9" s="1"/>
  <c r="X68" i="9"/>
  <c r="Z68" i="9" s="1"/>
  <c r="T68" i="9"/>
  <c r="V67" i="9"/>
  <c r="X67" i="9" s="1"/>
  <c r="Z67" i="9" s="1"/>
  <c r="T67" i="9"/>
  <c r="T66" i="9"/>
  <c r="X66" i="9" s="1"/>
  <c r="Z66" i="9" s="1"/>
  <c r="T58" i="9"/>
  <c r="T57" i="9"/>
  <c r="X57" i="9" s="1"/>
  <c r="Z57" i="9" s="1"/>
  <c r="T56" i="9"/>
  <c r="X56" i="9" s="1"/>
  <c r="Z56" i="9" s="1"/>
  <c r="T55" i="9"/>
  <c r="X55" i="9" s="1"/>
  <c r="Z55" i="9" s="1"/>
  <c r="T54" i="9"/>
  <c r="T53" i="9"/>
  <c r="T52" i="9"/>
  <c r="X52" i="9" s="1"/>
  <c r="Z52" i="9" s="1"/>
  <c r="T51" i="9"/>
  <c r="X51" i="9" s="1"/>
  <c r="Z51" i="9" s="1"/>
  <c r="T50" i="9"/>
  <c r="X50" i="9" s="1"/>
  <c r="Z50" i="9" s="1"/>
  <c r="T49" i="9"/>
  <c r="T48" i="9"/>
  <c r="T47" i="9"/>
  <c r="V48" i="9" s="1"/>
  <c r="T38" i="9"/>
  <c r="T37" i="9"/>
  <c r="T36" i="9"/>
  <c r="T35" i="9"/>
  <c r="T34" i="9"/>
  <c r="T33" i="9"/>
  <c r="T32" i="9"/>
  <c r="T31" i="9"/>
  <c r="T30" i="9"/>
  <c r="T29" i="9"/>
  <c r="T28" i="9"/>
  <c r="T27" i="9"/>
  <c r="V28" i="9" s="1"/>
  <c r="X31" i="9" s="1"/>
  <c r="Z31" i="9" s="1"/>
  <c r="T11" i="9"/>
  <c r="T7" i="9"/>
  <c r="T6" i="9"/>
  <c r="P6" i="9"/>
  <c r="T5" i="9"/>
  <c r="P5" i="9"/>
  <c r="T9" i="9" s="1"/>
  <c r="P4" i="9"/>
  <c r="T8" i="9" s="1"/>
  <c r="P3" i="9"/>
  <c r="T4" i="9" s="1"/>
  <c r="X28" i="9" l="1"/>
  <c r="Z28" i="9" s="1"/>
  <c r="X95" i="9"/>
  <c r="Z95" i="9" s="1"/>
  <c r="X96" i="9"/>
  <c r="Z96" i="9" s="1"/>
  <c r="X32" i="9"/>
  <c r="Z32" i="9" s="1"/>
  <c r="X33" i="9"/>
  <c r="Z33" i="9" s="1"/>
  <c r="X86" i="9"/>
  <c r="Z86" i="9" s="1"/>
  <c r="X37" i="9"/>
  <c r="Z37" i="9" s="1"/>
  <c r="X38" i="9"/>
  <c r="Z38" i="9" s="1"/>
  <c r="X47" i="9"/>
  <c r="Z47" i="9" s="1"/>
  <c r="X48" i="9"/>
  <c r="Z48" i="9" s="1"/>
  <c r="X49" i="9"/>
  <c r="Z49" i="9" s="1"/>
  <c r="X27" i="9"/>
  <c r="Z27" i="9" s="1"/>
  <c r="X34" i="9"/>
  <c r="Z34" i="9" s="1"/>
  <c r="V86" i="9"/>
  <c r="X90" i="9" s="1"/>
  <c r="Z90" i="9" s="1"/>
  <c r="X94" i="9"/>
  <c r="Z94" i="9" s="1"/>
  <c r="X87" i="9"/>
  <c r="Z87" i="9" s="1"/>
  <c r="X29" i="9"/>
  <c r="Z29" i="9" s="1"/>
  <c r="T10" i="9"/>
  <c r="X30" i="9"/>
  <c r="Z30" i="9" s="1"/>
  <c r="X89" i="9"/>
  <c r="Z89" i="9" s="1"/>
  <c r="X53" i="9"/>
  <c r="Z53" i="9" s="1"/>
  <c r="X133" i="9"/>
  <c r="Z133" i="9" s="1"/>
  <c r="T14" i="9"/>
  <c r="T13" i="9"/>
  <c r="T12" i="9"/>
  <c r="X35" i="9"/>
  <c r="Z35" i="9" s="1"/>
  <c r="X36" i="9"/>
  <c r="Z36" i="9" s="1"/>
  <c r="X58" i="9"/>
  <c r="Z58" i="9" s="1"/>
  <c r="X88" i="9"/>
  <c r="Z88" i="9" s="1"/>
  <c r="X132" i="9"/>
  <c r="Z132" i="9" s="1"/>
  <c r="X54" i="9"/>
  <c r="Z54" i="9" s="1"/>
  <c r="X134" i="9"/>
  <c r="Z134" i="9" s="1"/>
  <c r="T3" i="9"/>
  <c r="X123" i="9"/>
  <c r="Z123" i="9" s="1"/>
  <c r="V4" i="9" l="1"/>
  <c r="X3" i="9" s="1"/>
  <c r="Z3" i="9" s="1"/>
  <c r="X10" i="9"/>
  <c r="Z10" i="9" s="1"/>
  <c r="X92" i="9"/>
  <c r="Z92" i="9" s="1"/>
  <c r="X85" i="9"/>
  <c r="Z85" i="9" s="1"/>
  <c r="X93" i="9"/>
  <c r="Z93" i="9" s="1"/>
  <c r="X91" i="9"/>
  <c r="Z91" i="9" s="1"/>
  <c r="X4" i="9" l="1"/>
  <c r="Z4" i="9" s="1"/>
  <c r="X11" i="9"/>
  <c r="Z11" i="9" s="1"/>
  <c r="X7" i="9"/>
  <c r="Z7" i="9" s="1"/>
  <c r="X8" i="9"/>
  <c r="Z8" i="9" s="1"/>
  <c r="X9" i="9"/>
  <c r="Z9" i="9" s="1"/>
  <c r="X5" i="9"/>
  <c r="Z5" i="9" s="1"/>
  <c r="X6" i="9"/>
  <c r="Z6" i="9" s="1"/>
  <c r="X14" i="9"/>
  <c r="Z14" i="9" s="1"/>
  <c r="X13" i="9"/>
  <c r="Z13" i="9" s="1"/>
  <c r="X12" i="9"/>
  <c r="Z12" i="9" s="1"/>
  <c r="E15" i="7"/>
  <c r="D15" i="7"/>
  <c r="C15" i="7"/>
  <c r="E14" i="7"/>
  <c r="D14" i="7"/>
  <c r="C14" i="7"/>
  <c r="E13" i="7"/>
  <c r="D13" i="7"/>
  <c r="C13" i="7"/>
  <c r="K32" i="4"/>
  <c r="J32" i="4"/>
  <c r="I32" i="4"/>
  <c r="K31" i="4"/>
  <c r="J31" i="4"/>
  <c r="I31" i="4"/>
  <c r="K30" i="4"/>
  <c r="J30" i="4"/>
  <c r="I30" i="4"/>
  <c r="K27" i="4"/>
  <c r="J27" i="4"/>
  <c r="I27" i="4"/>
  <c r="K26" i="4"/>
  <c r="J26" i="4"/>
  <c r="I26" i="4"/>
  <c r="K25" i="4"/>
  <c r="J25" i="4"/>
  <c r="I25" i="4"/>
  <c r="K20" i="4"/>
  <c r="J20" i="4"/>
  <c r="I20" i="4"/>
  <c r="K19" i="4"/>
  <c r="J19" i="4"/>
  <c r="I19" i="4"/>
  <c r="K18" i="4"/>
  <c r="J18" i="4"/>
  <c r="I18" i="4"/>
  <c r="K13" i="4"/>
  <c r="J13" i="4"/>
  <c r="I13" i="4"/>
  <c r="K12" i="4"/>
  <c r="J12" i="4"/>
  <c r="I12" i="4"/>
  <c r="K11" i="4"/>
  <c r="J11" i="4"/>
  <c r="I11" i="4"/>
  <c r="K6" i="4"/>
  <c r="J6" i="4"/>
  <c r="I6" i="4"/>
  <c r="K5" i="4"/>
  <c r="J5" i="4"/>
  <c r="I5" i="4"/>
  <c r="K4" i="4"/>
  <c r="J4" i="4"/>
  <c r="I4" i="4"/>
  <c r="L21" i="3"/>
  <c r="L19" i="3"/>
  <c r="L18" i="3"/>
  <c r="L17" i="3"/>
  <c r="H15" i="3"/>
  <c r="L20" i="3" s="1"/>
  <c r="H14" i="3"/>
  <c r="L16" i="3" s="1"/>
  <c r="H13" i="3"/>
  <c r="L15" i="3" s="1"/>
  <c r="L13" i="3" l="1"/>
  <c r="L14" i="3"/>
  <c r="M13" i="3" l="1"/>
  <c r="N14" i="3" s="1"/>
  <c r="O14" i="3" s="1"/>
  <c r="N21" i="3" l="1"/>
  <c r="O21" i="3" s="1"/>
  <c r="N15" i="3"/>
  <c r="O15" i="3" s="1"/>
  <c r="N20" i="3"/>
  <c r="O20" i="3" s="1"/>
  <c r="N17" i="3"/>
  <c r="O17" i="3" s="1"/>
  <c r="N18" i="3"/>
  <c r="O18" i="3" s="1"/>
  <c r="N19" i="3"/>
  <c r="O19" i="3" s="1"/>
  <c r="N16" i="3"/>
  <c r="O16" i="3" s="1"/>
  <c r="N13" i="3"/>
  <c r="O13" i="3" s="1"/>
  <c r="O9" i="1" l="1"/>
  <c r="O10" i="1"/>
  <c r="O8" i="1"/>
  <c r="N9" i="1"/>
  <c r="N10" i="1"/>
  <c r="N8" i="1"/>
  <c r="M8" i="1"/>
  <c r="L18" i="1"/>
  <c r="N18" i="1" s="1"/>
  <c r="O18" i="1" s="1"/>
  <c r="L19" i="1"/>
  <c r="N19" i="1" s="1"/>
  <c r="O19" i="1" s="1"/>
  <c r="L17" i="1"/>
  <c r="N17" i="1" s="1"/>
  <c r="O17" i="1" s="1"/>
  <c r="L15" i="1"/>
  <c r="N15" i="1" s="1"/>
  <c r="O15" i="1" s="1"/>
  <c r="L16" i="1"/>
  <c r="N16" i="1" s="1"/>
  <c r="O16" i="1" s="1"/>
  <c r="L14" i="1"/>
  <c r="N14" i="1" s="1"/>
  <c r="O14" i="1" s="1"/>
  <c r="L12" i="1"/>
  <c r="N12" i="1" s="1"/>
  <c r="O12" i="1" s="1"/>
  <c r="L13" i="1"/>
  <c r="N13" i="1" s="1"/>
  <c r="O13" i="1" s="1"/>
  <c r="L11" i="1"/>
  <c r="N11" i="1" s="1"/>
  <c r="O11" i="1" s="1"/>
  <c r="L9" i="1"/>
  <c r="L10" i="1"/>
  <c r="L8" i="1"/>
  <c r="H11" i="1"/>
  <c r="H10" i="1"/>
  <c r="H9" i="1"/>
  <c r="H8" i="1"/>
</calcChain>
</file>

<file path=xl/sharedStrings.xml><?xml version="1.0" encoding="utf-8"?>
<sst xmlns="http://schemas.openxmlformats.org/spreadsheetml/2006/main" count="614" uniqueCount="188">
  <si>
    <t>GAPDH</t>
    <phoneticPr fontId="4" type="noConversion"/>
  </si>
  <si>
    <t>RDH16</t>
    <phoneticPr fontId="4" type="noConversion"/>
  </si>
  <si>
    <t>Δct</t>
  </si>
  <si>
    <t>ΔΔct</t>
  </si>
  <si>
    <t>2^(-ΔΔct)</t>
  </si>
  <si>
    <r>
      <rPr>
        <sz val="8.25"/>
        <rFont val="Microsoft Sans Serif"/>
        <family val="2"/>
      </rPr>
      <t>Control-</t>
    </r>
    <r>
      <rPr>
        <sz val="8.25"/>
        <rFont val="Microsoft Sans Serif"/>
        <family val="2"/>
        <charset val="161"/>
      </rPr>
      <t>Δct-mean</t>
    </r>
    <phoneticPr fontId="4" type="noConversion"/>
  </si>
  <si>
    <t>Actin</t>
    <phoneticPr fontId="4" type="noConversion"/>
  </si>
  <si>
    <t>LO2</t>
    <phoneticPr fontId="4" type="noConversion"/>
  </si>
  <si>
    <t>HepG2</t>
    <phoneticPr fontId="4" type="noConversion"/>
  </si>
  <si>
    <t>Hep3B</t>
    <phoneticPr fontId="4" type="noConversion"/>
  </si>
  <si>
    <t>Huh-7</t>
    <phoneticPr fontId="4" type="noConversion"/>
  </si>
  <si>
    <t>MLH1</t>
    <phoneticPr fontId="4" type="noConversion"/>
  </si>
  <si>
    <t>Actin-Mean</t>
    <phoneticPr fontId="4" type="noConversion"/>
  </si>
  <si>
    <t>Figure 3C original pcr results</t>
    <phoneticPr fontId="4" type="noConversion"/>
  </si>
  <si>
    <t>Figure 4A original pcr results</t>
    <phoneticPr fontId="9" type="noConversion"/>
  </si>
  <si>
    <t>GAPDH</t>
    <phoneticPr fontId="9" type="noConversion"/>
  </si>
  <si>
    <t>Actin</t>
    <phoneticPr fontId="9" type="noConversion"/>
  </si>
  <si>
    <t>MLH1</t>
    <phoneticPr fontId="9" type="noConversion"/>
  </si>
  <si>
    <t>NC</t>
    <phoneticPr fontId="9" type="noConversion"/>
  </si>
  <si>
    <t>sh1</t>
    <phoneticPr fontId="9" type="noConversion"/>
  </si>
  <si>
    <t>sh2</t>
    <phoneticPr fontId="9" type="noConversion"/>
  </si>
  <si>
    <t>Control-Δct-mean</t>
    <phoneticPr fontId="9" type="noConversion"/>
  </si>
  <si>
    <t>Actin-Mean</t>
    <phoneticPr fontId="9" type="noConversion"/>
  </si>
  <si>
    <t>Figure 4C original  data(CCK8-OD value)</t>
    <phoneticPr fontId="9" type="noConversion"/>
  </si>
  <si>
    <t>HepG2</t>
    <phoneticPr fontId="9" type="noConversion"/>
  </si>
  <si>
    <t>0H</t>
    <phoneticPr fontId="9" type="noConversion"/>
  </si>
  <si>
    <t>shMLH1-1</t>
    <phoneticPr fontId="9" type="noConversion"/>
  </si>
  <si>
    <t>shMLH1-2</t>
    <phoneticPr fontId="9" type="noConversion"/>
  </si>
  <si>
    <t>Background values</t>
  </si>
  <si>
    <t>24H</t>
    <phoneticPr fontId="9" type="noConversion"/>
  </si>
  <si>
    <t>48H</t>
    <phoneticPr fontId="9" type="noConversion"/>
  </si>
  <si>
    <t>72H</t>
    <phoneticPr fontId="9" type="noConversion"/>
  </si>
  <si>
    <t>96H</t>
    <phoneticPr fontId="9" type="noConversion"/>
  </si>
  <si>
    <t>Figure 4D Cell clone formation raw data</t>
    <phoneticPr fontId="9" type="noConversion"/>
  </si>
  <si>
    <t>Figure 4E Cell Apoptosis raw data</t>
    <phoneticPr fontId="9" type="noConversion"/>
  </si>
  <si>
    <t>0H（Area)</t>
    <phoneticPr fontId="9" type="noConversion"/>
  </si>
  <si>
    <t>48H(Area)</t>
    <phoneticPr fontId="9" type="noConversion"/>
  </si>
  <si>
    <t>Figure 4F original data</t>
    <phoneticPr fontId="9" type="noConversion"/>
  </si>
  <si>
    <t>Migration</t>
    <phoneticPr fontId="9" type="noConversion"/>
  </si>
  <si>
    <t>Invation</t>
    <phoneticPr fontId="9" type="noConversion"/>
  </si>
  <si>
    <t>Figure 4G original data</t>
    <phoneticPr fontId="9" type="noConversion"/>
  </si>
  <si>
    <t>Figure 11 original pcr data</t>
    <phoneticPr fontId="4" type="noConversion"/>
  </si>
  <si>
    <t>Well</t>
  </si>
  <si>
    <t>Biological Set Name</t>
  </si>
  <si>
    <t>Cq</t>
  </si>
  <si>
    <t>Starting Quantity (SQ)</t>
  </si>
  <si>
    <t>Log Starting Quantity</t>
  </si>
  <si>
    <t>SQ Mean</t>
  </si>
  <si>
    <t>SQ Std. Dev</t>
  </si>
  <si>
    <t>Set Point</t>
  </si>
  <si>
    <t>Well Note</t>
  </si>
  <si>
    <r>
      <rPr>
        <sz val="8.25"/>
        <rFont val="Calibri"/>
        <family val="2"/>
        <charset val="161"/>
      </rPr>
      <t>β</t>
    </r>
    <r>
      <rPr>
        <sz val="8.25"/>
        <rFont val="宋体"/>
        <family val="2"/>
        <charset val="134"/>
      </rPr>
      <t>-Actin</t>
    </r>
    <phoneticPr fontId="4" type="noConversion"/>
  </si>
  <si>
    <t>Target（KPNA2）</t>
    <phoneticPr fontId="4" type="noConversion"/>
  </si>
  <si>
    <t>Δct</t>
    <phoneticPr fontId="4" type="noConversion"/>
  </si>
  <si>
    <r>
      <t>Control(LO2)</t>
    </r>
    <r>
      <rPr>
        <sz val="8.25"/>
        <rFont val="Calibri"/>
        <family val="2"/>
        <charset val="161"/>
      </rPr>
      <t>Δ</t>
    </r>
    <r>
      <rPr>
        <sz val="8.25"/>
        <rFont val="宋体"/>
        <family val="2"/>
        <charset val="134"/>
      </rPr>
      <t>ct-Mean</t>
    </r>
    <phoneticPr fontId="4" type="noConversion"/>
  </si>
  <si>
    <t>ΔΔct</t>
    <phoneticPr fontId="4" type="noConversion"/>
  </si>
  <si>
    <r>
      <t>2^(-ΔΔct</t>
    </r>
    <r>
      <rPr>
        <sz val="8.25"/>
        <rFont val="宋体"/>
        <family val="2"/>
        <charset val="134"/>
      </rPr>
      <t>)</t>
    </r>
    <phoneticPr fontId="4" type="noConversion"/>
  </si>
  <si>
    <t>A01</t>
  </si>
  <si>
    <t/>
  </si>
  <si>
    <t>A02</t>
  </si>
  <si>
    <t>3B</t>
    <phoneticPr fontId="4" type="noConversion"/>
  </si>
  <si>
    <t>A03</t>
  </si>
  <si>
    <t>G2</t>
    <phoneticPr fontId="4" type="noConversion"/>
  </si>
  <si>
    <t>A04</t>
  </si>
  <si>
    <t>Huh-7</t>
  </si>
  <si>
    <t>A05</t>
  </si>
  <si>
    <t>A06</t>
  </si>
  <si>
    <t>A07</t>
  </si>
  <si>
    <t>A08</t>
  </si>
  <si>
    <t>A09</t>
  </si>
  <si>
    <t>A10</t>
  </si>
  <si>
    <t>A11</t>
  </si>
  <si>
    <t>A12</t>
  </si>
  <si>
    <t>B01</t>
  </si>
  <si>
    <t>B02</t>
  </si>
  <si>
    <t>B03</t>
  </si>
  <si>
    <t>B04</t>
  </si>
  <si>
    <t>B05</t>
  </si>
  <si>
    <t>KPNA2</t>
    <phoneticPr fontId="4" type="noConversion"/>
  </si>
  <si>
    <t>B06</t>
  </si>
  <si>
    <t>B07</t>
  </si>
  <si>
    <t>B08</t>
  </si>
  <si>
    <t>B09</t>
  </si>
  <si>
    <t>B10</t>
  </si>
  <si>
    <t>B11</t>
  </si>
  <si>
    <t>B12</t>
  </si>
  <si>
    <t>β-Actin</t>
  </si>
  <si>
    <t>Target（ATP1B3）</t>
    <phoneticPr fontId="4" type="noConversion"/>
  </si>
  <si>
    <t>Control(LO2)Δct-Mean</t>
  </si>
  <si>
    <r>
      <rPr>
        <sz val="8.25"/>
        <rFont val="Calibri"/>
        <family val="2"/>
        <charset val="161"/>
      </rPr>
      <t>ΔΔ</t>
    </r>
    <r>
      <rPr>
        <sz val="8.25"/>
        <rFont val="宋体"/>
        <family val="2"/>
        <charset val="134"/>
      </rPr>
      <t>ct</t>
    </r>
    <phoneticPr fontId="4" type="noConversion"/>
  </si>
  <si>
    <t>C01</t>
  </si>
  <si>
    <t>LO2</t>
  </si>
  <si>
    <t>C02</t>
  </si>
  <si>
    <t>3B</t>
  </si>
  <si>
    <t>C03</t>
  </si>
  <si>
    <t>G2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</si>
  <si>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</si>
  <si>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</si>
  <si>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</si>
  <si>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</si>
  <si>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</si>
  <si>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</si>
  <si>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</si>
  <si>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</si>
  <si>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</si>
  <si>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D01</t>
  </si>
  <si>
    <t>D02</t>
  </si>
  <si>
    <t>D03</t>
  </si>
  <si>
    <t>D04</t>
  </si>
  <si>
    <t>ATP1B3</t>
  </si>
  <si>
    <t>D05</t>
  </si>
  <si>
    <t>D06</t>
  </si>
  <si>
    <t>D07</t>
  </si>
  <si>
    <t>D08</t>
  </si>
  <si>
    <t>Target（TRIB3）</t>
    <phoneticPr fontId="4" type="noConversion"/>
  </si>
  <si>
    <t>D09</t>
  </si>
  <si>
    <t>D10</t>
  </si>
  <si>
    <t>D11</t>
  </si>
  <si>
    <t>D12</t>
  </si>
  <si>
    <t>E01</t>
  </si>
  <si>
    <t>E02</t>
  </si>
  <si>
    <t>E03</t>
  </si>
  <si>
    <t>E04</t>
  </si>
  <si>
    <t>E05</t>
  </si>
  <si>
    <t>E06</t>
  </si>
  <si>
    <t>E07</t>
  </si>
  <si>
    <t>E08</t>
  </si>
  <si>
    <t>E09</t>
  </si>
  <si>
    <t>E10</t>
  </si>
  <si>
    <t>E11</t>
  </si>
  <si>
    <t>E12</t>
  </si>
  <si>
    <t>TRIB3</t>
    <phoneticPr fontId="4" type="noConversion"/>
  </si>
  <si>
    <t>F01</t>
  </si>
  <si>
    <t>F02</t>
  </si>
  <si>
    <t>F03</t>
  </si>
  <si>
    <t>Target（EPO）</t>
    <phoneticPr fontId="4" type="noConversion"/>
  </si>
  <si>
    <t>F04</t>
  </si>
  <si>
    <t>F05</t>
  </si>
  <si>
    <t>F06</t>
  </si>
  <si>
    <t>F07</t>
  </si>
  <si>
    <t>F08</t>
  </si>
  <si>
    <t>F09</t>
  </si>
  <si>
    <t>F10</t>
  </si>
  <si>
    <t>F11</t>
  </si>
  <si>
    <t>F12</t>
  </si>
  <si>
    <t>G01</t>
  </si>
  <si>
    <t>G02</t>
  </si>
  <si>
    <t>G03</t>
  </si>
  <si>
    <t>G04</t>
  </si>
  <si>
    <t>G05</t>
  </si>
  <si>
    <t>G06</t>
  </si>
  <si>
    <t>EPO</t>
    <phoneticPr fontId="4" type="noConversion"/>
  </si>
  <si>
    <t>G07</t>
  </si>
  <si>
    <t>G08</t>
  </si>
  <si>
    <t>G09</t>
  </si>
  <si>
    <t>G10</t>
  </si>
  <si>
    <t>Target（CXCL9）</t>
    <phoneticPr fontId="4" type="noConversion"/>
  </si>
  <si>
    <t>G11</t>
  </si>
  <si>
    <t>G12</t>
  </si>
  <si>
    <t>H01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</si>
  <si>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</si>
  <si>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</si>
  <si>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</si>
  <si>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</si>
  <si>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</si>
  <si>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</si>
  <si>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</si>
  <si>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</si>
  <si>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</si>
  <si>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</si>
  <si>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H12</t>
  </si>
  <si>
    <t>I01</t>
    <phoneticPr fontId="4" type="noConversion"/>
  </si>
  <si>
    <t>CXCL9</t>
    <phoneticPr fontId="4" type="noConversion"/>
  </si>
  <si>
    <t>I02</t>
  </si>
  <si>
    <t>I03</t>
  </si>
  <si>
    <t>I04</t>
  </si>
  <si>
    <t>I05</t>
  </si>
  <si>
    <t>Target（LINC01554）</t>
    <phoneticPr fontId="4" type="noConversion"/>
  </si>
  <si>
    <t>I06</t>
  </si>
  <si>
    <t>I07</t>
  </si>
  <si>
    <t>I08</t>
  </si>
  <si>
    <t>I09</t>
  </si>
  <si>
    <t>I10</t>
  </si>
  <si>
    <t>I11</t>
  </si>
  <si>
    <t>I12</t>
  </si>
  <si>
    <t>LINC01554</t>
    <phoneticPr fontId="4" type="noConversion"/>
  </si>
  <si>
    <t>Target（ANXA10）</t>
    <phoneticPr fontId="4" type="noConversion"/>
  </si>
  <si>
    <t>ANXA10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</si>
</sst>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##0.00;\-###0.00"/>
    <numFmt numFmtId="177" formatCode="0.0000000000000_ "/>
    <numFmt numFmtId="178" formatCode="0.00000000000000_ "/>
    <numFmt numFmtId="179" formatCode="0.000000000000000_ "/>
    <numFmt numFmtId="180" formatCode="###0.00000;\-###0.00000"/>
    <numFmt numFmtId="181" formatCode="###0.000;\-###0.000"/>
    <numFmt numFmtId="182" formatCode="###0.0;\-###0.0"/>
    <numFmt numFmtId="183" formatCode="0.00_ "/>
    <numFmt numFmtId="184" formatCode="0.00000000000000000_ "/>
  </numFmts>
  <fonts count="20" x14ac:knownFonts="1">
    <font>
      <sz val="8.25"/>
      <name val="Microsoft Sans Serif"/>
      <charset val="1"/>
    </font>
    <font>
      <sz val="8.25"/>
      <name val="Microsoft Sans Serif"/>
      <charset val="1"/>
    </font>
    <font>
      <sz val="8.25"/>
      <name val="Microsoft Sans Serif"/>
      <charset val="1"/>
    </font>
    <font>
      <sz val="8.25"/>
      <name val="Microsoft Sans Serif"/>
      <charset val="1"/>
    </font>
    <font>
      <sz val="9"/>
      <name val="宋体"/>
      <family val="3"/>
      <charset val="134"/>
    </font>
    <font>
      <sz val="8.25"/>
      <name val="Microsoft Sans Serif"/>
      <family val="2"/>
    </font>
    <font>
      <sz val="8.25"/>
      <name val="Microsoft Sans Serif"/>
      <family val="2"/>
      <charset val="161"/>
    </font>
    <font>
      <b/>
      <sz val="10"/>
      <name val="Microsoft Sans Serif"/>
      <family val="2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name val="等线"/>
      <family val="2"/>
      <scheme val="minor"/>
    </font>
    <font>
      <sz val="12"/>
      <color theme="1"/>
      <name val="宋体"/>
      <family val="3"/>
      <charset val="134"/>
    </font>
    <font>
      <sz val="12"/>
      <color indexed="10"/>
      <name val="宋体"/>
      <family val="3"/>
      <charset val="134"/>
    </font>
    <font>
      <sz val="10"/>
      <name val="Arial"/>
      <family val="2"/>
    </font>
    <font>
      <b/>
      <sz val="8.25"/>
      <name val="Microsoft Sans Serif"/>
      <family val="2"/>
    </font>
    <font>
      <sz val="8.25"/>
      <name val="宋体"/>
      <family val="2"/>
      <charset val="161"/>
    </font>
    <font>
      <sz val="8.25"/>
      <name val="Calibri"/>
      <family val="2"/>
      <charset val="161"/>
    </font>
    <font>
      <sz val="8.25"/>
      <name val="宋体"/>
      <family val="2"/>
      <charset val="134"/>
    </font>
    <font>
      <sz val="8.25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4ECF7"/>
        <bgColor rgb="FF000000"/>
      </patternFill>
    </fill>
    <fill>
      <patternFill patternType="solid">
        <fgColor rgb="FFA9C4E9"/>
        <bgColor rgb="FF000000"/>
      </patternFill>
    </fill>
    <fill>
      <patternFill patternType="solid">
        <fgColor rgb="FFD3DCE9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47">
    <xf numFmtId="0" fontId="1" fillId="0" borderId="0" xfId="0" applyFont="1">
      <alignment vertical="top"/>
      <protection locked="0"/>
    </xf>
    <xf numFmtId="0" fontId="2" fillId="0" borderId="0" xfId="1" applyFont="1" applyAlignment="1" applyProtection="1">
      <alignment vertical="center"/>
    </xf>
    <xf numFmtId="176" fontId="3" fillId="0" borderId="0" xfId="1" applyNumberFormat="1" applyFont="1" applyAlignment="1" applyProtection="1">
      <alignment vertical="center"/>
    </xf>
    <xf numFmtId="0" fontId="5" fillId="0" borderId="0" xfId="1" applyFont="1" applyAlignment="1" applyProtection="1">
      <alignment vertical="center"/>
    </xf>
    <xf numFmtId="176" fontId="2" fillId="0" borderId="0" xfId="1" applyNumberFormat="1" applyFont="1" applyAlignment="1" applyProtection="1">
      <alignment vertical="center"/>
    </xf>
    <xf numFmtId="0" fontId="0" fillId="0" borderId="0" xfId="0" applyAlignment="1" applyProtection="1"/>
    <xf numFmtId="177" fontId="2" fillId="0" borderId="0" xfId="1" applyNumberFormat="1" applyFont="1" applyAlignment="1" applyProtection="1">
      <alignment vertical="center"/>
    </xf>
    <xf numFmtId="178" fontId="2" fillId="0" borderId="0" xfId="1" applyNumberFormat="1" applyFont="1" applyAlignment="1" applyProtection="1">
      <alignment vertical="center"/>
    </xf>
    <xf numFmtId="0" fontId="5" fillId="0" borderId="0" xfId="0" applyFont="1" applyAlignment="1" applyProtection="1"/>
    <xf numFmtId="0" fontId="1" fillId="0" borderId="0" xfId="0" applyFont="1" applyAlignment="1">
      <alignment vertical="center"/>
      <protection locked="0"/>
    </xf>
    <xf numFmtId="176" fontId="1" fillId="0" borderId="0" xfId="1" applyNumberFormat="1" applyAlignment="1" applyProtection="1">
      <alignment vertical="center"/>
    </xf>
    <xf numFmtId="176" fontId="5" fillId="0" borderId="0" xfId="1" applyNumberFormat="1" applyFont="1" applyAlignment="1" applyProtection="1">
      <alignment vertical="center"/>
    </xf>
    <xf numFmtId="177" fontId="0" fillId="0" borderId="0" xfId="0" applyNumberFormat="1" applyAlignment="1" applyProtection="1"/>
    <xf numFmtId="178" fontId="0" fillId="0" borderId="0" xfId="0" applyNumberFormat="1" applyAlignment="1" applyProtection="1"/>
    <xf numFmtId="179" fontId="0" fillId="0" borderId="0" xfId="0" applyNumberFormat="1" applyAlignment="1" applyProtection="1"/>
    <xf numFmtId="176" fontId="0" fillId="0" borderId="0" xfId="0" applyNumberFormat="1" applyAlignment="1" applyProtection="1"/>
    <xf numFmtId="0" fontId="10" fillId="0" borderId="0" xfId="0" applyFont="1" applyAlignment="1" applyProtection="1"/>
    <xf numFmtId="0" fontId="11" fillId="0" borderId="0" xfId="0" applyFont="1" applyAlignment="1" applyProtection="1"/>
    <xf numFmtId="0" fontId="12" fillId="2" borderId="0" xfId="0" applyFont="1" applyFill="1" applyAlignment="1" applyProtection="1"/>
    <xf numFmtId="0" fontId="11" fillId="2" borderId="0" xfId="0" applyFont="1" applyFill="1" applyAlignment="1" applyProtection="1"/>
    <xf numFmtId="0" fontId="0" fillId="2" borderId="0" xfId="0" applyFill="1" applyAlignment="1" applyProtection="1"/>
    <xf numFmtId="0" fontId="13" fillId="0" borderId="0" xfId="0" applyFont="1" applyAlignment="1" applyProtection="1"/>
    <xf numFmtId="0" fontId="14" fillId="0" borderId="0" xfId="0" applyFont="1" applyAlignment="1" applyProtection="1"/>
    <xf numFmtId="0" fontId="5" fillId="3" borderId="0" xfId="1" applyFont="1" applyFill="1" applyAlignment="1">
      <alignment horizontal="center" vertical="center"/>
      <protection locked="0"/>
    </xf>
    <xf numFmtId="49" fontId="5" fillId="4" borderId="0" xfId="1" applyNumberFormat="1" applyFont="1" applyFill="1" applyAlignment="1">
      <alignment horizontal="center" vertical="center"/>
      <protection locked="0"/>
    </xf>
    <xf numFmtId="0" fontId="5" fillId="5" borderId="0" xfId="1" applyFont="1" applyFill="1" applyAlignment="1">
      <alignment horizontal="center" vertical="center" wrapText="1"/>
      <protection locked="0"/>
    </xf>
    <xf numFmtId="0" fontId="5" fillId="5" borderId="0" xfId="1" applyFont="1" applyFill="1" applyAlignment="1">
      <alignment horizontal="center" vertical="center"/>
      <protection locked="0"/>
    </xf>
    <xf numFmtId="0" fontId="16" fillId="5" borderId="0" xfId="1" applyFont="1" applyFill="1" applyAlignment="1">
      <alignment horizontal="center" vertical="center"/>
      <protection locked="0"/>
    </xf>
    <xf numFmtId="0" fontId="18" fillId="5" borderId="0" xfId="1" applyFont="1" applyFill="1" applyAlignment="1">
      <alignment horizontal="center" vertical="center"/>
      <protection locked="0"/>
    </xf>
    <xf numFmtId="49" fontId="5" fillId="0" borderId="0" xfId="1" applyNumberFormat="1" applyFont="1" applyAlignment="1" applyProtection="1">
      <alignment vertical="center"/>
    </xf>
    <xf numFmtId="180" fontId="5" fillId="0" borderId="0" xfId="1" applyNumberFormat="1" applyFont="1" applyAlignment="1" applyProtection="1">
      <alignment vertical="center"/>
    </xf>
    <xf numFmtId="181" fontId="5" fillId="0" borderId="0" xfId="1" applyNumberFormat="1" applyFont="1" applyAlignment="1" applyProtection="1">
      <alignment vertical="center"/>
    </xf>
    <xf numFmtId="182" fontId="5" fillId="0" borderId="0" xfId="1" applyNumberFormat="1" applyFont="1" applyAlignment="1" applyProtection="1">
      <alignment vertical="center"/>
    </xf>
    <xf numFmtId="183" fontId="5" fillId="0" borderId="0" xfId="1" applyNumberFormat="1" applyFont="1" applyAlignment="1" applyProtection="1">
      <alignment vertical="center"/>
    </xf>
    <xf numFmtId="0" fontId="18" fillId="0" borderId="0" xfId="1" applyFont="1" applyAlignment="1" applyProtection="1">
      <alignment vertical="center"/>
    </xf>
    <xf numFmtId="0" fontId="19" fillId="0" borderId="0" xfId="1" applyFont="1" applyAlignment="1" applyProtection="1">
      <alignment vertical="center"/>
    </xf>
    <xf numFmtId="177" fontId="5" fillId="0" borderId="0" xfId="1" applyNumberFormat="1" applyFont="1" applyAlignment="1" applyProtection="1">
      <alignment vertical="center"/>
    </xf>
    <xf numFmtId="179" fontId="5" fillId="0" borderId="0" xfId="1" applyNumberFormat="1" applyFont="1" applyAlignment="1" applyProtection="1">
      <alignment vertical="center"/>
    </xf>
    <xf numFmtId="178" fontId="5" fillId="0" borderId="0" xfId="1" applyNumberFormat="1" applyFont="1" applyAlignment="1" applyProtection="1">
      <alignment vertical="center"/>
    </xf>
    <xf numFmtId="184" fontId="5" fillId="0" borderId="0" xfId="1" applyNumberFormat="1" applyFont="1" applyAlignment="1" applyProtection="1">
      <alignment vertical="center"/>
    </xf>
    <xf numFmtId="0" fontId="7" fillId="0" borderId="0" xfId="1" applyFont="1" applyAlignment="1" applyProtection="1">
      <alignment vertical="center"/>
    </xf>
    <xf numFmtId="0" fontId="1" fillId="0" borderId="0" xfId="0" applyFont="1" applyAlignment="1">
      <alignment vertical="center"/>
      <protection locked="0"/>
    </xf>
    <xf numFmtId="0" fontId="8" fillId="0" borderId="0" xfId="0" applyFont="1" applyAlignment="1" applyProtection="1"/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49" fontId="15" fillId="0" borderId="0" xfId="1" applyNumberFormat="1" applyFont="1" applyAlignment="1" applyProtection="1">
      <alignment vertical="center"/>
    </xf>
    <xf numFmtId="0" fontId="5" fillId="0" borderId="0" xfId="0" applyFont="1" applyAlignment="1">
      <alignment vertical="center"/>
      <protection locked="0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"/>
  <sheetViews>
    <sheetView tabSelected="1" workbookViewId="0">
      <pane xSplit="6" ySplit="3" topLeftCell="G4" activePane="bottomRight" state="frozen"/>
      <selection activeCell="B2" sqref="B2"/>
      <selection pane="topRight" activeCell="B2" sqref="B2"/>
      <selection pane="bottomLeft" activeCell="B2" sqref="B2"/>
      <selection pane="bottomRight" sqref="A1:B2"/>
    </sheetView>
  </sheetViews>
  <sheetFormatPr defaultColWidth="10" defaultRowHeight="15" customHeight="1" x14ac:dyDescent="0.25"/>
  <cols>
    <col min="1" max="1" width="20.77734375" style="1" customWidth="1"/>
    <col min="2" max="2" width="19.21875" style="1" customWidth="1"/>
    <col min="3" max="5" width="10" style="1"/>
    <col min="6" max="6" width="17.33203125" style="1" customWidth="1"/>
    <col min="7" max="7" width="10" style="1"/>
    <col min="8" max="8" width="10" style="1" customWidth="1"/>
    <col min="9" max="9" width="10" style="1"/>
    <col min="10" max="10" width="16.6640625" style="1" customWidth="1"/>
    <col min="11" max="11" width="10" style="1"/>
    <col min="12" max="12" width="18.33203125" style="1" bestFit="1" customWidth="1"/>
    <col min="13" max="13" width="18.77734375" style="1" customWidth="1"/>
    <col min="14" max="14" width="17.88671875" style="1" bestFit="1" customWidth="1"/>
    <col min="15" max="15" width="18.33203125" style="1" bestFit="1" customWidth="1"/>
    <col min="16" max="16384" width="10" style="1"/>
  </cols>
  <sheetData>
    <row r="1" spans="1:19" ht="15" customHeight="1" x14ac:dyDescent="0.25">
      <c r="A1" s="40" t="s">
        <v>13</v>
      </c>
      <c r="B1" s="41"/>
      <c r="C1" s="9"/>
    </row>
    <row r="2" spans="1:19" ht="15" customHeight="1" x14ac:dyDescent="0.25">
      <c r="A2" s="41"/>
      <c r="B2" s="41"/>
      <c r="C2" s="9"/>
    </row>
    <row r="3" spans="1:19" ht="15" customHeight="1" x14ac:dyDescent="0.25">
      <c r="B3" s="3" t="s">
        <v>0</v>
      </c>
      <c r="C3" s="3" t="s">
        <v>6</v>
      </c>
      <c r="D3" s="3" t="s">
        <v>11</v>
      </c>
      <c r="E3" s="3"/>
      <c r="H3" s="3"/>
      <c r="I3" s="3"/>
      <c r="J3" s="3"/>
      <c r="K3" s="3"/>
      <c r="L3" s="3"/>
      <c r="M3" s="3"/>
      <c r="N3" s="3"/>
      <c r="O3" s="3"/>
      <c r="P3" s="3"/>
      <c r="R3" s="3"/>
      <c r="S3" s="3"/>
    </row>
    <row r="4" spans="1:19" ht="15" customHeight="1" x14ac:dyDescent="0.25">
      <c r="A4" s="3" t="s">
        <v>7</v>
      </c>
      <c r="B4" s="2">
        <v>16.164966353899</v>
      </c>
      <c r="C4" s="10">
        <v>17.661328619117</v>
      </c>
      <c r="D4" s="2">
        <v>23.3643031395872</v>
      </c>
      <c r="E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5" customHeight="1" x14ac:dyDescent="0.25">
      <c r="A5" s="3" t="s">
        <v>7</v>
      </c>
      <c r="B5" s="2">
        <v>16.102954599514099</v>
      </c>
      <c r="C5" s="10">
        <v>17.828661026436698</v>
      </c>
      <c r="D5" s="2">
        <v>23.407726271837301</v>
      </c>
      <c r="E5" s="2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" customHeight="1" x14ac:dyDescent="0.25">
      <c r="A6" s="3" t="s">
        <v>7</v>
      </c>
      <c r="B6" s="2">
        <v>16.349227048337799</v>
      </c>
      <c r="C6" s="10">
        <v>17.466195075604901</v>
      </c>
      <c r="D6" s="2">
        <v>23.2404559761897</v>
      </c>
      <c r="E6" s="2"/>
    </row>
    <row r="7" spans="1:19" ht="15" customHeight="1" x14ac:dyDescent="0.25">
      <c r="A7" s="3" t="s">
        <v>8</v>
      </c>
      <c r="B7" s="2">
        <v>16.178454237985701</v>
      </c>
      <c r="C7" s="10">
        <v>17.896683287756499</v>
      </c>
      <c r="D7" s="2">
        <v>22.557464625138898</v>
      </c>
      <c r="E7" s="2"/>
      <c r="L7" s="5" t="s">
        <v>2</v>
      </c>
      <c r="M7" s="8" t="s">
        <v>5</v>
      </c>
      <c r="N7" s="5" t="s">
        <v>3</v>
      </c>
      <c r="O7" s="5" t="s">
        <v>4</v>
      </c>
    </row>
    <row r="8" spans="1:19" ht="15" customHeight="1" x14ac:dyDescent="0.25">
      <c r="A8" s="3" t="s">
        <v>8</v>
      </c>
      <c r="B8" s="2">
        <v>16.392939460694201</v>
      </c>
      <c r="C8" s="10">
        <v>17.840003072617701</v>
      </c>
      <c r="D8" s="2">
        <v>22.4013296519223</v>
      </c>
      <c r="E8" s="2"/>
      <c r="F8" s="3" t="s">
        <v>12</v>
      </c>
      <c r="G8" s="3" t="s">
        <v>7</v>
      </c>
      <c r="H8" s="4">
        <f>AVERAGE(C4:C6)</f>
        <v>17.652061573719532</v>
      </c>
      <c r="I8" s="3" t="s">
        <v>1</v>
      </c>
      <c r="J8" s="3" t="s">
        <v>7</v>
      </c>
      <c r="K8" s="2">
        <v>23.3643031395872</v>
      </c>
      <c r="L8" s="6">
        <f>K8-$H$8</f>
        <v>5.712241565867668</v>
      </c>
      <c r="M8" s="6">
        <f>AVERAGE(L8:L10)</f>
        <v>5.6854335554852016</v>
      </c>
      <c r="N8" s="6">
        <f>L8-$M$8</f>
        <v>2.6808010382466385E-2</v>
      </c>
      <c r="O8" s="7">
        <f>2^(-N8)</f>
        <v>0.98158968223322096</v>
      </c>
    </row>
    <row r="9" spans="1:19" ht="15" customHeight="1" x14ac:dyDescent="0.25">
      <c r="A9" s="3" t="s">
        <v>8</v>
      </c>
      <c r="B9" s="2">
        <v>16.176541591725702</v>
      </c>
      <c r="C9" s="10">
        <v>17.7089382032723</v>
      </c>
      <c r="D9" s="2">
        <v>22.499850634822899</v>
      </c>
      <c r="E9" s="2"/>
      <c r="G9" s="3" t="s">
        <v>8</v>
      </c>
      <c r="H9" s="11">
        <f>AVERAGE(C7:C9)</f>
        <v>17.815208187882167</v>
      </c>
      <c r="J9" s="3" t="s">
        <v>7</v>
      </c>
      <c r="K9" s="2">
        <v>23.407726271837301</v>
      </c>
      <c r="L9" s="6">
        <f t="shared" ref="L9:L10" si="0">K9-$H$8</f>
        <v>5.7556646981177693</v>
      </c>
      <c r="N9" s="6">
        <f t="shared" ref="N9:N19" si="1">L9-$M$8</f>
        <v>7.0231142632567689E-2</v>
      </c>
      <c r="O9" s="7">
        <f t="shared" ref="O9:O19" si="2">2^(-N9)</f>
        <v>0.95248538254997139</v>
      </c>
    </row>
    <row r="10" spans="1:19" ht="15" customHeight="1" x14ac:dyDescent="0.25">
      <c r="A10" s="3" t="s">
        <v>9</v>
      </c>
      <c r="B10" s="2">
        <v>16.596287496584001</v>
      </c>
      <c r="C10" s="10">
        <v>17.427916411232999</v>
      </c>
      <c r="D10" s="2">
        <v>21.837581751831902</v>
      </c>
      <c r="E10" s="2"/>
      <c r="G10" s="3" t="s">
        <v>9</v>
      </c>
      <c r="H10" s="4">
        <f>AVERAGE(C10:C12)</f>
        <v>17.518561973255899</v>
      </c>
      <c r="J10" s="3" t="s">
        <v>7</v>
      </c>
      <c r="K10" s="2">
        <v>23.2404559761897</v>
      </c>
      <c r="L10" s="6">
        <f t="shared" si="0"/>
        <v>5.5883944024701684</v>
      </c>
      <c r="N10" s="6">
        <f t="shared" si="1"/>
        <v>-9.7039153015033186E-2</v>
      </c>
      <c r="O10" s="7">
        <f t="shared" si="2"/>
        <v>1.0695761145057441</v>
      </c>
    </row>
    <row r="11" spans="1:19" ht="15" customHeight="1" x14ac:dyDescent="0.25">
      <c r="A11" s="3" t="s">
        <v>9</v>
      </c>
      <c r="B11" s="2">
        <v>16.323762749208299</v>
      </c>
      <c r="C11" s="10">
        <v>17.664412859652099</v>
      </c>
      <c r="D11" s="2">
        <v>21.748031848502901</v>
      </c>
      <c r="E11" s="2"/>
      <c r="G11" s="3" t="s">
        <v>10</v>
      </c>
      <c r="H11" s="4">
        <f>AVERAGE(C13:C15)</f>
        <v>17.775236421947366</v>
      </c>
      <c r="J11" s="3" t="s">
        <v>8</v>
      </c>
      <c r="K11" s="2">
        <v>22.557464625138898</v>
      </c>
      <c r="L11" s="6">
        <f>K11-$H$9</f>
        <v>4.7422564372567315</v>
      </c>
      <c r="N11" s="6">
        <f t="shared" si="1"/>
        <v>-0.94317711822847006</v>
      </c>
      <c r="O11" s="7">
        <f t="shared" si="2"/>
        <v>1.9227578973536199</v>
      </c>
    </row>
    <row r="12" spans="1:19" ht="15" customHeight="1" x14ac:dyDescent="0.25">
      <c r="A12" s="3" t="s">
        <v>9</v>
      </c>
      <c r="B12" s="2">
        <v>16.517242299909999</v>
      </c>
      <c r="C12" s="10">
        <v>17.463356648882598</v>
      </c>
      <c r="D12" s="2">
        <v>21.510977874288599</v>
      </c>
      <c r="E12" s="2"/>
      <c r="J12" s="3" t="s">
        <v>8</v>
      </c>
      <c r="K12" s="2">
        <v>22.4013296519223</v>
      </c>
      <c r="L12" s="6">
        <f t="shared" ref="L12:L13" si="3">K12-$H$9</f>
        <v>4.5861214640401329</v>
      </c>
      <c r="N12" s="6">
        <f t="shared" si="1"/>
        <v>-1.0993120914450687</v>
      </c>
      <c r="O12" s="7">
        <f t="shared" si="2"/>
        <v>2.1425250786466323</v>
      </c>
    </row>
    <row r="13" spans="1:19" ht="15" customHeight="1" x14ac:dyDescent="0.25">
      <c r="A13" s="3" t="s">
        <v>10</v>
      </c>
      <c r="B13" s="2">
        <v>16.517428358895099</v>
      </c>
      <c r="C13" s="10">
        <v>17.572155281922399</v>
      </c>
      <c r="D13" s="2">
        <v>22.451397961278602</v>
      </c>
      <c r="E13" s="2"/>
      <c r="J13" s="3" t="s">
        <v>8</v>
      </c>
      <c r="K13" s="2">
        <v>22.499850634822899</v>
      </c>
      <c r="L13" s="6">
        <f t="shared" si="3"/>
        <v>4.6846424469407317</v>
      </c>
      <c r="N13" s="6">
        <f t="shared" si="1"/>
        <v>-1.0007911085444698</v>
      </c>
      <c r="O13" s="7">
        <f t="shared" si="2"/>
        <v>2.0010970100620318</v>
      </c>
    </row>
    <row r="14" spans="1:19" ht="15" customHeight="1" x14ac:dyDescent="0.25">
      <c r="A14" s="3" t="s">
        <v>10</v>
      </c>
      <c r="B14" s="2">
        <v>16.382865782070699</v>
      </c>
      <c r="C14" s="10">
        <v>17.893303365563298</v>
      </c>
      <c r="D14" s="2">
        <v>22.616887551582501</v>
      </c>
      <c r="E14" s="2"/>
      <c r="J14" s="3" t="s">
        <v>9</v>
      </c>
      <c r="K14" s="2">
        <v>21.837581751831902</v>
      </c>
      <c r="L14" s="6">
        <f>K14-$H$10</f>
        <v>4.3190197785760027</v>
      </c>
      <c r="N14" s="6">
        <f t="shared" si="1"/>
        <v>-1.3664137769091989</v>
      </c>
      <c r="O14" s="7">
        <f t="shared" si="2"/>
        <v>2.5782886295100083</v>
      </c>
    </row>
    <row r="15" spans="1:19" ht="15" customHeight="1" x14ac:dyDescent="0.25">
      <c r="A15" s="3" t="s">
        <v>10</v>
      </c>
      <c r="B15" s="2">
        <v>16.062182957382401</v>
      </c>
      <c r="C15" s="10">
        <v>17.8602506183564</v>
      </c>
      <c r="D15" s="2">
        <v>22.578082213313401</v>
      </c>
      <c r="E15" s="2"/>
      <c r="J15" s="3" t="s">
        <v>9</v>
      </c>
      <c r="K15" s="2">
        <v>21.748031848502901</v>
      </c>
      <c r="L15" s="6">
        <f t="shared" ref="L15:L16" si="4">K15-$H$10</f>
        <v>4.2294698752470019</v>
      </c>
      <c r="N15" s="6">
        <f t="shared" si="1"/>
        <v>-1.4559636802381997</v>
      </c>
      <c r="O15" s="7">
        <f t="shared" si="2"/>
        <v>2.7433975114427431</v>
      </c>
    </row>
    <row r="16" spans="1:19" ht="15" customHeight="1" x14ac:dyDescent="0.25">
      <c r="J16" s="3" t="s">
        <v>9</v>
      </c>
      <c r="K16" s="2">
        <v>21.510977874288599</v>
      </c>
      <c r="L16" s="6">
        <f t="shared" si="4"/>
        <v>3.9924159010327003</v>
      </c>
      <c r="N16" s="6">
        <f t="shared" si="1"/>
        <v>-1.6930176544525013</v>
      </c>
      <c r="O16" s="7">
        <f t="shared" si="2"/>
        <v>3.2333230415874241</v>
      </c>
    </row>
    <row r="17" spans="10:15" ht="15" customHeight="1" x14ac:dyDescent="0.25">
      <c r="J17" s="3" t="s">
        <v>10</v>
      </c>
      <c r="K17" s="2">
        <v>22.451397961278602</v>
      </c>
      <c r="L17" s="6">
        <f>K17-$H$11</f>
        <v>4.6761615393312361</v>
      </c>
      <c r="N17" s="6">
        <f t="shared" si="1"/>
        <v>-1.0092720161539654</v>
      </c>
      <c r="O17" s="7">
        <f t="shared" si="2"/>
        <v>2.0128951370212866</v>
      </c>
    </row>
    <row r="18" spans="10:15" ht="15" customHeight="1" x14ac:dyDescent="0.25">
      <c r="J18" s="3" t="s">
        <v>10</v>
      </c>
      <c r="K18" s="2">
        <v>22.616887551582501</v>
      </c>
      <c r="L18" s="6">
        <f t="shared" ref="L18:L19" si="5">K18-$H$11</f>
        <v>4.8416511296351352</v>
      </c>
      <c r="N18" s="6">
        <f t="shared" si="1"/>
        <v>-0.84378242585006635</v>
      </c>
      <c r="O18" s="7">
        <f t="shared" si="2"/>
        <v>1.7947494131339845</v>
      </c>
    </row>
    <row r="19" spans="10:15" ht="15" customHeight="1" x14ac:dyDescent="0.25">
      <c r="J19" s="3" t="s">
        <v>10</v>
      </c>
      <c r="K19" s="2">
        <v>22.578082213313401</v>
      </c>
      <c r="L19" s="6">
        <f t="shared" si="5"/>
        <v>4.8028457913660354</v>
      </c>
      <c r="N19" s="6">
        <f t="shared" si="1"/>
        <v>-0.88258776411916617</v>
      </c>
      <c r="O19" s="7">
        <f t="shared" si="2"/>
        <v>1.8436793473601443</v>
      </c>
    </row>
  </sheetData>
  <mergeCells count="1">
    <mergeCell ref="A1:B2"/>
  </mergeCells>
  <phoneticPr fontId="4" type="noConversion"/>
  <printOptions headings="1" gridLines="1"/>
  <pageMargins left="0" right="0" top="0" bottom="0" header="0" footer="0"/>
  <pageSetup paperSize="9" pageOrder="overThenDown" orientation="portrait" blackAndWhite="1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38717-6A71-40A8-A10F-9795C7FA12E0}">
  <dimension ref="A1:R24"/>
  <sheetViews>
    <sheetView workbookViewId="0">
      <selection sqref="A1:XFD1048576"/>
    </sheetView>
  </sheetViews>
  <sheetFormatPr defaultRowHeight="11" x14ac:dyDescent="0.25"/>
  <cols>
    <col min="1" max="2" width="27" style="5" customWidth="1"/>
    <col min="3" max="11" width="8.88671875" style="5"/>
    <col min="12" max="14" width="23.44140625" style="5" bestFit="1" customWidth="1"/>
    <col min="15" max="15" width="24.88671875" style="5" bestFit="1" customWidth="1"/>
    <col min="16" max="16384" width="8.88671875" style="5"/>
  </cols>
  <sheetData>
    <row r="1" spans="1:18" x14ac:dyDescent="0.25">
      <c r="A1" s="42" t="s">
        <v>14</v>
      </c>
      <c r="B1" s="42"/>
      <c r="C1" s="43"/>
    </row>
    <row r="2" spans="1:18" x14ac:dyDescent="0.25">
      <c r="A2" s="43"/>
      <c r="B2" s="43"/>
      <c r="C2" s="43"/>
    </row>
    <row r="3" spans="1:18" x14ac:dyDescent="0.25">
      <c r="B3" s="5" t="s">
        <v>15</v>
      </c>
      <c r="C3" s="5" t="s">
        <v>16</v>
      </c>
      <c r="D3" s="5" t="s">
        <v>17</v>
      </c>
    </row>
    <row r="4" spans="1:18" x14ac:dyDescent="0.25">
      <c r="A4" s="5" t="s">
        <v>18</v>
      </c>
      <c r="B4" s="10">
        <v>17.035533158859799</v>
      </c>
      <c r="C4" s="10">
        <v>17.551412709057299</v>
      </c>
      <c r="D4" s="10">
        <v>22.203167913349802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x14ac:dyDescent="0.25">
      <c r="A5" s="5" t="s">
        <v>18</v>
      </c>
      <c r="B5" s="10">
        <v>17.192058891963399</v>
      </c>
      <c r="C5" s="10">
        <v>17.452668039128199</v>
      </c>
      <c r="D5" s="10">
        <v>22.376777514414801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x14ac:dyDescent="0.25">
      <c r="A6" s="5" t="s">
        <v>18</v>
      </c>
      <c r="B6" s="10">
        <v>17.0240746966142</v>
      </c>
      <c r="C6" s="10">
        <v>17.458493653312299</v>
      </c>
      <c r="D6" s="10">
        <v>22.2103792687602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x14ac:dyDescent="0.25">
      <c r="A7" s="5" t="s">
        <v>19</v>
      </c>
      <c r="B7" s="10">
        <v>17.564036570476599</v>
      </c>
      <c r="C7" s="10">
        <v>16.996499408036499</v>
      </c>
      <c r="D7" s="10">
        <v>22.832925885241899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x14ac:dyDescent="0.25">
      <c r="A8" s="5" t="s">
        <v>19</v>
      </c>
      <c r="B8" s="10">
        <v>17.4797394887227</v>
      </c>
      <c r="C8" s="10">
        <v>16.921754687093198</v>
      </c>
      <c r="D8" s="10">
        <v>22.886135513567002</v>
      </c>
    </row>
    <row r="9" spans="1:18" x14ac:dyDescent="0.25">
      <c r="A9" s="5" t="s">
        <v>19</v>
      </c>
      <c r="B9" s="10">
        <v>17.576041231771299</v>
      </c>
      <c r="C9" s="10">
        <v>16.8411906706169</v>
      </c>
      <c r="D9" s="10">
        <v>22.400613220713499</v>
      </c>
    </row>
    <row r="10" spans="1:18" x14ac:dyDescent="0.25">
      <c r="A10" s="5" t="s">
        <v>20</v>
      </c>
      <c r="B10" s="10">
        <v>17.444514018153502</v>
      </c>
      <c r="C10" s="10">
        <v>17.558414385654</v>
      </c>
      <c r="D10" s="10">
        <v>23.756353444556801</v>
      </c>
    </row>
    <row r="11" spans="1:18" x14ac:dyDescent="0.25">
      <c r="A11" s="5" t="s">
        <v>20</v>
      </c>
      <c r="B11" s="10">
        <v>17.1819931250356</v>
      </c>
      <c r="C11" s="10">
        <v>17.290072982944601</v>
      </c>
      <c r="D11" s="10">
        <v>23.856820384752599</v>
      </c>
      <c r="K11" s="10"/>
      <c r="L11" s="12"/>
      <c r="N11" s="13"/>
      <c r="O11" s="14"/>
    </row>
    <row r="12" spans="1:18" x14ac:dyDescent="0.25">
      <c r="A12" s="5" t="s">
        <v>20</v>
      </c>
      <c r="B12" s="10">
        <v>17.362630109867101</v>
      </c>
      <c r="C12" s="10">
        <v>17.4907863212749</v>
      </c>
      <c r="D12" s="10">
        <v>23.8527933042879</v>
      </c>
      <c r="L12" s="5" t="s">
        <v>2</v>
      </c>
      <c r="M12" s="5" t="s">
        <v>21</v>
      </c>
      <c r="N12" s="5" t="s">
        <v>3</v>
      </c>
      <c r="O12" s="5" t="s">
        <v>4</v>
      </c>
    </row>
    <row r="13" spans="1:18" x14ac:dyDescent="0.25">
      <c r="C13" s="10"/>
      <c r="D13" s="10"/>
      <c r="F13" s="5" t="s">
        <v>22</v>
      </c>
      <c r="G13" s="5" t="s">
        <v>18</v>
      </c>
      <c r="H13" s="15">
        <f>AVERAGE(C4:C6)</f>
        <v>17.487524800499269</v>
      </c>
      <c r="I13" s="5" t="s">
        <v>17</v>
      </c>
      <c r="J13" s="5" t="s">
        <v>18</v>
      </c>
      <c r="K13" s="10">
        <v>22.203167913349802</v>
      </c>
      <c r="L13" s="12">
        <f>K13-$H$13</f>
        <v>4.7156431128505325</v>
      </c>
      <c r="M13" s="12">
        <f>AVERAGE(L13:L15)</f>
        <v>4.775916765008998</v>
      </c>
      <c r="N13" s="12">
        <f>L13-$M$13</f>
        <v>-6.0273652158465474E-2</v>
      </c>
      <c r="O13" s="14">
        <f>2^(-N13)</f>
        <v>1.0426635157752353</v>
      </c>
    </row>
    <row r="14" spans="1:18" x14ac:dyDescent="0.25">
      <c r="C14" s="10"/>
      <c r="D14" s="10"/>
      <c r="G14" s="5" t="s">
        <v>19</v>
      </c>
      <c r="H14" s="15">
        <f>AVERAGE(C7:C9)</f>
        <v>16.919814921915531</v>
      </c>
      <c r="J14" s="5" t="s">
        <v>18</v>
      </c>
      <c r="K14" s="10">
        <v>22.376777514414801</v>
      </c>
      <c r="L14" s="12">
        <f t="shared" ref="L14:L15" si="0">K14-$H$13</f>
        <v>4.889252713915532</v>
      </c>
      <c r="N14" s="12">
        <f t="shared" ref="N14:N17" si="1">L14-$M$13</f>
        <v>0.11333594890653398</v>
      </c>
      <c r="O14" s="14">
        <f t="shared" ref="O14:O21" si="2">2^(-N14)</f>
        <v>0.92444798420673269</v>
      </c>
    </row>
    <row r="15" spans="1:18" x14ac:dyDescent="0.25">
      <c r="D15" s="10"/>
      <c r="G15" s="5" t="s">
        <v>20</v>
      </c>
      <c r="H15" s="15">
        <f>AVERAGE(C10:C12)</f>
        <v>17.446424563291163</v>
      </c>
      <c r="J15" s="5" t="s">
        <v>18</v>
      </c>
      <c r="K15" s="10">
        <v>22.2103792687602</v>
      </c>
      <c r="L15" s="12">
        <f t="shared" si="0"/>
        <v>4.7228544682609304</v>
      </c>
      <c r="N15" s="12">
        <f t="shared" si="1"/>
        <v>-5.3062296748067617E-2</v>
      </c>
      <c r="O15" s="14">
        <f t="shared" si="2"/>
        <v>1.0374647341714527</v>
      </c>
    </row>
    <row r="16" spans="1:18" x14ac:dyDescent="0.25">
      <c r="H16" s="15"/>
      <c r="J16" s="5" t="s">
        <v>19</v>
      </c>
      <c r="K16" s="10">
        <v>22.832925885241899</v>
      </c>
      <c r="L16" s="12">
        <f>K16-$H$14</f>
        <v>5.9131109633263677</v>
      </c>
      <c r="N16" s="12">
        <f t="shared" si="1"/>
        <v>1.1371941983173697</v>
      </c>
      <c r="O16" s="14">
        <f t="shared" si="2"/>
        <v>0.45464292319932154</v>
      </c>
    </row>
    <row r="17" spans="10:15" x14ac:dyDescent="0.25">
      <c r="J17" s="5" t="s">
        <v>19</v>
      </c>
      <c r="K17" s="10">
        <v>22.886135513567002</v>
      </c>
      <c r="L17" s="12">
        <f t="shared" ref="L17:L18" si="3">K17-$H$14</f>
        <v>5.9663205916514706</v>
      </c>
      <c r="N17" s="12">
        <f t="shared" si="1"/>
        <v>1.1904038266424726</v>
      </c>
      <c r="O17" s="14">
        <f t="shared" si="2"/>
        <v>0.43818019190406826</v>
      </c>
    </row>
    <row r="18" spans="10:15" x14ac:dyDescent="0.25">
      <c r="J18" s="5" t="s">
        <v>19</v>
      </c>
      <c r="K18" s="10">
        <v>22.400613220713499</v>
      </c>
      <c r="L18" s="12">
        <f t="shared" si="3"/>
        <v>5.4807982987979678</v>
      </c>
      <c r="N18" s="12">
        <f>L18-$M$13</f>
        <v>0.70488153378896978</v>
      </c>
      <c r="O18" s="14">
        <f t="shared" si="2"/>
        <v>0.61349286323072072</v>
      </c>
    </row>
    <row r="19" spans="10:15" x14ac:dyDescent="0.25">
      <c r="J19" s="5" t="s">
        <v>20</v>
      </c>
      <c r="K19" s="10">
        <v>23.756353444556801</v>
      </c>
      <c r="L19" s="12">
        <f>K19-$H$15</f>
        <v>6.3099288812656376</v>
      </c>
      <c r="M19" s="12"/>
      <c r="N19" s="12">
        <f t="shared" ref="N19:N21" si="4">L19-$M$13</f>
        <v>1.5340121162566396</v>
      </c>
      <c r="O19" s="14">
        <f t="shared" si="2"/>
        <v>0.34531571194187771</v>
      </c>
    </row>
    <row r="20" spans="10:15" x14ac:dyDescent="0.25">
      <c r="J20" s="5" t="s">
        <v>20</v>
      </c>
      <c r="K20" s="10">
        <v>23.856820384752599</v>
      </c>
      <c r="L20" s="12">
        <f t="shared" ref="L20:L21" si="5">K20-$H$15</f>
        <v>6.4103958214614352</v>
      </c>
      <c r="N20" s="12">
        <f t="shared" si="4"/>
        <v>1.6344790564524372</v>
      </c>
      <c r="O20" s="14">
        <f t="shared" si="2"/>
        <v>0.32208668884213981</v>
      </c>
    </row>
    <row r="21" spans="10:15" x14ac:dyDescent="0.25">
      <c r="J21" s="5" t="s">
        <v>20</v>
      </c>
      <c r="K21" s="10">
        <v>23.8527933042879</v>
      </c>
      <c r="L21" s="12">
        <f t="shared" si="5"/>
        <v>6.4063687409967365</v>
      </c>
      <c r="N21" s="12">
        <f t="shared" si="4"/>
        <v>1.6304519759877385</v>
      </c>
      <c r="O21" s="14">
        <f t="shared" si="2"/>
        <v>0.32298700453898993</v>
      </c>
    </row>
    <row r="22" spans="10:15" x14ac:dyDescent="0.25">
      <c r="K22" s="10"/>
      <c r="L22" s="12"/>
      <c r="N22" s="12"/>
      <c r="O22" s="14"/>
    </row>
    <row r="23" spans="10:15" x14ac:dyDescent="0.25">
      <c r="K23" s="10"/>
      <c r="L23" s="12"/>
      <c r="N23" s="12"/>
      <c r="O23" s="14"/>
    </row>
    <row r="24" spans="10:15" x14ac:dyDescent="0.25">
      <c r="K24" s="10"/>
      <c r="L24" s="12"/>
      <c r="N24" s="12"/>
      <c r="O24" s="14"/>
    </row>
  </sheetData>
  <mergeCells count="1">
    <mergeCell ref="A1:C2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DD75D-6F4B-49DF-A897-7B6D9B8CC886}">
  <dimension ref="A1:K32"/>
  <sheetViews>
    <sheetView workbookViewId="0">
      <selection sqref="A1:XFD1048576"/>
    </sheetView>
  </sheetViews>
  <sheetFormatPr defaultRowHeight="11" x14ac:dyDescent="0.25"/>
  <cols>
    <col min="1" max="16384" width="8.88671875" style="5"/>
  </cols>
  <sheetData>
    <row r="1" spans="1:11" ht="14" x14ac:dyDescent="0.3">
      <c r="A1" s="42" t="s">
        <v>23</v>
      </c>
      <c r="B1" s="43"/>
      <c r="C1" s="43"/>
    </row>
    <row r="2" spans="1:11" x14ac:dyDescent="0.25">
      <c r="C2" s="44" t="s">
        <v>24</v>
      </c>
      <c r="D2" s="44"/>
      <c r="E2" s="44"/>
      <c r="F2" s="44"/>
    </row>
    <row r="3" spans="1:11" ht="15.5" x14ac:dyDescent="0.3">
      <c r="B3" s="5" t="s">
        <v>25</v>
      </c>
      <c r="C3" s="16" t="s">
        <v>18</v>
      </c>
      <c r="D3" s="16" t="s">
        <v>26</v>
      </c>
      <c r="E3" s="16" t="s">
        <v>27</v>
      </c>
      <c r="F3" s="16"/>
      <c r="G3" s="17" t="s">
        <v>28</v>
      </c>
    </row>
    <row r="4" spans="1:11" ht="15.5" x14ac:dyDescent="0.3">
      <c r="C4" s="16">
        <v>0.34539999999999998</v>
      </c>
      <c r="D4" s="16">
        <v>0.3654</v>
      </c>
      <c r="E4" s="16">
        <v>0.35139999999999999</v>
      </c>
      <c r="F4" s="18"/>
      <c r="G4" s="19">
        <v>0.24590000000000001</v>
      </c>
      <c r="I4" s="5">
        <f>C4-$G$4</f>
        <v>9.9499999999999977E-2</v>
      </c>
      <c r="J4" s="5">
        <f>D4-$G$4</f>
        <v>0.1195</v>
      </c>
      <c r="K4" s="5">
        <f>E4-$G$4</f>
        <v>0.10549999999999998</v>
      </c>
    </row>
    <row r="5" spans="1:11" ht="15.5" x14ac:dyDescent="0.3">
      <c r="C5" s="16">
        <v>0.36470000000000002</v>
      </c>
      <c r="D5" s="16">
        <v>0.33100000000000002</v>
      </c>
      <c r="E5" s="16">
        <v>0.3412</v>
      </c>
      <c r="F5" s="18"/>
      <c r="G5" s="17"/>
      <c r="I5" s="5">
        <f>C5-$G$4</f>
        <v>0.11880000000000002</v>
      </c>
      <c r="J5" s="5">
        <f t="shared" ref="J5:K6" si="0">D5-$G$4</f>
        <v>8.5100000000000009E-2</v>
      </c>
      <c r="K5" s="5">
        <f t="shared" si="0"/>
        <v>9.5299999999999996E-2</v>
      </c>
    </row>
    <row r="6" spans="1:11" ht="15.5" x14ac:dyDescent="0.3">
      <c r="C6" s="16">
        <v>0.36730000000000002</v>
      </c>
      <c r="D6" s="16">
        <v>0.37309999999999999</v>
      </c>
      <c r="E6" s="16">
        <v>0.35310000000000002</v>
      </c>
      <c r="F6" s="18"/>
      <c r="G6" s="17"/>
      <c r="I6" s="5">
        <f>C6-$G$4</f>
        <v>0.12140000000000001</v>
      </c>
      <c r="J6" s="5">
        <f t="shared" si="0"/>
        <v>0.12719999999999998</v>
      </c>
      <c r="K6" s="5">
        <f t="shared" si="0"/>
        <v>0.10720000000000002</v>
      </c>
    </row>
    <row r="7" spans="1:11" ht="15.5" x14ac:dyDescent="0.3">
      <c r="C7" s="16"/>
      <c r="D7" s="16"/>
      <c r="E7" s="18"/>
      <c r="F7" s="18"/>
      <c r="G7" s="17"/>
    </row>
    <row r="8" spans="1:11" ht="14" x14ac:dyDescent="0.3">
      <c r="C8" s="17"/>
      <c r="D8" s="17"/>
      <c r="E8" s="20"/>
      <c r="F8" s="20"/>
      <c r="G8" s="17"/>
    </row>
    <row r="9" spans="1:11" ht="14" x14ac:dyDescent="0.3">
      <c r="C9" s="17"/>
      <c r="D9" s="17"/>
      <c r="E9" s="20"/>
      <c r="F9" s="20"/>
      <c r="G9" s="17"/>
    </row>
    <row r="10" spans="1:11" ht="14" x14ac:dyDescent="0.3">
      <c r="B10" s="5" t="s">
        <v>29</v>
      </c>
      <c r="C10" s="17"/>
      <c r="D10" s="17"/>
      <c r="E10" s="20"/>
      <c r="F10" s="20"/>
      <c r="G10" s="17"/>
    </row>
    <row r="11" spans="1:11" ht="14" x14ac:dyDescent="0.3">
      <c r="C11" s="17">
        <v>0.44379999999999997</v>
      </c>
      <c r="D11" s="17">
        <v>0.44130000000000003</v>
      </c>
      <c r="E11" s="20">
        <v>0.43559999999999999</v>
      </c>
      <c r="F11" s="20"/>
      <c r="G11" s="17">
        <v>0.2452</v>
      </c>
      <c r="I11" s="5">
        <f>C11-$G$11</f>
        <v>0.19859999999999997</v>
      </c>
      <c r="J11" s="5">
        <f>D11-$G$11</f>
        <v>0.19610000000000002</v>
      </c>
      <c r="K11" s="5">
        <f>E11-$G$11</f>
        <v>0.19039999999999999</v>
      </c>
    </row>
    <row r="12" spans="1:11" ht="14" x14ac:dyDescent="0.3">
      <c r="C12" s="17">
        <v>0.4632</v>
      </c>
      <c r="D12" s="17">
        <v>0.44879999999999998</v>
      </c>
      <c r="E12" s="20">
        <v>0.42370000000000002</v>
      </c>
      <c r="F12" s="20"/>
      <c r="G12" s="17"/>
      <c r="I12" s="5">
        <f t="shared" ref="I12:K13" si="1">C12-$G$11</f>
        <v>0.218</v>
      </c>
      <c r="J12" s="5">
        <f t="shared" si="1"/>
        <v>0.20359999999999998</v>
      </c>
      <c r="K12" s="5">
        <f t="shared" si="1"/>
        <v>0.17850000000000002</v>
      </c>
    </row>
    <row r="13" spans="1:11" ht="14" x14ac:dyDescent="0.3">
      <c r="C13" s="17">
        <v>0.47699999999999998</v>
      </c>
      <c r="D13" s="17">
        <v>0.45379999999999998</v>
      </c>
      <c r="E13" s="20">
        <v>0.44119999999999998</v>
      </c>
      <c r="F13" s="20"/>
      <c r="G13" s="17"/>
      <c r="I13" s="5">
        <f t="shared" si="1"/>
        <v>0.23179999999999998</v>
      </c>
      <c r="J13" s="5">
        <f t="shared" si="1"/>
        <v>0.20859999999999998</v>
      </c>
      <c r="K13" s="5">
        <f t="shared" si="1"/>
        <v>0.19599999999999998</v>
      </c>
    </row>
    <row r="14" spans="1:11" ht="14" x14ac:dyDescent="0.3">
      <c r="C14" s="17"/>
      <c r="D14" s="17"/>
      <c r="E14" s="20"/>
      <c r="F14" s="20"/>
      <c r="G14" s="17"/>
    </row>
    <row r="15" spans="1:11" ht="14" x14ac:dyDescent="0.3">
      <c r="C15" s="17"/>
      <c r="D15" s="17"/>
      <c r="E15" s="20"/>
      <c r="F15" s="20"/>
      <c r="G15" s="17"/>
    </row>
    <row r="16" spans="1:11" ht="14" x14ac:dyDescent="0.3">
      <c r="C16" s="17"/>
      <c r="D16" s="17"/>
      <c r="E16" s="20"/>
      <c r="F16" s="20"/>
      <c r="G16" s="17"/>
    </row>
    <row r="17" spans="2:11" ht="15.5" x14ac:dyDescent="0.3">
      <c r="B17" s="5" t="s">
        <v>30</v>
      </c>
      <c r="C17" s="16"/>
      <c r="D17" s="16"/>
      <c r="E17" s="18"/>
      <c r="F17" s="18"/>
      <c r="G17" s="17"/>
    </row>
    <row r="18" spans="2:11" ht="15" x14ac:dyDescent="0.25">
      <c r="C18" s="16">
        <v>0.69950000000000001</v>
      </c>
      <c r="D18" s="16">
        <v>0.66400000000000003</v>
      </c>
      <c r="E18" s="20">
        <v>0.62229999999999996</v>
      </c>
      <c r="F18" s="20"/>
      <c r="G18" s="16">
        <v>0.22789999999999999</v>
      </c>
      <c r="I18" s="5">
        <f>C18-$G$18</f>
        <v>0.47160000000000002</v>
      </c>
      <c r="J18" s="5">
        <f>D18-$G$18</f>
        <v>0.43610000000000004</v>
      </c>
      <c r="K18" s="5">
        <f>E18-$G$18</f>
        <v>0.39439999999999997</v>
      </c>
    </row>
    <row r="19" spans="2:11" ht="15.5" x14ac:dyDescent="0.3">
      <c r="C19" s="16">
        <v>0.70150000000000001</v>
      </c>
      <c r="D19" s="16">
        <v>0.65939999999999999</v>
      </c>
      <c r="E19" s="20">
        <v>0.63349999999999995</v>
      </c>
      <c r="F19" s="20"/>
      <c r="G19" s="17"/>
      <c r="I19" s="5">
        <f t="shared" ref="I19:K20" si="2">C19-$G$18</f>
        <v>0.47360000000000002</v>
      </c>
      <c r="J19" s="5">
        <f t="shared" si="2"/>
        <v>0.43149999999999999</v>
      </c>
      <c r="K19" s="5">
        <f t="shared" si="2"/>
        <v>0.40559999999999996</v>
      </c>
    </row>
    <row r="20" spans="2:11" ht="15.5" x14ac:dyDescent="0.3">
      <c r="C20" s="16">
        <v>0.70630000000000004</v>
      </c>
      <c r="D20" s="16">
        <v>0.68820000000000003</v>
      </c>
      <c r="E20" s="20">
        <v>0.623</v>
      </c>
      <c r="F20" s="20"/>
      <c r="G20" s="17"/>
      <c r="I20" s="5">
        <f t="shared" si="2"/>
        <v>0.47840000000000005</v>
      </c>
      <c r="J20" s="5">
        <f t="shared" si="2"/>
        <v>0.46030000000000004</v>
      </c>
      <c r="K20" s="5">
        <f t="shared" si="2"/>
        <v>0.39510000000000001</v>
      </c>
    </row>
    <row r="21" spans="2:11" ht="15" x14ac:dyDescent="0.25">
      <c r="C21" s="21"/>
      <c r="D21" s="21"/>
      <c r="E21" s="18"/>
      <c r="F21" s="18"/>
    </row>
    <row r="22" spans="2:11" x14ac:dyDescent="0.25">
      <c r="E22" s="20"/>
      <c r="F22" s="20"/>
    </row>
    <row r="23" spans="2:11" x14ac:dyDescent="0.25">
      <c r="E23" s="20"/>
      <c r="F23" s="20"/>
    </row>
    <row r="24" spans="2:11" x14ac:dyDescent="0.25">
      <c r="B24" s="5" t="s">
        <v>31</v>
      </c>
      <c r="E24" s="20"/>
      <c r="F24" s="20"/>
    </row>
    <row r="25" spans="2:11" x14ac:dyDescent="0.25">
      <c r="C25" s="5">
        <v>1.1815</v>
      </c>
      <c r="D25" s="5">
        <v>0.86160000000000003</v>
      </c>
      <c r="E25" s="20">
        <v>0.85570000000000002</v>
      </c>
      <c r="F25" s="20"/>
      <c r="G25" s="5">
        <v>0.23699999999999999</v>
      </c>
      <c r="I25" s="5">
        <f>C25-$G$25</f>
        <v>0.94450000000000001</v>
      </c>
      <c r="J25" s="5">
        <f>D25-$G$25</f>
        <v>0.62460000000000004</v>
      </c>
      <c r="K25" s="5">
        <f>E25-$G$25</f>
        <v>0.61870000000000003</v>
      </c>
    </row>
    <row r="26" spans="2:11" x14ac:dyDescent="0.25">
      <c r="C26" s="5">
        <v>1.0792999999999999</v>
      </c>
      <c r="D26" s="5">
        <v>0.87790000000000001</v>
      </c>
      <c r="E26" s="20">
        <v>0.83340000000000003</v>
      </c>
      <c r="F26" s="20"/>
      <c r="I26" s="5">
        <f t="shared" ref="I26:K27" si="3">C26-$G$25</f>
        <v>0.84229999999999994</v>
      </c>
      <c r="J26" s="5">
        <f t="shared" si="3"/>
        <v>0.64090000000000003</v>
      </c>
      <c r="K26" s="5">
        <f t="shared" si="3"/>
        <v>0.59640000000000004</v>
      </c>
    </row>
    <row r="27" spans="2:11" x14ac:dyDescent="0.25">
      <c r="C27" s="5">
        <v>1.0438000000000001</v>
      </c>
      <c r="D27" s="5">
        <v>0.85129999999999995</v>
      </c>
      <c r="E27" s="20">
        <v>0.84199999999999997</v>
      </c>
      <c r="F27" s="20"/>
      <c r="I27" s="5">
        <f t="shared" si="3"/>
        <v>0.80680000000000007</v>
      </c>
      <c r="J27" s="5">
        <f t="shared" si="3"/>
        <v>0.61429999999999996</v>
      </c>
      <c r="K27" s="5">
        <f t="shared" si="3"/>
        <v>0.60499999999999998</v>
      </c>
    </row>
    <row r="30" spans="2:11" x14ac:dyDescent="0.25">
      <c r="B30" s="5" t="s">
        <v>32</v>
      </c>
      <c r="C30" s="5">
        <v>1.5232000000000001</v>
      </c>
      <c r="D30" s="5">
        <v>1.2562</v>
      </c>
      <c r="E30" s="20">
        <v>1.2166999999999999</v>
      </c>
      <c r="G30" s="5">
        <v>0.22639999999999999</v>
      </c>
      <c r="I30" s="5">
        <f>C30-$G$30</f>
        <v>1.2968000000000002</v>
      </c>
      <c r="J30" s="5">
        <f t="shared" ref="J30:K32" si="4">D30-$G$30</f>
        <v>1.0298</v>
      </c>
      <c r="K30" s="5">
        <f t="shared" si="4"/>
        <v>0.99029999999999996</v>
      </c>
    </row>
    <row r="31" spans="2:11" x14ac:dyDescent="0.25">
      <c r="C31" s="5">
        <v>1.5173000000000001</v>
      </c>
      <c r="D31" s="5">
        <v>1.2735000000000001</v>
      </c>
      <c r="E31" s="20">
        <v>1.2050000000000001</v>
      </c>
      <c r="I31" s="5">
        <f t="shared" ref="I31:I32" si="5">C31-$G$30</f>
        <v>1.2909000000000002</v>
      </c>
      <c r="J31" s="5">
        <f t="shared" si="4"/>
        <v>1.0471000000000001</v>
      </c>
      <c r="K31" s="5">
        <f t="shared" si="4"/>
        <v>0.97860000000000014</v>
      </c>
    </row>
    <row r="32" spans="2:11" x14ac:dyDescent="0.25">
      <c r="C32" s="5">
        <v>1.482</v>
      </c>
      <c r="D32" s="5">
        <v>1.3089</v>
      </c>
      <c r="E32" s="20">
        <v>1.2157</v>
      </c>
      <c r="I32" s="5">
        <f t="shared" si="5"/>
        <v>1.2556</v>
      </c>
      <c r="J32" s="5">
        <f t="shared" si="4"/>
        <v>1.0825</v>
      </c>
      <c r="K32" s="5">
        <f t="shared" si="4"/>
        <v>0.98930000000000007</v>
      </c>
    </row>
  </sheetData>
  <mergeCells count="3">
    <mergeCell ref="A1:C1"/>
    <mergeCell ref="C2:D2"/>
    <mergeCell ref="E2:F2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7E95F-C1EC-4F5A-8365-A246512946AA}">
  <dimension ref="A1:D5"/>
  <sheetViews>
    <sheetView workbookViewId="0">
      <selection sqref="A1:C1"/>
    </sheetView>
  </sheetViews>
  <sheetFormatPr defaultRowHeight="11" x14ac:dyDescent="0.25"/>
  <cols>
    <col min="1" max="16384" width="8.88671875" style="5"/>
  </cols>
  <sheetData>
    <row r="1" spans="1:4" ht="14" x14ac:dyDescent="0.3">
      <c r="A1" s="42" t="s">
        <v>33</v>
      </c>
      <c r="B1" s="43"/>
      <c r="C1" s="43"/>
    </row>
    <row r="2" spans="1:4" x14ac:dyDescent="0.25">
      <c r="B2" s="5" t="s">
        <v>18</v>
      </c>
      <c r="C2" s="5" t="s">
        <v>26</v>
      </c>
      <c r="D2" s="5" t="s">
        <v>27</v>
      </c>
    </row>
    <row r="3" spans="1:4" x14ac:dyDescent="0.25">
      <c r="B3" s="5">
        <v>381</v>
      </c>
      <c r="C3" s="5">
        <v>164</v>
      </c>
      <c r="D3" s="5">
        <v>113</v>
      </c>
    </row>
    <row r="4" spans="1:4" x14ac:dyDescent="0.25">
      <c r="B4" s="5">
        <v>396</v>
      </c>
      <c r="C4" s="5">
        <v>171</v>
      </c>
      <c r="D4" s="5">
        <v>106</v>
      </c>
    </row>
    <row r="5" spans="1:4" x14ac:dyDescent="0.25">
      <c r="B5" s="5">
        <v>387</v>
      </c>
      <c r="C5" s="5">
        <v>154</v>
      </c>
      <c r="D5" s="5">
        <v>98</v>
      </c>
    </row>
  </sheetData>
  <mergeCells count="1">
    <mergeCell ref="A1:C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5082-9A2F-4361-9BB7-949CDE5E7C46}">
  <dimension ref="A1:C5"/>
  <sheetViews>
    <sheetView workbookViewId="0">
      <selection activeCell="C2" sqref="C2"/>
    </sheetView>
  </sheetViews>
  <sheetFormatPr defaultRowHeight="11" x14ac:dyDescent="0.25"/>
  <cols>
    <col min="1" max="16384" width="8.88671875" style="5"/>
  </cols>
  <sheetData>
    <row r="1" spans="1:3" ht="14" x14ac:dyDescent="0.3">
      <c r="A1" s="42" t="s">
        <v>34</v>
      </c>
      <c r="B1" s="43"/>
      <c r="C1" s="43"/>
    </row>
    <row r="2" spans="1:3" x14ac:dyDescent="0.25">
      <c r="A2" s="5" t="s">
        <v>18</v>
      </c>
      <c r="B2" s="8" t="s">
        <v>26</v>
      </c>
      <c r="C2" s="8" t="s">
        <v>27</v>
      </c>
    </row>
    <row r="3" spans="1:3" x14ac:dyDescent="0.25">
      <c r="A3" s="5">
        <v>10.5</v>
      </c>
      <c r="B3" s="5">
        <v>20.16</v>
      </c>
      <c r="C3" s="5">
        <v>20.81</v>
      </c>
    </row>
    <row r="4" spans="1:3" x14ac:dyDescent="0.25">
      <c r="A4" s="5">
        <v>6.64</v>
      </c>
      <c r="B4" s="5">
        <v>26.1</v>
      </c>
      <c r="C4" s="5">
        <v>26.84</v>
      </c>
    </row>
    <row r="5" spans="1:3" x14ac:dyDescent="0.25">
      <c r="A5" s="5">
        <v>7.73</v>
      </c>
      <c r="B5" s="5">
        <v>26.97</v>
      </c>
      <c r="C5" s="5">
        <v>31.5</v>
      </c>
    </row>
  </sheetData>
  <mergeCells count="1">
    <mergeCell ref="A1:C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AF511-D169-466E-90A1-D4D3428C56C7}">
  <dimension ref="A1:E15"/>
  <sheetViews>
    <sheetView workbookViewId="0">
      <selection activeCell="F19" sqref="F19"/>
    </sheetView>
  </sheetViews>
  <sheetFormatPr defaultRowHeight="11" x14ac:dyDescent="0.25"/>
  <cols>
    <col min="1" max="16384" width="8.88671875" style="5"/>
  </cols>
  <sheetData>
    <row r="1" spans="1:5" ht="14" x14ac:dyDescent="0.3">
      <c r="A1" s="42" t="s">
        <v>37</v>
      </c>
      <c r="B1" s="43"/>
      <c r="C1" s="43"/>
    </row>
    <row r="2" spans="1:5" x14ac:dyDescent="0.25">
      <c r="B2" s="5" t="s">
        <v>35</v>
      </c>
      <c r="C2" s="5" t="s">
        <v>18</v>
      </c>
      <c r="D2" s="5" t="s">
        <v>26</v>
      </c>
      <c r="E2" s="5" t="s">
        <v>27</v>
      </c>
    </row>
    <row r="3" spans="1:5" x14ac:dyDescent="0.25">
      <c r="C3" s="5">
        <v>6532785</v>
      </c>
      <c r="D3" s="5">
        <v>6551913</v>
      </c>
      <c r="E3" s="5">
        <v>6588267</v>
      </c>
    </row>
    <row r="4" spans="1:5" x14ac:dyDescent="0.25">
      <c r="C4" s="5">
        <v>6727572</v>
      </c>
      <c r="D4" s="5">
        <v>6895726</v>
      </c>
      <c r="E4" s="5">
        <v>6784579</v>
      </c>
    </row>
    <row r="5" spans="1:5" x14ac:dyDescent="0.25">
      <c r="C5" s="5">
        <v>6704643</v>
      </c>
      <c r="D5" s="5">
        <v>6843902</v>
      </c>
      <c r="E5" s="5">
        <v>6794081</v>
      </c>
    </row>
    <row r="8" spans="1:5" x14ac:dyDescent="0.25">
      <c r="B8" s="5" t="s">
        <v>36</v>
      </c>
      <c r="C8" s="5">
        <v>2335568</v>
      </c>
      <c r="D8" s="5">
        <v>4314763</v>
      </c>
      <c r="E8" s="5">
        <v>4826791</v>
      </c>
    </row>
    <row r="9" spans="1:5" x14ac:dyDescent="0.25">
      <c r="C9" s="5">
        <v>2414763</v>
      </c>
      <c r="D9" s="5">
        <v>4379184</v>
      </c>
      <c r="E9" s="5">
        <v>4943849</v>
      </c>
    </row>
    <row r="10" spans="1:5" x14ac:dyDescent="0.25">
      <c r="C10" s="5">
        <v>2126791</v>
      </c>
      <c r="D10" s="5">
        <v>4367346</v>
      </c>
      <c r="E10" s="5">
        <v>4387589</v>
      </c>
    </row>
    <row r="13" spans="1:5" x14ac:dyDescent="0.25">
      <c r="C13" s="5">
        <f>(C3-C8)/C3</f>
        <v>0.64248509632568651</v>
      </c>
      <c r="D13" s="5">
        <f t="shared" ref="D13:E13" si="0">(D3-D8)/D3</f>
        <v>0.34144989409963167</v>
      </c>
      <c r="E13" s="5">
        <f t="shared" si="0"/>
        <v>0.26736560616016319</v>
      </c>
    </row>
    <row r="14" spans="1:5" x14ac:dyDescent="0.25">
      <c r="C14" s="5">
        <f t="shared" ref="C14:E15" si="1">(C4-C9)/C4</f>
        <v>0.64106471101312623</v>
      </c>
      <c r="D14" s="5">
        <f t="shared" si="1"/>
        <v>0.36494228453972793</v>
      </c>
      <c r="E14" s="5">
        <f t="shared" si="1"/>
        <v>0.2713108654199472</v>
      </c>
    </row>
    <row r="15" spans="1:5" x14ac:dyDescent="0.25">
      <c r="C15" s="5">
        <f t="shared" si="1"/>
        <v>0.68278833041520626</v>
      </c>
      <c r="D15" s="5">
        <f t="shared" si="1"/>
        <v>0.36186315934973939</v>
      </c>
      <c r="E15" s="5">
        <f>(E5-E10)/E5</f>
        <v>0.35420419627025346</v>
      </c>
    </row>
  </sheetData>
  <mergeCells count="1">
    <mergeCell ref="A1:C1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3B263-2F52-4793-BE0E-E4C7F04FCBE5}">
  <dimension ref="A1:G10"/>
  <sheetViews>
    <sheetView workbookViewId="0">
      <selection activeCell="G10" sqref="G10"/>
    </sheetView>
  </sheetViews>
  <sheetFormatPr defaultRowHeight="11" x14ac:dyDescent="0.25"/>
  <cols>
    <col min="1" max="16384" width="8.88671875" style="5"/>
  </cols>
  <sheetData>
    <row r="1" spans="1:7" ht="14" x14ac:dyDescent="0.3">
      <c r="A1" s="42" t="s">
        <v>40</v>
      </c>
      <c r="B1" s="43"/>
      <c r="C1" s="43"/>
    </row>
    <row r="2" spans="1:7" x14ac:dyDescent="0.25">
      <c r="B2" s="5" t="s">
        <v>38</v>
      </c>
      <c r="C2" s="5" t="s">
        <v>18</v>
      </c>
      <c r="D2" s="5" t="s">
        <v>26</v>
      </c>
      <c r="E2" s="5" t="s">
        <v>27</v>
      </c>
    </row>
    <row r="3" spans="1:7" ht="12.5" x14ac:dyDescent="0.25">
      <c r="C3" s="22">
        <v>377</v>
      </c>
      <c r="D3" s="22">
        <v>137</v>
      </c>
      <c r="E3" s="22">
        <v>113</v>
      </c>
      <c r="G3" s="22"/>
    </row>
    <row r="4" spans="1:7" ht="12.5" x14ac:dyDescent="0.25">
      <c r="C4" s="22">
        <v>343</v>
      </c>
      <c r="D4" s="22">
        <v>135</v>
      </c>
      <c r="E4" s="22">
        <v>127</v>
      </c>
    </row>
    <row r="5" spans="1:7" ht="12.5" x14ac:dyDescent="0.25">
      <c r="C5" s="22">
        <v>295</v>
      </c>
      <c r="D5" s="22">
        <v>143</v>
      </c>
      <c r="E5" s="22">
        <v>105</v>
      </c>
    </row>
    <row r="7" spans="1:7" x14ac:dyDescent="0.25">
      <c r="B7" s="5" t="s">
        <v>39</v>
      </c>
      <c r="C7" s="5" t="s">
        <v>18</v>
      </c>
      <c r="D7" s="5" t="s">
        <v>26</v>
      </c>
      <c r="E7" s="5" t="s">
        <v>27</v>
      </c>
    </row>
    <row r="8" spans="1:7" ht="12.5" x14ac:dyDescent="0.25">
      <c r="C8" s="22">
        <v>314</v>
      </c>
      <c r="D8" s="22">
        <v>116</v>
      </c>
      <c r="E8" s="22">
        <v>118</v>
      </c>
    </row>
    <row r="9" spans="1:7" ht="12.5" x14ac:dyDescent="0.25">
      <c r="C9" s="22">
        <v>258</v>
      </c>
      <c r="D9" s="22">
        <v>123</v>
      </c>
      <c r="E9" s="22">
        <v>107</v>
      </c>
    </row>
    <row r="10" spans="1:7" ht="12.5" x14ac:dyDescent="0.25">
      <c r="C10" s="22">
        <v>282</v>
      </c>
      <c r="D10" s="22">
        <v>137</v>
      </c>
      <c r="E10" s="22">
        <v>99</v>
      </c>
    </row>
  </sheetData>
  <mergeCells count="1">
    <mergeCell ref="A1:C1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EF84F-4845-4CE3-824C-742C8DCA978D}">
  <dimension ref="A1:Z139"/>
  <sheetViews>
    <sheetView workbookViewId="0">
      <selection sqref="A1:XFD1048576"/>
    </sheetView>
  </sheetViews>
  <sheetFormatPr defaultColWidth="10" defaultRowHeight="11" x14ac:dyDescent="0.25"/>
  <cols>
    <col min="1" max="1" width="1.44140625" style="23" customWidth="1"/>
    <col min="2" max="2" width="10" style="29"/>
    <col min="3" max="3" width="15" style="29" hidden="1" customWidth="1"/>
    <col min="4" max="4" width="15" style="11" customWidth="1"/>
    <col min="5" max="5" width="18.33203125" style="30" hidden="1" customWidth="1"/>
    <col min="6" max="6" width="18.33203125" style="31" hidden="1" customWidth="1"/>
    <col min="7" max="8" width="18.33203125" style="30" hidden="1" customWidth="1"/>
    <col min="9" max="9" width="10" style="32" hidden="1" customWidth="1"/>
    <col min="10" max="10" width="18.33203125" style="29" hidden="1" customWidth="1"/>
    <col min="11" max="17" width="10" style="3"/>
    <col min="18" max="18" width="20.109375" style="3" customWidth="1"/>
    <col min="19" max="19" width="18.77734375" style="3" customWidth="1"/>
    <col min="20" max="20" width="24.88671875" style="3" customWidth="1"/>
    <col min="21" max="21" width="22.77734375" style="3" customWidth="1"/>
    <col min="22" max="22" width="17.88671875" style="3" bestFit="1" customWidth="1"/>
    <col min="23" max="23" width="10" style="3"/>
    <col min="24" max="24" width="21.21875" style="3" bestFit="1" customWidth="1"/>
    <col min="25" max="25" width="10" style="3"/>
    <col min="26" max="26" width="19.33203125" style="3" bestFit="1" customWidth="1"/>
    <col min="27" max="16384" width="10" style="3"/>
  </cols>
  <sheetData>
    <row r="1" spans="1:26" ht="15" customHeight="1" x14ac:dyDescent="0.25">
      <c r="B1" s="45" t="s">
        <v>41</v>
      </c>
      <c r="C1" s="46"/>
      <c r="D1" s="46"/>
      <c r="E1" s="46"/>
      <c r="F1" s="46"/>
      <c r="G1" s="46"/>
      <c r="H1" s="46"/>
      <c r="I1" s="46"/>
      <c r="J1" s="46"/>
      <c r="K1" s="46"/>
    </row>
    <row r="2" spans="1:26" s="26" customFormat="1" ht="30" customHeight="1" x14ac:dyDescent="0.25">
      <c r="A2" s="24"/>
      <c r="B2" s="25" t="s">
        <v>42</v>
      </c>
      <c r="C2" s="25" t="s">
        <v>43</v>
      </c>
      <c r="D2" s="25" t="s">
        <v>44</v>
      </c>
      <c r="E2" s="25" t="s">
        <v>45</v>
      </c>
      <c r="F2" s="25" t="s">
        <v>46</v>
      </c>
      <c r="G2" s="25" t="s">
        <v>47</v>
      </c>
      <c r="H2" s="25" t="s">
        <v>48</v>
      </c>
      <c r="I2" s="25" t="s">
        <v>49</v>
      </c>
      <c r="J2" s="25" t="s">
        <v>50</v>
      </c>
      <c r="P2" s="27" t="s">
        <v>51</v>
      </c>
      <c r="S2" s="28" t="s">
        <v>52</v>
      </c>
      <c r="T2" s="26" t="s">
        <v>53</v>
      </c>
      <c r="V2" s="28" t="s">
        <v>54</v>
      </c>
      <c r="X2" s="28" t="s">
        <v>55</v>
      </c>
      <c r="Z2" s="26" t="s">
        <v>56</v>
      </c>
    </row>
    <row r="3" spans="1:26" ht="15" customHeight="1" x14ac:dyDescent="0.25">
      <c r="B3" s="29" t="s">
        <v>57</v>
      </c>
      <c r="C3" s="29" t="s">
        <v>58</v>
      </c>
      <c r="D3" s="10">
        <v>16.661328619117</v>
      </c>
      <c r="H3" s="30">
        <v>0</v>
      </c>
      <c r="I3" s="32">
        <v>72</v>
      </c>
      <c r="J3" s="29" t="s">
        <v>58</v>
      </c>
      <c r="K3" s="29"/>
      <c r="L3" s="10"/>
      <c r="O3" s="3" t="s">
        <v>7</v>
      </c>
      <c r="P3" s="11">
        <f>AVERAGE(D3,D4,D5)</f>
        <v>16.652061573719532</v>
      </c>
      <c r="R3" s="3" t="s">
        <v>7</v>
      </c>
      <c r="S3" s="11">
        <v>29.075335685314901</v>
      </c>
      <c r="T3" s="11">
        <f>S3-$P$3</f>
        <v>12.423274111595369</v>
      </c>
      <c r="X3" s="33">
        <f>T3-$V$4</f>
        <v>-7.5513148215334169E-2</v>
      </c>
      <c r="Z3" s="33">
        <f>2^(-X3)</f>
        <v>1.0537357696730854</v>
      </c>
    </row>
    <row r="4" spans="1:26" ht="15" customHeight="1" x14ac:dyDescent="0.25">
      <c r="B4" s="29" t="s">
        <v>59</v>
      </c>
      <c r="C4" s="29" t="s">
        <v>58</v>
      </c>
      <c r="D4" s="10">
        <v>16.828661026436698</v>
      </c>
      <c r="H4" s="30">
        <v>0</v>
      </c>
      <c r="I4" s="32">
        <v>72</v>
      </c>
      <c r="J4" s="29" t="s">
        <v>58</v>
      </c>
      <c r="K4" s="29"/>
      <c r="L4" s="10"/>
      <c r="O4" s="3" t="s">
        <v>60</v>
      </c>
      <c r="P4" s="11">
        <f>AVERAGE(D6:D8)</f>
        <v>16.815208187882167</v>
      </c>
      <c r="R4" s="3" t="s">
        <v>7</v>
      </c>
      <c r="S4" s="11">
        <v>29.015854231744601</v>
      </c>
      <c r="T4" s="11">
        <f t="shared" ref="T4:T5" si="0">S4-$P$3</f>
        <v>12.363792658025069</v>
      </c>
      <c r="V4" s="11">
        <f>AVERAGE(T3:T5)</f>
        <v>12.498787259810703</v>
      </c>
      <c r="X4" s="33">
        <f t="shared" ref="X4:X14" si="1">T4-$V$4</f>
        <v>-0.13499460178563361</v>
      </c>
      <c r="Z4" s="33">
        <f t="shared" ref="Z4:Z14" si="2">2^(-X4)</f>
        <v>1.0980887049981893</v>
      </c>
    </row>
    <row r="5" spans="1:26" ht="15" customHeight="1" x14ac:dyDescent="0.25">
      <c r="B5" s="29" t="s">
        <v>61</v>
      </c>
      <c r="C5" s="29" t="s">
        <v>58</v>
      </c>
      <c r="D5" s="10">
        <v>16.466195075604901</v>
      </c>
      <c r="H5" s="30">
        <v>0</v>
      </c>
      <c r="I5" s="32">
        <v>72</v>
      </c>
      <c r="J5" s="29" t="s">
        <v>58</v>
      </c>
      <c r="K5" s="29"/>
      <c r="L5" s="10"/>
      <c r="O5" s="3" t="s">
        <v>62</v>
      </c>
      <c r="P5" s="11">
        <f>AVERAGE(D9:D11)</f>
        <v>16.518561973255899</v>
      </c>
      <c r="R5" s="3" t="s">
        <v>7</v>
      </c>
      <c r="S5" s="11">
        <v>29.361356583531201</v>
      </c>
      <c r="T5" s="11">
        <f t="shared" si="0"/>
        <v>12.709295009811669</v>
      </c>
      <c r="X5" s="33">
        <f t="shared" si="1"/>
        <v>0.210507750000966</v>
      </c>
      <c r="Z5" s="33">
        <f t="shared" si="2"/>
        <v>0.86423301487257242</v>
      </c>
    </row>
    <row r="6" spans="1:26" ht="15" customHeight="1" x14ac:dyDescent="0.25">
      <c r="B6" s="29" t="s">
        <v>63</v>
      </c>
      <c r="C6" s="29" t="s">
        <v>58</v>
      </c>
      <c r="D6" s="10">
        <v>16.896683287756499</v>
      </c>
      <c r="H6" s="30">
        <v>0</v>
      </c>
      <c r="I6" s="32">
        <v>72</v>
      </c>
      <c r="J6" s="29" t="s">
        <v>58</v>
      </c>
      <c r="K6" s="29"/>
      <c r="L6" s="10"/>
      <c r="O6" s="3" t="s">
        <v>64</v>
      </c>
      <c r="P6" s="11">
        <f>AVERAGE(D12:D14)</f>
        <v>16.775236421947366</v>
      </c>
      <c r="R6" s="3" t="s">
        <v>60</v>
      </c>
      <c r="S6" s="11">
        <v>28.558834412143501</v>
      </c>
      <c r="T6" s="11">
        <f>S6-$P$4</f>
        <v>11.743626224261334</v>
      </c>
      <c r="X6" s="33">
        <f t="shared" si="1"/>
        <v>-0.75516103554936898</v>
      </c>
      <c r="Z6" s="33">
        <f t="shared" si="2"/>
        <v>1.6878199784685173</v>
      </c>
    </row>
    <row r="7" spans="1:26" ht="15" customHeight="1" x14ac:dyDescent="0.25">
      <c r="B7" s="29" t="s">
        <v>65</v>
      </c>
      <c r="C7" s="29" t="s">
        <v>58</v>
      </c>
      <c r="D7" s="10">
        <v>16.840003072617701</v>
      </c>
      <c r="H7" s="30">
        <v>0</v>
      </c>
      <c r="I7" s="32">
        <v>72</v>
      </c>
      <c r="J7" s="29" t="s">
        <v>58</v>
      </c>
      <c r="K7" s="29"/>
      <c r="L7" s="10"/>
      <c r="R7" s="3" t="s">
        <v>60</v>
      </c>
      <c r="S7" s="11">
        <v>28.8520726973276</v>
      </c>
      <c r="T7" s="11">
        <f t="shared" ref="T7:T8" si="3">S7-$P$4</f>
        <v>12.036864509445433</v>
      </c>
      <c r="X7" s="33">
        <f t="shared" si="1"/>
        <v>-0.46192275036526986</v>
      </c>
      <c r="Z7" s="33">
        <f t="shared" si="2"/>
        <v>1.377376292290164</v>
      </c>
    </row>
    <row r="8" spans="1:26" ht="15" customHeight="1" x14ac:dyDescent="0.25">
      <c r="B8" s="29" t="s">
        <v>66</v>
      </c>
      <c r="C8" s="29" t="s">
        <v>58</v>
      </c>
      <c r="D8" s="10">
        <v>16.7089382032723</v>
      </c>
      <c r="H8" s="30">
        <v>0</v>
      </c>
      <c r="I8" s="32">
        <v>72</v>
      </c>
      <c r="J8" s="29" t="s">
        <v>58</v>
      </c>
      <c r="K8" s="29"/>
      <c r="L8" s="10"/>
      <c r="R8" s="3" t="s">
        <v>60</v>
      </c>
      <c r="S8" s="11">
        <v>28.6584470278206</v>
      </c>
      <c r="T8" s="11">
        <f t="shared" si="3"/>
        <v>11.843238839938433</v>
      </c>
      <c r="X8" s="33">
        <f t="shared" si="1"/>
        <v>-0.65554841987226986</v>
      </c>
      <c r="Z8" s="33">
        <f t="shared" si="2"/>
        <v>1.5752146346403391</v>
      </c>
    </row>
    <row r="9" spans="1:26" ht="15" customHeight="1" x14ac:dyDescent="0.25">
      <c r="B9" s="29" t="s">
        <v>67</v>
      </c>
      <c r="C9" s="29" t="s">
        <v>58</v>
      </c>
      <c r="D9" s="10">
        <v>16.427916411232999</v>
      </c>
      <c r="H9" s="30">
        <v>0</v>
      </c>
      <c r="I9" s="32">
        <v>72</v>
      </c>
      <c r="J9" s="29" t="s">
        <v>58</v>
      </c>
      <c r="K9" s="29"/>
      <c r="L9" s="10"/>
      <c r="Q9" s="34"/>
      <c r="R9" s="3" t="s">
        <v>62</v>
      </c>
      <c r="S9" s="11">
        <v>28.375596894906799</v>
      </c>
      <c r="T9" s="11">
        <f>S9-$P$5</f>
        <v>11.8570349216509</v>
      </c>
      <c r="X9" s="33">
        <f t="shared" si="1"/>
        <v>-0.6417523381598027</v>
      </c>
      <c r="Z9" s="33">
        <f t="shared" si="2"/>
        <v>1.5602230999323172</v>
      </c>
    </row>
    <row r="10" spans="1:26" ht="15" customHeight="1" x14ac:dyDescent="0.25">
      <c r="B10" s="29" t="s">
        <v>68</v>
      </c>
      <c r="C10" s="29" t="s">
        <v>58</v>
      </c>
      <c r="D10" s="10">
        <v>16.664412859652099</v>
      </c>
      <c r="H10" s="30">
        <v>0</v>
      </c>
      <c r="I10" s="32">
        <v>72</v>
      </c>
      <c r="J10" s="29" t="s">
        <v>58</v>
      </c>
      <c r="K10" s="29"/>
      <c r="L10" s="10"/>
      <c r="R10" s="3" t="s">
        <v>62</v>
      </c>
      <c r="S10" s="11">
        <v>28.072606759331201</v>
      </c>
      <c r="T10" s="11">
        <f t="shared" ref="T10:T11" si="4">S10-$P$5</f>
        <v>11.554044786075302</v>
      </c>
      <c r="X10" s="33">
        <f t="shared" si="1"/>
        <v>-0.94474247373540088</v>
      </c>
      <c r="Z10" s="33">
        <f t="shared" si="2"/>
        <v>1.924845263718336</v>
      </c>
    </row>
    <row r="11" spans="1:26" ht="15" customHeight="1" x14ac:dyDescent="0.25">
      <c r="B11" s="29" t="s">
        <v>69</v>
      </c>
      <c r="C11" s="29" t="s">
        <v>58</v>
      </c>
      <c r="D11" s="10">
        <v>16.463356648882598</v>
      </c>
      <c r="H11" s="30">
        <v>0</v>
      </c>
      <c r="I11" s="32">
        <v>72</v>
      </c>
      <c r="J11" s="29" t="s">
        <v>58</v>
      </c>
      <c r="K11" s="29"/>
      <c r="L11" s="10"/>
      <c r="R11" s="3" t="s">
        <v>62</v>
      </c>
      <c r="S11" s="11">
        <v>28.092542445341799</v>
      </c>
      <c r="T11" s="11">
        <f t="shared" si="4"/>
        <v>11.5739804720859</v>
      </c>
      <c r="X11" s="33">
        <f t="shared" si="1"/>
        <v>-0.92480678772480296</v>
      </c>
      <c r="Z11" s="33">
        <f t="shared" si="2"/>
        <v>1.8984299785065517</v>
      </c>
    </row>
    <row r="12" spans="1:26" ht="15" customHeight="1" x14ac:dyDescent="0.25">
      <c r="B12" s="29" t="s">
        <v>70</v>
      </c>
      <c r="C12" s="29" t="s">
        <v>58</v>
      </c>
      <c r="D12" s="10">
        <v>16.572155281922399</v>
      </c>
      <c r="H12" s="30">
        <v>0</v>
      </c>
      <c r="I12" s="32">
        <v>72</v>
      </c>
      <c r="J12" s="29" t="s">
        <v>58</v>
      </c>
      <c r="K12" s="29"/>
      <c r="L12" s="10"/>
      <c r="R12" s="3" t="s">
        <v>64</v>
      </c>
      <c r="S12" s="11">
        <v>28.4582294827628</v>
      </c>
      <c r="T12" s="11">
        <f>S12-$P$6</f>
        <v>11.682993060815434</v>
      </c>
      <c r="X12" s="33">
        <f t="shared" si="1"/>
        <v>-0.81579419899526862</v>
      </c>
      <c r="Z12" s="33">
        <f t="shared" si="2"/>
        <v>1.7602669064615006</v>
      </c>
    </row>
    <row r="13" spans="1:26" ht="15" customHeight="1" x14ac:dyDescent="0.25">
      <c r="B13" s="29" t="s">
        <v>71</v>
      </c>
      <c r="C13" s="29" t="s">
        <v>58</v>
      </c>
      <c r="D13" s="10">
        <v>16.893303365563298</v>
      </c>
      <c r="H13" s="30">
        <v>0</v>
      </c>
      <c r="I13" s="32">
        <v>72</v>
      </c>
      <c r="J13" s="29" t="s">
        <v>58</v>
      </c>
      <c r="K13" s="29"/>
      <c r="L13" s="10"/>
      <c r="R13" s="3" t="s">
        <v>64</v>
      </c>
      <c r="S13" s="11">
        <v>28.665918578251599</v>
      </c>
      <c r="T13" s="11">
        <f t="shared" ref="T13:T14" si="5">S13-$P$6</f>
        <v>11.890682156304234</v>
      </c>
      <c r="X13" s="33">
        <f t="shared" si="1"/>
        <v>-0.60810510350646929</v>
      </c>
      <c r="Z13" s="33">
        <f t="shared" si="2"/>
        <v>1.5242558716872765</v>
      </c>
    </row>
    <row r="14" spans="1:26" ht="15" customHeight="1" x14ac:dyDescent="0.25">
      <c r="B14" s="29" t="s">
        <v>72</v>
      </c>
      <c r="C14" s="29" t="s">
        <v>58</v>
      </c>
      <c r="D14" s="10">
        <v>16.8602506183564</v>
      </c>
      <c r="H14" s="30">
        <v>0</v>
      </c>
      <c r="I14" s="32">
        <v>72</v>
      </c>
      <c r="J14" s="29" t="s">
        <v>58</v>
      </c>
      <c r="K14" s="29"/>
      <c r="L14" s="10"/>
      <c r="R14" s="3" t="s">
        <v>64</v>
      </c>
      <c r="S14" s="11">
        <v>28.502268614821901</v>
      </c>
      <c r="T14" s="11">
        <f t="shared" si="5"/>
        <v>11.727032192874535</v>
      </c>
      <c r="X14" s="33">
        <f t="shared" si="1"/>
        <v>-0.77175506693616747</v>
      </c>
      <c r="Z14" s="33">
        <f t="shared" si="2"/>
        <v>1.7073455401622557</v>
      </c>
    </row>
    <row r="15" spans="1:26" ht="15" customHeight="1" x14ac:dyDescent="0.25">
      <c r="B15" s="29" t="s">
        <v>73</v>
      </c>
      <c r="C15" s="29" t="s">
        <v>58</v>
      </c>
      <c r="D15" s="11">
        <v>29.075335685314901</v>
      </c>
      <c r="H15" s="30">
        <v>0</v>
      </c>
      <c r="I15" s="32">
        <v>72</v>
      </c>
      <c r="J15" s="29" t="s">
        <v>58</v>
      </c>
    </row>
    <row r="16" spans="1:26" ht="15" customHeight="1" x14ac:dyDescent="0.25">
      <c r="B16" s="29" t="s">
        <v>74</v>
      </c>
      <c r="C16" s="29" t="s">
        <v>58</v>
      </c>
      <c r="D16" s="11">
        <v>29.015854231744601</v>
      </c>
      <c r="H16" s="30">
        <v>0</v>
      </c>
      <c r="I16" s="32">
        <v>72</v>
      </c>
      <c r="J16" s="29" t="s">
        <v>58</v>
      </c>
    </row>
    <row r="17" spans="2:26" ht="15" customHeight="1" x14ac:dyDescent="0.25">
      <c r="B17" s="29" t="s">
        <v>75</v>
      </c>
      <c r="C17" s="29" t="s">
        <v>58</v>
      </c>
      <c r="D17" s="11">
        <v>29.361356583531201</v>
      </c>
      <c r="H17" s="30">
        <v>0</v>
      </c>
      <c r="I17" s="32">
        <v>72</v>
      </c>
      <c r="J17" s="29" t="s">
        <v>58</v>
      </c>
    </row>
    <row r="18" spans="2:26" ht="15" customHeight="1" x14ac:dyDescent="0.25">
      <c r="B18" s="29" t="s">
        <v>76</v>
      </c>
      <c r="C18" s="29" t="s">
        <v>58</v>
      </c>
      <c r="D18" s="11">
        <v>28.558834412143501</v>
      </c>
      <c r="H18" s="30">
        <v>0</v>
      </c>
      <c r="I18" s="32">
        <v>72</v>
      </c>
      <c r="J18" s="29" t="s">
        <v>58</v>
      </c>
      <c r="R18" s="3" t="s">
        <v>7</v>
      </c>
      <c r="S18" s="3" t="s">
        <v>60</v>
      </c>
      <c r="T18" s="3" t="s">
        <v>62</v>
      </c>
      <c r="U18" s="3" t="s">
        <v>64</v>
      </c>
    </row>
    <row r="19" spans="2:26" ht="15" customHeight="1" x14ac:dyDescent="0.25">
      <c r="B19" s="29" t="s">
        <v>77</v>
      </c>
      <c r="C19" s="29" t="s">
        <v>58</v>
      </c>
      <c r="D19" s="11">
        <v>28.8520726973276</v>
      </c>
      <c r="H19" s="30">
        <v>0</v>
      </c>
      <c r="I19" s="32">
        <v>72</v>
      </c>
      <c r="J19" s="29" t="s">
        <v>58</v>
      </c>
      <c r="P19" s="3" t="s">
        <v>78</v>
      </c>
      <c r="R19" s="3">
        <v>1.0537357696730847</v>
      </c>
      <c r="S19" s="3">
        <v>1.6878199784685173</v>
      </c>
      <c r="T19" s="3">
        <v>1.5602230999323172</v>
      </c>
      <c r="U19" s="3">
        <v>1.7602669064615006</v>
      </c>
    </row>
    <row r="20" spans="2:26" ht="15" customHeight="1" x14ac:dyDescent="0.25">
      <c r="B20" s="29" t="s">
        <v>79</v>
      </c>
      <c r="C20" s="29" t="s">
        <v>58</v>
      </c>
      <c r="D20" s="11">
        <v>28.6584470278206</v>
      </c>
      <c r="H20" s="30">
        <v>0</v>
      </c>
      <c r="I20" s="32">
        <v>72</v>
      </c>
      <c r="J20" s="29" t="s">
        <v>58</v>
      </c>
      <c r="R20" s="3">
        <v>1.0980887049981887</v>
      </c>
      <c r="S20" s="3">
        <v>1.377376292290164</v>
      </c>
      <c r="T20" s="3">
        <v>1.924845263718336</v>
      </c>
      <c r="U20" s="3">
        <v>1.5242558716872765</v>
      </c>
    </row>
    <row r="21" spans="2:26" ht="15" customHeight="1" x14ac:dyDescent="0.25">
      <c r="B21" s="29" t="s">
        <v>80</v>
      </c>
      <c r="C21" s="29" t="s">
        <v>58</v>
      </c>
      <c r="D21" s="11">
        <v>28.375596894906799</v>
      </c>
      <c r="H21" s="30">
        <v>0</v>
      </c>
      <c r="I21" s="32">
        <v>72</v>
      </c>
      <c r="J21" s="29" t="s">
        <v>58</v>
      </c>
      <c r="R21" s="3">
        <v>0.86423301487257187</v>
      </c>
      <c r="S21" s="3">
        <v>1.5752146346403391</v>
      </c>
      <c r="T21" s="3">
        <v>1.8984299785065517</v>
      </c>
      <c r="U21" s="3">
        <v>1.7073455401622557</v>
      </c>
    </row>
    <row r="22" spans="2:26" ht="15" customHeight="1" x14ac:dyDescent="0.25">
      <c r="B22" s="29" t="s">
        <v>81</v>
      </c>
      <c r="C22" s="29" t="s">
        <v>58</v>
      </c>
      <c r="D22" s="11">
        <v>28.072606759331201</v>
      </c>
      <c r="H22" s="30">
        <v>0</v>
      </c>
      <c r="I22" s="32">
        <v>72</v>
      </c>
      <c r="J22" s="29" t="s">
        <v>58</v>
      </c>
    </row>
    <row r="23" spans="2:26" ht="15" customHeight="1" x14ac:dyDescent="0.25">
      <c r="B23" s="29" t="s">
        <v>82</v>
      </c>
      <c r="C23" s="29" t="s">
        <v>58</v>
      </c>
      <c r="D23" s="11">
        <v>28.092542445341799</v>
      </c>
      <c r="H23" s="30">
        <v>0</v>
      </c>
      <c r="I23" s="32">
        <v>72</v>
      </c>
      <c r="J23" s="29" t="s">
        <v>58</v>
      </c>
    </row>
    <row r="24" spans="2:26" ht="15" customHeight="1" x14ac:dyDescent="0.25">
      <c r="B24" s="29" t="s">
        <v>83</v>
      </c>
      <c r="C24" s="29" t="s">
        <v>58</v>
      </c>
      <c r="D24" s="11">
        <v>28.4582294827628</v>
      </c>
      <c r="H24" s="30">
        <v>0</v>
      </c>
      <c r="I24" s="32">
        <v>72</v>
      </c>
      <c r="J24" s="29" t="s">
        <v>58</v>
      </c>
    </row>
    <row r="25" spans="2:26" ht="15" customHeight="1" x14ac:dyDescent="0.25">
      <c r="B25" s="29" t="s">
        <v>84</v>
      </c>
      <c r="C25" s="29" t="s">
        <v>58</v>
      </c>
      <c r="D25" s="11">
        <v>28.665918578251599</v>
      </c>
      <c r="H25" s="30">
        <v>0</v>
      </c>
      <c r="I25" s="32">
        <v>72</v>
      </c>
      <c r="J25" s="29" t="s">
        <v>58</v>
      </c>
    </row>
    <row r="26" spans="2:26" ht="15" customHeight="1" x14ac:dyDescent="0.25">
      <c r="B26" s="29" t="s">
        <v>85</v>
      </c>
      <c r="C26" s="29" t="s">
        <v>58</v>
      </c>
      <c r="D26" s="11">
        <v>28.502268614821901</v>
      </c>
      <c r="H26" s="30">
        <v>0</v>
      </c>
      <c r="I26" s="32">
        <v>72</v>
      </c>
      <c r="J26" s="29" t="s">
        <v>58</v>
      </c>
      <c r="N26" s="28"/>
      <c r="P26" s="28" t="s">
        <v>86</v>
      </c>
      <c r="S26" s="35" t="s">
        <v>87</v>
      </c>
      <c r="T26" s="3" t="s">
        <v>2</v>
      </c>
      <c r="V26" s="28" t="s">
        <v>88</v>
      </c>
      <c r="X26" s="27" t="s">
        <v>89</v>
      </c>
      <c r="Z26" s="26" t="s">
        <v>56</v>
      </c>
    </row>
    <row r="27" spans="2:26" ht="15" customHeight="1" x14ac:dyDescent="0.25">
      <c r="B27" s="29" t="s">
        <v>90</v>
      </c>
      <c r="C27" s="29" t="s">
        <v>58</v>
      </c>
      <c r="D27" s="11">
        <v>28.319007220674798</v>
      </c>
      <c r="H27" s="30">
        <v>0</v>
      </c>
      <c r="I27" s="32">
        <v>72</v>
      </c>
      <c r="J27" s="29" t="s">
        <v>58</v>
      </c>
      <c r="O27" s="3" t="s">
        <v>91</v>
      </c>
      <c r="P27" s="11">
        <v>16.652061573719532</v>
      </c>
      <c r="R27" s="3" t="s">
        <v>7</v>
      </c>
      <c r="S27" s="11">
        <v>28.319007220674798</v>
      </c>
      <c r="T27" s="36">
        <f>S27-$P$27</f>
        <v>11.666945646955266</v>
      </c>
      <c r="X27" s="37">
        <f>T27-$V$28</f>
        <v>-0.1630374765750684</v>
      </c>
      <c r="Z27" s="38">
        <f>2^(-X27)</f>
        <v>1.1196419729723164</v>
      </c>
    </row>
    <row r="28" spans="2:26" ht="15" customHeight="1" x14ac:dyDescent="0.25">
      <c r="B28" s="29" t="s">
        <v>92</v>
      </c>
      <c r="C28" s="29" t="s">
        <v>58</v>
      </c>
      <c r="D28" s="11">
        <v>28.6638162014874</v>
      </c>
      <c r="H28" s="30">
        <v>0</v>
      </c>
      <c r="I28" s="32">
        <v>72</v>
      </c>
      <c r="J28" s="29" t="s">
        <v>58</v>
      </c>
      <c r="O28" s="3" t="s">
        <v>93</v>
      </c>
      <c r="P28" s="11">
        <v>16.815208187882167</v>
      </c>
      <c r="R28" s="3" t="s">
        <v>7</v>
      </c>
      <c r="S28" s="11">
        <v>28.6638162014874</v>
      </c>
      <c r="T28" s="36">
        <f t="shared" ref="T28:T29" si="6">S28-$P$27</f>
        <v>12.011754627767868</v>
      </c>
      <c r="V28" s="11">
        <f>AVERAGE(T27:T29)</f>
        <v>11.829983123530335</v>
      </c>
      <c r="X28" s="37">
        <f t="shared" ref="X28:X38" si="7">T28-$V$28</f>
        <v>0.18177150423753297</v>
      </c>
      <c r="Z28" s="38">
        <f t="shared" ref="Z28:Z38" si="8">2^(-X28)</f>
        <v>0.88161977884302045</v>
      </c>
    </row>
    <row r="29" spans="2:26" ht="15" customHeight="1" x14ac:dyDescent="0.25">
      <c r="B29" s="29" t="s">
        <v>94</v>
      </c>
      <c r="C29" s="29" t="s">
        <v>58</v>
      </c>
      <c r="D29" s="11">
        <v>28.463310669587401</v>
      </c>
      <c r="H29" s="30">
        <v>0</v>
      </c>
      <c r="I29" s="32">
        <v>72</v>
      </c>
      <c r="J29" s="29" t="s">
        <v>58</v>
      </c>
      <c r="O29" s="3" t="s">
        <v>95</v>
      </c>
      <c r="P29" s="11">
        <v>16.518561973255899</v>
      </c>
      <c r="R29" s="3" t="s">
        <v>7</v>
      </c>
      <c r="S29" s="11">
        <v>28.463310669587401</v>
      </c>
      <c r="T29" s="36">
        <f t="shared" si="6"/>
        <v>11.811249095867868</v>
      </c>
      <c r="X29" s="37">
        <f t="shared" si="7"/>
        <v>-1.8734027662466346E-2</v>
      </c>
      <c r="Z29" s="38">
        <f t="shared" si="8"/>
        <v>1.0130701153860979</v>
      </c>
    </row>
    <row r="30" spans="2:26" ht="15" customHeight="1" x14ac:dyDescent="0.25">
      <c r="B30" s="29" t="s">
        <v>96</v>
      </c>
      <c r="C30" s="29" t="s">
        <v>58</v>
      </c>
      <c r="D30" s="11">
        <v>27.319007220674798</v>
      </c>
      <c r="H30" s="30">
        <v>0</v>
      </c>
      <c r="I30" s="32">
        <v>72</v>
      </c>
      <c r="J30" s="29" t="s">
        <v>58</v>
      </c>
      <c r="O30" s="3" t="s">
        <v>64</v>
      </c>
      <c r="P30" s="11">
        <v>16.775236421947366</v>
      </c>
      <c r="R30" s="3" t="s">
        <v>60</v>
      </c>
      <c r="S30" s="11">
        <v>27.319007220674798</v>
      </c>
      <c r="T30" s="38">
        <f>S30-$P$28</f>
        <v>10.503799032792632</v>
      </c>
      <c r="X30" s="37">
        <f t="shared" si="7"/>
        <v>-1.3261840907377032</v>
      </c>
      <c r="Z30" s="38">
        <f t="shared" si="8"/>
        <v>2.507385967872898</v>
      </c>
    </row>
    <row r="31" spans="2:26" ht="15" customHeight="1" x14ac:dyDescent="0.25">
      <c r="B31" s="29" t="s">
        <v>97</v>
      </c>
      <c r="C31" s="29" t="s">
        <v>58</v>
      </c>
      <c r="D31" s="11">
        <v>27.691651573867698</v>
      </c>
      <c r="H31" s="30">
        <v>0</v>
      </c>
      <c r="I31" s="32">
        <v>72</v>
      </c>
      <c r="J31" s="29" t="s">
        <v>58</v>
      </c>
      <c r="R31" s="3" t="s">
        <v>60</v>
      </c>
      <c r="S31" s="11">
        <v>27.691651573867698</v>
      </c>
      <c r="T31" s="38">
        <f t="shared" ref="T31:T32" si="9">S31-$P$28</f>
        <v>10.876443385985532</v>
      </c>
      <c r="X31" s="37">
        <f t="shared" si="7"/>
        <v>-0.95353973754480315</v>
      </c>
      <c r="Z31" s="38">
        <f t="shared" si="8"/>
        <v>1.9366184412368892</v>
      </c>
    </row>
    <row r="32" spans="2:26" ht="15" customHeight="1" x14ac:dyDescent="0.25">
      <c r="B32" s="29" t="s">
        <v>98</v>
      </c>
      <c r="C32" s="29" t="s">
        <v>58</v>
      </c>
      <c r="D32" s="11">
        <v>27.3246983215505</v>
      </c>
      <c r="H32" s="30">
        <v>0</v>
      </c>
      <c r="I32" s="32">
        <v>72</v>
      </c>
      <c r="J32" s="29" t="s">
        <v>58</v>
      </c>
      <c r="R32" s="3" t="s">
        <v>60</v>
      </c>
      <c r="S32" s="11">
        <v>27.3246983215505</v>
      </c>
      <c r="T32" s="38">
        <f t="shared" si="9"/>
        <v>10.509490133668333</v>
      </c>
      <c r="X32" s="37">
        <f t="shared" si="7"/>
        <v>-1.3204929898620019</v>
      </c>
      <c r="Z32" s="38">
        <f t="shared" si="8"/>
        <v>2.4975143889667399</v>
      </c>
    </row>
    <row r="33" spans="2:26" ht="15" customHeight="1" x14ac:dyDescent="0.25">
      <c r="B33" s="29" t="s">
        <v>99</v>
      </c>
      <c r="C33" s="29" t="s">
        <v>58</v>
      </c>
      <c r="D33" s="11">
        <v>27.829545598949601</v>
      </c>
      <c r="H33" s="30">
        <v>0</v>
      </c>
      <c r="I33" s="32">
        <v>72</v>
      </c>
      <c r="J33" s="29" t="s">
        <v>58</v>
      </c>
      <c r="R33" s="3" t="s">
        <v>62</v>
      </c>
      <c r="S33" s="11">
        <v>27.829545598949601</v>
      </c>
      <c r="T33" s="37">
        <f>S33-$P$29</f>
        <v>11.310983625693702</v>
      </c>
      <c r="X33" s="37">
        <f t="shared" si="7"/>
        <v>-0.51899949783663324</v>
      </c>
      <c r="Z33" s="38">
        <f t="shared" si="8"/>
        <v>1.4329611515977514</v>
      </c>
    </row>
    <row r="34" spans="2:26" ht="15" customHeight="1" x14ac:dyDescent="0.25">
      <c r="B34" s="29" t="s">
        <v>100</v>
      </c>
      <c r="C34" s="29" t="s">
        <v>58</v>
      </c>
      <c r="D34" s="11">
        <v>27.6036400118392</v>
      </c>
      <c r="H34" s="30">
        <v>0</v>
      </c>
      <c r="I34" s="32">
        <v>72</v>
      </c>
      <c r="J34" s="29" t="s">
        <v>58</v>
      </c>
      <c r="R34" s="3" t="s">
        <v>62</v>
      </c>
      <c r="S34" s="11">
        <v>27.6036400118392</v>
      </c>
      <c r="T34" s="37">
        <f t="shared" ref="T34:T35" si="10">S34-$P$29</f>
        <v>11.085078038583301</v>
      </c>
      <c r="X34" s="37">
        <f t="shared" si="7"/>
        <v>-0.74490508494703356</v>
      </c>
      <c r="Z34" s="38">
        <f t="shared" si="8"/>
        <v>1.6758640104458584</v>
      </c>
    </row>
    <row r="35" spans="2:26" ht="15" customHeight="1" x14ac:dyDescent="0.25">
      <c r="B35" s="29" t="s">
        <v>101</v>
      </c>
      <c r="C35" s="29" t="s">
        <v>58</v>
      </c>
      <c r="D35" s="11">
        <v>27.629274411410201</v>
      </c>
      <c r="H35" s="30">
        <v>0</v>
      </c>
      <c r="I35" s="32">
        <v>72</v>
      </c>
      <c r="J35" s="29" t="s">
        <v>58</v>
      </c>
      <c r="R35" s="3" t="s">
        <v>62</v>
      </c>
      <c r="S35" s="11">
        <v>27.629274411410201</v>
      </c>
      <c r="T35" s="37">
        <f t="shared" si="10"/>
        <v>11.110712438154302</v>
      </c>
      <c r="X35" s="37">
        <f t="shared" si="7"/>
        <v>-0.71927068537603311</v>
      </c>
      <c r="Z35" s="38">
        <f t="shared" si="8"/>
        <v>1.6463495575960128</v>
      </c>
    </row>
    <row r="36" spans="2:26" ht="15" customHeight="1" x14ac:dyDescent="0.25">
      <c r="B36" s="29" t="s">
        <v>102</v>
      </c>
      <c r="C36" s="29" t="s">
        <v>58</v>
      </c>
      <c r="D36" s="11">
        <v>28.078489480687399</v>
      </c>
      <c r="H36" s="30">
        <v>0</v>
      </c>
      <c r="I36" s="32">
        <v>72</v>
      </c>
      <c r="J36" s="29" t="s">
        <v>58</v>
      </c>
      <c r="R36" s="3" t="s">
        <v>64</v>
      </c>
      <c r="S36" s="11">
        <v>28.078489480687399</v>
      </c>
      <c r="T36" s="38">
        <f>S36-$P$30</f>
        <v>11.303253058740033</v>
      </c>
      <c r="X36" s="37">
        <f t="shared" si="7"/>
        <v>-0.52673006479030171</v>
      </c>
      <c r="Z36" s="38">
        <f t="shared" si="8"/>
        <v>1.4406601691435088</v>
      </c>
    </row>
    <row r="37" spans="2:26" ht="15" customHeight="1" x14ac:dyDescent="0.25">
      <c r="B37" s="29" t="s">
        <v>103</v>
      </c>
      <c r="C37" s="29" t="s">
        <v>58</v>
      </c>
      <c r="D37" s="11">
        <v>28.0647178511574</v>
      </c>
      <c r="H37" s="30">
        <v>0</v>
      </c>
      <c r="I37" s="32">
        <v>72</v>
      </c>
      <c r="J37" s="29" t="s">
        <v>58</v>
      </c>
      <c r="R37" s="3" t="s">
        <v>64</v>
      </c>
      <c r="S37" s="11">
        <v>28.0647178511574</v>
      </c>
      <c r="T37" s="38">
        <f t="shared" ref="T37:T38" si="11">S37-$P$30</f>
        <v>11.289481429210035</v>
      </c>
      <c r="X37" s="37">
        <f t="shared" si="7"/>
        <v>-0.54050169432029982</v>
      </c>
      <c r="Z37" s="38">
        <f t="shared" si="8"/>
        <v>1.4544782212842009</v>
      </c>
    </row>
    <row r="38" spans="2:26" ht="15" customHeight="1" x14ac:dyDescent="0.25">
      <c r="B38" s="29" t="s">
        <v>104</v>
      </c>
      <c r="C38" s="29" t="s">
        <v>58</v>
      </c>
      <c r="D38" s="11">
        <v>28.195881324874499</v>
      </c>
      <c r="H38" s="30">
        <v>0</v>
      </c>
      <c r="I38" s="32">
        <v>72</v>
      </c>
      <c r="J38" s="29" t="s">
        <v>58</v>
      </c>
      <c r="R38" s="3" t="s">
        <v>64</v>
      </c>
      <c r="S38" s="11">
        <v>28.195881324874499</v>
      </c>
      <c r="T38" s="38">
        <f t="shared" si="11"/>
        <v>11.420644902927133</v>
      </c>
      <c r="X38" s="37">
        <f t="shared" si="7"/>
        <v>-0.40933822060320146</v>
      </c>
      <c r="Z38" s="38">
        <f t="shared" si="8"/>
        <v>1.3280764716983364</v>
      </c>
    </row>
    <row r="39" spans="2:26" ht="15" customHeight="1" x14ac:dyDescent="0.25">
      <c r="B39" s="29" t="s">
        <v>105</v>
      </c>
      <c r="C39" s="29" t="s">
        <v>58</v>
      </c>
      <c r="D39" s="11">
        <v>34.486465049831999</v>
      </c>
      <c r="H39" s="30">
        <v>0</v>
      </c>
      <c r="I39" s="32">
        <v>72</v>
      </c>
      <c r="J39" s="29" t="s">
        <v>58</v>
      </c>
    </row>
    <row r="40" spans="2:26" ht="15" customHeight="1" x14ac:dyDescent="0.25">
      <c r="B40" s="29" t="s">
        <v>106</v>
      </c>
      <c r="C40" s="29" t="s">
        <v>58</v>
      </c>
      <c r="D40" s="11">
        <v>34.276054554707699</v>
      </c>
      <c r="H40" s="30">
        <v>0</v>
      </c>
      <c r="I40" s="32">
        <v>72</v>
      </c>
      <c r="J40" s="29" t="s">
        <v>58</v>
      </c>
    </row>
    <row r="41" spans="2:26" ht="15" customHeight="1" x14ac:dyDescent="0.25">
      <c r="B41" s="29" t="s">
        <v>107</v>
      </c>
      <c r="C41" s="29" t="s">
        <v>58</v>
      </c>
      <c r="D41" s="11">
        <v>34.2721942706048</v>
      </c>
      <c r="H41" s="30">
        <v>0</v>
      </c>
      <c r="I41" s="32">
        <v>72</v>
      </c>
      <c r="J41" s="29" t="s">
        <v>58</v>
      </c>
      <c r="R41" s="3" t="s">
        <v>7</v>
      </c>
      <c r="S41" s="3" t="s">
        <v>93</v>
      </c>
      <c r="T41" s="3" t="s">
        <v>95</v>
      </c>
      <c r="U41" s="3" t="s">
        <v>64</v>
      </c>
    </row>
    <row r="42" spans="2:26" ht="15" customHeight="1" x14ac:dyDescent="0.25">
      <c r="B42" s="29" t="s">
        <v>108</v>
      </c>
      <c r="C42" s="29" t="s">
        <v>58</v>
      </c>
      <c r="D42" s="11">
        <v>33.556353444556798</v>
      </c>
      <c r="H42" s="30">
        <v>0</v>
      </c>
      <c r="I42" s="32">
        <v>72</v>
      </c>
      <c r="J42" s="29" t="s">
        <v>58</v>
      </c>
      <c r="P42" s="3" t="s">
        <v>109</v>
      </c>
      <c r="R42" s="38">
        <v>1.1196419729723199</v>
      </c>
      <c r="S42" s="38">
        <v>2.507385967872898</v>
      </c>
      <c r="T42" s="38">
        <v>1.4329611515977514</v>
      </c>
      <c r="U42" s="38">
        <v>1.4406601691435088</v>
      </c>
    </row>
    <row r="43" spans="2:26" ht="15" customHeight="1" x14ac:dyDescent="0.25">
      <c r="B43" s="29" t="s">
        <v>110</v>
      </c>
      <c r="C43" s="29" t="s">
        <v>58</v>
      </c>
      <c r="D43" s="11">
        <v>33.5265280257805</v>
      </c>
      <c r="H43" s="30">
        <v>0</v>
      </c>
      <c r="I43" s="32">
        <v>72</v>
      </c>
      <c r="J43" s="29" t="s">
        <v>58</v>
      </c>
      <c r="R43" s="38">
        <v>0.88161977884301934</v>
      </c>
      <c r="S43" s="38">
        <v>1.9366184412368892</v>
      </c>
      <c r="T43" s="38">
        <v>1.6758640104458584</v>
      </c>
      <c r="U43" s="38">
        <v>1.4544782212842009</v>
      </c>
    </row>
    <row r="44" spans="2:26" ht="15" customHeight="1" x14ac:dyDescent="0.25">
      <c r="B44" s="29" t="s">
        <v>111</v>
      </c>
      <c r="C44" s="29" t="s">
        <v>58</v>
      </c>
      <c r="D44" s="11">
        <v>33.607949627425803</v>
      </c>
      <c r="H44" s="30">
        <v>0</v>
      </c>
      <c r="I44" s="32">
        <v>72</v>
      </c>
      <c r="J44" s="29" t="s">
        <v>58</v>
      </c>
      <c r="R44" s="38">
        <v>1.0130701153860966</v>
      </c>
      <c r="S44" s="38">
        <v>2.4975143889667399</v>
      </c>
      <c r="T44" s="38">
        <v>1.6463495575960128</v>
      </c>
      <c r="U44" s="38">
        <v>1.3280764716983364</v>
      </c>
    </row>
    <row r="45" spans="2:26" ht="15" customHeight="1" x14ac:dyDescent="0.25">
      <c r="B45" s="29" t="s">
        <v>112</v>
      </c>
      <c r="C45" s="29" t="s">
        <v>58</v>
      </c>
      <c r="D45" s="11">
        <v>33.254699277427697</v>
      </c>
      <c r="H45" s="30">
        <v>0</v>
      </c>
      <c r="I45" s="32">
        <v>72</v>
      </c>
      <c r="J45" s="29" t="s">
        <v>58</v>
      </c>
    </row>
    <row r="46" spans="2:26" ht="15" customHeight="1" x14ac:dyDescent="0.25">
      <c r="B46" s="29" t="s">
        <v>113</v>
      </c>
      <c r="C46" s="29" t="s">
        <v>58</v>
      </c>
      <c r="D46" s="11">
        <v>33.164889467383802</v>
      </c>
      <c r="H46" s="30">
        <v>0</v>
      </c>
      <c r="I46" s="32">
        <v>72</v>
      </c>
      <c r="J46" s="29" t="s">
        <v>58</v>
      </c>
      <c r="P46" s="3" t="s">
        <v>86</v>
      </c>
      <c r="S46" s="35" t="s">
        <v>114</v>
      </c>
      <c r="T46" s="3" t="s">
        <v>2</v>
      </c>
      <c r="V46" s="28" t="s">
        <v>88</v>
      </c>
      <c r="X46" s="28" t="s">
        <v>55</v>
      </c>
      <c r="Z46" s="26" t="s">
        <v>56</v>
      </c>
    </row>
    <row r="47" spans="2:26" ht="15" customHeight="1" x14ac:dyDescent="0.25">
      <c r="B47" s="29" t="s">
        <v>115</v>
      </c>
      <c r="C47" s="29" t="s">
        <v>58</v>
      </c>
      <c r="D47" s="11">
        <v>32.972194270604803</v>
      </c>
      <c r="H47" s="30">
        <v>0</v>
      </c>
      <c r="I47" s="32">
        <v>72</v>
      </c>
      <c r="J47" s="29" t="s">
        <v>58</v>
      </c>
      <c r="O47" s="3" t="s">
        <v>91</v>
      </c>
      <c r="P47" s="11">
        <v>16.652061573719532</v>
      </c>
      <c r="R47" s="3" t="s">
        <v>7</v>
      </c>
      <c r="S47" s="11">
        <v>34.486465049831999</v>
      </c>
      <c r="T47" s="11">
        <f>S47-$P$47</f>
        <v>17.834403476112467</v>
      </c>
      <c r="U47" s="11"/>
      <c r="X47" s="37">
        <f>T47-$V$48</f>
        <v>0.14156042478383313</v>
      </c>
      <c r="Z47" s="37">
        <f>2^(-X47)</f>
        <v>0.90653810958010339</v>
      </c>
    </row>
    <row r="48" spans="2:26" ht="15" customHeight="1" x14ac:dyDescent="0.25">
      <c r="B48" s="29" t="s">
        <v>116</v>
      </c>
      <c r="C48" s="29" t="s">
        <v>58</v>
      </c>
      <c r="D48" s="11">
        <v>33.7624888833451</v>
      </c>
      <c r="H48" s="30">
        <v>0</v>
      </c>
      <c r="I48" s="32">
        <v>72</v>
      </c>
      <c r="J48" s="29" t="s">
        <v>58</v>
      </c>
      <c r="O48" s="3" t="s">
        <v>93</v>
      </c>
      <c r="P48" s="11">
        <v>16.815208187882167</v>
      </c>
      <c r="R48" s="3" t="s">
        <v>7</v>
      </c>
      <c r="S48" s="11">
        <v>34.276054554707699</v>
      </c>
      <c r="T48" s="11">
        <f t="shared" ref="T48:T49" si="12">S48-$P$47</f>
        <v>17.623992980988167</v>
      </c>
      <c r="U48" s="11"/>
      <c r="V48" s="11">
        <f>AVERAGE(T47:T49)</f>
        <v>17.692843051328634</v>
      </c>
      <c r="X48" s="37">
        <f t="shared" ref="X48:X58" si="13">T48-$V$48</f>
        <v>-6.8850070340467084E-2</v>
      </c>
      <c r="Z48" s="37">
        <f t="shared" ref="Z48:Z58" si="14">2^(-X48)</f>
        <v>1.0488803187849294</v>
      </c>
    </row>
    <row r="49" spans="2:26" ht="15" customHeight="1" x14ac:dyDescent="0.25">
      <c r="B49" s="29" t="s">
        <v>117</v>
      </c>
      <c r="C49" s="29" t="s">
        <v>58</v>
      </c>
      <c r="D49" s="11">
        <v>33.783987802083303</v>
      </c>
      <c r="H49" s="30">
        <v>0</v>
      </c>
      <c r="I49" s="32">
        <v>72</v>
      </c>
      <c r="J49" s="29" t="s">
        <v>58</v>
      </c>
      <c r="O49" s="3" t="s">
        <v>95</v>
      </c>
      <c r="P49" s="11">
        <v>16.518561973255899</v>
      </c>
      <c r="R49" s="3" t="s">
        <v>7</v>
      </c>
      <c r="S49" s="11">
        <v>34.2721942706048</v>
      </c>
      <c r="T49" s="11">
        <f t="shared" si="12"/>
        <v>17.620132696885268</v>
      </c>
      <c r="U49" s="11"/>
      <c r="X49" s="37">
        <f t="shared" si="13"/>
        <v>-7.2710354443366043E-2</v>
      </c>
      <c r="Z49" s="37">
        <f t="shared" si="14"/>
        <v>1.0516906132366637</v>
      </c>
    </row>
    <row r="50" spans="2:26" ht="15" customHeight="1" x14ac:dyDescent="0.25">
      <c r="B50" s="29" t="s">
        <v>118</v>
      </c>
      <c r="C50" s="29" t="s">
        <v>58</v>
      </c>
      <c r="D50" s="11">
        <v>33.880057196870801</v>
      </c>
      <c r="H50" s="30">
        <v>0</v>
      </c>
      <c r="I50" s="32">
        <v>72</v>
      </c>
      <c r="J50" s="29" t="s">
        <v>58</v>
      </c>
      <c r="O50" s="3" t="s">
        <v>64</v>
      </c>
      <c r="P50" s="11">
        <v>16.775236421947366</v>
      </c>
      <c r="R50" s="3" t="s">
        <v>60</v>
      </c>
      <c r="S50" s="11">
        <v>33.556353444556798</v>
      </c>
      <c r="T50" s="11">
        <f>S50-$P$48</f>
        <v>16.741145256674631</v>
      </c>
      <c r="U50" s="11"/>
      <c r="X50" s="37">
        <f t="shared" si="13"/>
        <v>-0.95169779465400239</v>
      </c>
      <c r="Z50" s="37">
        <f t="shared" si="14"/>
        <v>1.93414746553746</v>
      </c>
    </row>
    <row r="51" spans="2:26" ht="15" customHeight="1" x14ac:dyDescent="0.25">
      <c r="B51" s="29" t="s">
        <v>119</v>
      </c>
      <c r="C51" s="29" t="s">
        <v>58</v>
      </c>
      <c r="D51" s="11">
        <v>25.7929394606942</v>
      </c>
      <c r="H51" s="30">
        <v>0</v>
      </c>
      <c r="I51" s="32">
        <v>72</v>
      </c>
      <c r="J51" s="29" t="s">
        <v>58</v>
      </c>
      <c r="R51" s="3" t="s">
        <v>60</v>
      </c>
      <c r="S51" s="11">
        <v>33.5265280257805</v>
      </c>
      <c r="T51" s="11">
        <f t="shared" ref="T51:T52" si="15">S51-$P$48</f>
        <v>16.711319837898333</v>
      </c>
      <c r="U51" s="11"/>
      <c r="X51" s="37">
        <f t="shared" si="13"/>
        <v>-0.98152321343030025</v>
      </c>
      <c r="Z51" s="37">
        <f t="shared" si="14"/>
        <v>1.9745490596264195</v>
      </c>
    </row>
    <row r="52" spans="2:26" ht="15" customHeight="1" x14ac:dyDescent="0.25">
      <c r="B52" s="29" t="s">
        <v>120</v>
      </c>
      <c r="C52" s="29" t="s">
        <v>58</v>
      </c>
      <c r="D52" s="11">
        <v>25.380839671316799</v>
      </c>
      <c r="G52" s="30">
        <v>0</v>
      </c>
      <c r="H52" s="30">
        <v>0</v>
      </c>
      <c r="I52" s="32">
        <v>72</v>
      </c>
      <c r="J52" s="29" t="s">
        <v>58</v>
      </c>
      <c r="R52" s="3" t="s">
        <v>60</v>
      </c>
      <c r="S52" s="11">
        <v>33.607949627425803</v>
      </c>
      <c r="T52" s="11">
        <f t="shared" si="15"/>
        <v>16.792741439543637</v>
      </c>
      <c r="U52" s="11"/>
      <c r="X52" s="37">
        <f t="shared" si="13"/>
        <v>-0.90010161178499715</v>
      </c>
      <c r="Z52" s="37">
        <f t="shared" si="14"/>
        <v>1.8661974183164725</v>
      </c>
    </row>
    <row r="53" spans="2:26" ht="15" customHeight="1" x14ac:dyDescent="0.25">
      <c r="B53" s="29" t="s">
        <v>121</v>
      </c>
      <c r="C53" s="29" t="s">
        <v>58</v>
      </c>
      <c r="D53" s="11">
        <v>25.5701579389935</v>
      </c>
      <c r="H53" s="30">
        <v>0</v>
      </c>
      <c r="I53" s="32">
        <v>72</v>
      </c>
      <c r="J53" s="29" t="s">
        <v>58</v>
      </c>
      <c r="R53" s="3" t="s">
        <v>62</v>
      </c>
      <c r="S53" s="11">
        <v>33.254699277427697</v>
      </c>
      <c r="T53" s="11">
        <f>S53-$P$49</f>
        <v>16.736137304171798</v>
      </c>
      <c r="U53" s="11"/>
      <c r="X53" s="37">
        <f t="shared" si="13"/>
        <v>-0.95670574715683543</v>
      </c>
      <c r="Z53" s="37">
        <f t="shared" si="14"/>
        <v>1.9408730376755572</v>
      </c>
    </row>
    <row r="54" spans="2:26" ht="15" customHeight="1" x14ac:dyDescent="0.25">
      <c r="B54" s="29" t="s">
        <v>122</v>
      </c>
      <c r="C54" s="29" t="s">
        <v>58</v>
      </c>
      <c r="D54" s="11">
        <v>27.3175267332959</v>
      </c>
      <c r="G54" s="30">
        <v>0</v>
      </c>
      <c r="H54" s="30">
        <v>0</v>
      </c>
      <c r="I54" s="32">
        <v>72</v>
      </c>
      <c r="J54" s="29" t="s">
        <v>58</v>
      </c>
      <c r="R54" s="3" t="s">
        <v>62</v>
      </c>
      <c r="S54" s="11">
        <v>33.164889467383802</v>
      </c>
      <c r="T54" s="11">
        <f t="shared" ref="T54:T55" si="16">S54-$P$49</f>
        <v>16.646327494127902</v>
      </c>
      <c r="U54" s="11"/>
      <c r="X54" s="37">
        <f t="shared" si="13"/>
        <v>-1.0465155572007312</v>
      </c>
      <c r="Z54" s="37">
        <f t="shared" si="14"/>
        <v>2.0655350725520538</v>
      </c>
    </row>
    <row r="55" spans="2:26" ht="15" customHeight="1" x14ac:dyDescent="0.25">
      <c r="B55" s="29" t="s">
        <v>123</v>
      </c>
      <c r="C55" s="29" t="s">
        <v>58</v>
      </c>
      <c r="D55" s="11">
        <v>27.172614051919101</v>
      </c>
      <c r="G55" s="30">
        <v>0</v>
      </c>
      <c r="H55" s="30">
        <v>0</v>
      </c>
      <c r="I55" s="32">
        <v>72</v>
      </c>
      <c r="J55" s="29" t="s">
        <v>58</v>
      </c>
      <c r="R55" s="3" t="s">
        <v>62</v>
      </c>
      <c r="S55" s="11">
        <v>32.972194270604803</v>
      </c>
      <c r="T55" s="11">
        <f t="shared" si="16"/>
        <v>16.453632297348904</v>
      </c>
      <c r="U55" s="11"/>
      <c r="X55" s="37">
        <f t="shared" si="13"/>
        <v>-1.2392107539797301</v>
      </c>
      <c r="Z55" s="37">
        <f t="shared" si="14"/>
        <v>2.3606935199197441</v>
      </c>
    </row>
    <row r="56" spans="2:26" ht="15" customHeight="1" x14ac:dyDescent="0.25">
      <c r="B56" s="29" t="s">
        <v>124</v>
      </c>
      <c r="C56" s="29" t="s">
        <v>58</v>
      </c>
      <c r="D56" s="11">
        <v>26.9879532288683</v>
      </c>
      <c r="H56" s="30">
        <v>0</v>
      </c>
      <c r="I56" s="32">
        <v>72</v>
      </c>
      <c r="J56" s="29" t="s">
        <v>58</v>
      </c>
      <c r="R56" s="3" t="s">
        <v>64</v>
      </c>
      <c r="S56" s="11">
        <v>33.7624888833451</v>
      </c>
      <c r="T56" s="11">
        <f>S56-$P$50</f>
        <v>16.987252461397734</v>
      </c>
      <c r="U56" s="11"/>
      <c r="X56" s="37">
        <f t="shared" si="13"/>
        <v>-0.70559058993089963</v>
      </c>
      <c r="Z56" s="37">
        <f t="shared" si="14"/>
        <v>1.6308121267999003</v>
      </c>
    </row>
    <row r="57" spans="2:26" ht="15" customHeight="1" x14ac:dyDescent="0.25">
      <c r="B57" s="29" t="s">
        <v>125</v>
      </c>
      <c r="C57" s="29" t="s">
        <v>58</v>
      </c>
      <c r="D57" s="11">
        <v>26.6736395743252</v>
      </c>
      <c r="H57" s="30">
        <v>0</v>
      </c>
      <c r="I57" s="32">
        <v>72</v>
      </c>
      <c r="J57" s="29" t="s">
        <v>58</v>
      </c>
      <c r="R57" s="3" t="s">
        <v>64</v>
      </c>
      <c r="S57" s="11">
        <v>33.783987802083303</v>
      </c>
      <c r="T57" s="11">
        <f t="shared" ref="T57:T58" si="17">S57-$P$50</f>
        <v>17.008751380135937</v>
      </c>
      <c r="U57" s="11"/>
      <c r="X57" s="37">
        <f t="shared" si="13"/>
        <v>-0.68409167119269654</v>
      </c>
      <c r="Z57" s="37">
        <f t="shared" si="14"/>
        <v>1.6066900819753147</v>
      </c>
    </row>
    <row r="58" spans="2:26" ht="15" customHeight="1" x14ac:dyDescent="0.25">
      <c r="B58" s="29" t="s">
        <v>126</v>
      </c>
      <c r="C58" s="29" t="s">
        <v>58</v>
      </c>
      <c r="D58" s="11">
        <v>26.544884615125898</v>
      </c>
      <c r="H58" s="30">
        <v>0</v>
      </c>
      <c r="I58" s="32">
        <v>72</v>
      </c>
      <c r="J58" s="29" t="s">
        <v>58</v>
      </c>
      <c r="R58" s="3" t="s">
        <v>64</v>
      </c>
      <c r="S58" s="11">
        <v>33.880057196870801</v>
      </c>
      <c r="T58" s="11">
        <f t="shared" si="17"/>
        <v>17.104820774923436</v>
      </c>
      <c r="U58" s="11"/>
      <c r="X58" s="37">
        <f t="shared" si="13"/>
        <v>-0.58802227640519789</v>
      </c>
      <c r="Z58" s="37">
        <f t="shared" si="14"/>
        <v>1.5031846883017761</v>
      </c>
    </row>
    <row r="59" spans="2:26" ht="15" customHeight="1" x14ac:dyDescent="0.25">
      <c r="B59" s="29" t="s">
        <v>127</v>
      </c>
      <c r="C59" s="29" t="s">
        <v>58</v>
      </c>
      <c r="D59" s="11">
        <v>26.642769829973801</v>
      </c>
      <c r="G59" s="30">
        <v>0</v>
      </c>
      <c r="H59" s="30">
        <v>0</v>
      </c>
      <c r="I59" s="32">
        <v>72</v>
      </c>
      <c r="J59" s="29" t="s">
        <v>58</v>
      </c>
    </row>
    <row r="60" spans="2:26" ht="15" customHeight="1" x14ac:dyDescent="0.25">
      <c r="B60" s="29" t="s">
        <v>128</v>
      </c>
      <c r="C60" s="29" t="s">
        <v>58</v>
      </c>
      <c r="D60" s="11">
        <v>26.9828657820707</v>
      </c>
      <c r="H60" s="30">
        <v>0</v>
      </c>
      <c r="I60" s="32">
        <v>72</v>
      </c>
      <c r="J60" s="29" t="s">
        <v>58</v>
      </c>
      <c r="R60" s="3" t="s">
        <v>7</v>
      </c>
      <c r="S60" s="3" t="s">
        <v>93</v>
      </c>
      <c r="T60" s="3" t="s">
        <v>95</v>
      </c>
      <c r="U60" s="3" t="s">
        <v>64</v>
      </c>
    </row>
    <row r="61" spans="2:26" ht="15" customHeight="1" x14ac:dyDescent="0.25">
      <c r="B61" s="29" t="s">
        <v>129</v>
      </c>
      <c r="C61" s="29" t="s">
        <v>58</v>
      </c>
      <c r="D61" s="11">
        <v>27.162182957382399</v>
      </c>
      <c r="H61" s="30">
        <v>0</v>
      </c>
      <c r="I61" s="32">
        <v>72</v>
      </c>
      <c r="J61" s="29" t="s">
        <v>58</v>
      </c>
      <c r="P61" s="11"/>
      <c r="R61" s="3">
        <v>0.90653810958010228</v>
      </c>
      <c r="S61" s="3">
        <v>1.93414746553746</v>
      </c>
      <c r="T61" s="3">
        <v>1.9408730376755572</v>
      </c>
      <c r="U61" s="3">
        <v>1.6308121267999003</v>
      </c>
    </row>
    <row r="62" spans="2:26" ht="15" customHeight="1" x14ac:dyDescent="0.25">
      <c r="B62" s="29" t="s">
        <v>130</v>
      </c>
      <c r="C62" s="29" t="s">
        <v>58</v>
      </c>
      <c r="D62" s="11">
        <v>26.864966353899</v>
      </c>
      <c r="H62" s="30">
        <v>0</v>
      </c>
      <c r="I62" s="32">
        <v>72</v>
      </c>
      <c r="J62" s="29" t="s">
        <v>58</v>
      </c>
      <c r="P62" s="11" t="s">
        <v>131</v>
      </c>
      <c r="R62" s="3">
        <v>1.0488803187849283</v>
      </c>
      <c r="S62" s="3">
        <v>1.9745490596264195</v>
      </c>
      <c r="T62" s="3">
        <v>2.0655350725520538</v>
      </c>
      <c r="U62" s="3">
        <v>1.6066900819753147</v>
      </c>
    </row>
    <row r="63" spans="2:26" ht="15" customHeight="1" x14ac:dyDescent="0.25">
      <c r="B63" s="29" t="s">
        <v>132</v>
      </c>
      <c r="C63" s="29" t="s">
        <v>58</v>
      </c>
      <c r="D63" s="11">
        <v>25.284061923431601</v>
      </c>
      <c r="G63" s="30">
        <v>0</v>
      </c>
      <c r="H63" s="30">
        <v>0</v>
      </c>
      <c r="I63" s="32">
        <v>72</v>
      </c>
      <c r="J63" s="29" t="s">
        <v>58</v>
      </c>
      <c r="P63" s="11"/>
      <c r="R63" s="11">
        <v>1.0516906132366624</v>
      </c>
      <c r="S63" s="11">
        <v>1.8661974183164725</v>
      </c>
      <c r="T63" s="3">
        <v>2.3606935199197441</v>
      </c>
      <c r="U63" s="3">
        <v>1.5031846883017761</v>
      </c>
    </row>
    <row r="64" spans="2:26" ht="15" customHeight="1" x14ac:dyDescent="0.25">
      <c r="B64" s="29" t="s">
        <v>133</v>
      </c>
      <c r="C64" s="29" t="s">
        <v>58</v>
      </c>
      <c r="D64" s="11">
        <v>25.473012205267601</v>
      </c>
      <c r="G64" s="30">
        <v>0</v>
      </c>
      <c r="H64" s="30">
        <v>0</v>
      </c>
      <c r="I64" s="32">
        <v>72</v>
      </c>
      <c r="J64" s="29" t="s">
        <v>58</v>
      </c>
      <c r="R64" s="11"/>
      <c r="S64" s="11"/>
    </row>
    <row r="65" spans="2:26" ht="15" customHeight="1" x14ac:dyDescent="0.25">
      <c r="B65" s="29" t="s">
        <v>134</v>
      </c>
      <c r="C65" s="29" t="s">
        <v>58</v>
      </c>
      <c r="D65" s="11">
        <v>25.254435088051501</v>
      </c>
      <c r="H65" s="30">
        <v>0</v>
      </c>
      <c r="I65" s="32">
        <v>72</v>
      </c>
      <c r="J65" s="29" t="s">
        <v>58</v>
      </c>
      <c r="P65" s="3" t="s">
        <v>86</v>
      </c>
      <c r="R65" s="11"/>
      <c r="S65" s="35" t="s">
        <v>135</v>
      </c>
      <c r="T65" s="3" t="s">
        <v>2</v>
      </c>
      <c r="V65" s="28" t="s">
        <v>88</v>
      </c>
      <c r="X65" s="28" t="s">
        <v>55</v>
      </c>
      <c r="Z65" s="26" t="s">
        <v>56</v>
      </c>
    </row>
    <row r="66" spans="2:26" ht="15" customHeight="1" x14ac:dyDescent="0.25">
      <c r="B66" s="29" t="s">
        <v>136</v>
      </c>
      <c r="C66" s="29" t="s">
        <v>58</v>
      </c>
      <c r="D66" s="11">
        <v>24.659191171154198</v>
      </c>
      <c r="G66" s="30">
        <v>0</v>
      </c>
      <c r="H66" s="30">
        <v>0</v>
      </c>
      <c r="I66" s="32">
        <v>72</v>
      </c>
      <c r="J66" s="29" t="s">
        <v>58</v>
      </c>
      <c r="O66" s="3" t="s">
        <v>91</v>
      </c>
      <c r="P66" s="11">
        <v>16.652061573719532</v>
      </c>
      <c r="R66" s="3" t="s">
        <v>7</v>
      </c>
      <c r="S66" s="11">
        <v>25.7929394606942</v>
      </c>
      <c r="T66" s="36">
        <f>S66-$P$66</f>
        <v>9.1408778869746676</v>
      </c>
      <c r="X66" s="36">
        <f>T66-$V$67</f>
        <v>0.21162710369270066</v>
      </c>
      <c r="Z66" s="37">
        <f>2^(-X66)</f>
        <v>0.86356273653894289</v>
      </c>
    </row>
    <row r="67" spans="2:26" ht="15" customHeight="1" x14ac:dyDescent="0.25">
      <c r="B67" s="29" t="s">
        <v>137</v>
      </c>
      <c r="C67" s="29" t="s">
        <v>58</v>
      </c>
      <c r="D67" s="11">
        <v>24.799942329092101</v>
      </c>
      <c r="H67" s="30">
        <v>0</v>
      </c>
      <c r="I67" s="32">
        <v>72</v>
      </c>
      <c r="J67" s="29" t="s">
        <v>58</v>
      </c>
      <c r="O67" s="3" t="s">
        <v>93</v>
      </c>
      <c r="P67" s="11">
        <v>16.815208187882167</v>
      </c>
      <c r="R67" s="3" t="s">
        <v>7</v>
      </c>
      <c r="S67" s="11">
        <v>25.380839671316799</v>
      </c>
      <c r="T67" s="36">
        <f t="shared" ref="T67:T68" si="18">S67-$P$66</f>
        <v>8.7287780975972673</v>
      </c>
      <c r="V67" s="36">
        <f>AVERAGE(T66:T68)</f>
        <v>8.929250783281967</v>
      </c>
      <c r="X67" s="36">
        <f t="shared" ref="X67:X77" si="19">T67-$V$67</f>
        <v>-0.20047268568469967</v>
      </c>
      <c r="Z67" s="37">
        <f t="shared" ref="Z67:Z77" si="20">2^(-X67)</f>
        <v>1.1490747770494114</v>
      </c>
    </row>
    <row r="68" spans="2:26" ht="15" customHeight="1" x14ac:dyDescent="0.25">
      <c r="B68" s="29" t="s">
        <v>138</v>
      </c>
      <c r="C68" s="29" t="s">
        <v>58</v>
      </c>
      <c r="D68" s="11">
        <v>24.6624990312989</v>
      </c>
      <c r="G68" s="30">
        <v>0</v>
      </c>
      <c r="H68" s="30">
        <v>0</v>
      </c>
      <c r="I68" s="32">
        <v>72</v>
      </c>
      <c r="J68" s="29" t="s">
        <v>58</v>
      </c>
      <c r="O68" s="3" t="s">
        <v>95</v>
      </c>
      <c r="P68" s="11">
        <v>16.518561973255899</v>
      </c>
      <c r="R68" s="3" t="s">
        <v>7</v>
      </c>
      <c r="S68" s="11">
        <v>25.5701579389935</v>
      </c>
      <c r="T68" s="36">
        <f t="shared" si="18"/>
        <v>8.9180963652739678</v>
      </c>
      <c r="X68" s="36">
        <f t="shared" si="19"/>
        <v>-1.1154418007999212E-2</v>
      </c>
      <c r="Z68" s="37">
        <f t="shared" si="20"/>
        <v>1.0077616198053125</v>
      </c>
    </row>
    <row r="69" spans="2:26" ht="15" customHeight="1" x14ac:dyDescent="0.25">
      <c r="B69" s="29" t="s">
        <v>139</v>
      </c>
      <c r="C69" s="29" t="s">
        <v>58</v>
      </c>
      <c r="D69" s="11">
        <v>24.267511207719</v>
      </c>
      <c r="G69" s="30">
        <v>0</v>
      </c>
      <c r="H69" s="30">
        <v>0</v>
      </c>
      <c r="I69" s="32">
        <v>72</v>
      </c>
      <c r="J69" s="29" t="s">
        <v>58</v>
      </c>
      <c r="O69" s="3" t="s">
        <v>64</v>
      </c>
      <c r="P69" s="11">
        <v>16.775236421947366</v>
      </c>
      <c r="R69" s="3" t="s">
        <v>60</v>
      </c>
      <c r="S69" s="11">
        <v>27.3175267332959</v>
      </c>
      <c r="T69" s="36">
        <f>S69-$P$67</f>
        <v>10.502318545413733</v>
      </c>
      <c r="X69" s="36">
        <f t="shared" si="19"/>
        <v>1.5730677621317657</v>
      </c>
      <c r="Z69" s="37">
        <f t="shared" si="20"/>
        <v>0.33609296217319551</v>
      </c>
    </row>
    <row r="70" spans="2:26" ht="15" customHeight="1" x14ac:dyDescent="0.25">
      <c r="B70" s="29" t="s">
        <v>140</v>
      </c>
      <c r="C70" s="29" t="s">
        <v>58</v>
      </c>
      <c r="D70" s="11">
        <v>24.300952699478401</v>
      </c>
      <c r="G70" s="30">
        <v>0</v>
      </c>
      <c r="H70" s="30">
        <v>0</v>
      </c>
      <c r="I70" s="32">
        <v>72</v>
      </c>
      <c r="J70" s="29" t="s">
        <v>58</v>
      </c>
      <c r="R70" s="3" t="s">
        <v>60</v>
      </c>
      <c r="S70" s="11">
        <v>27.172614051919101</v>
      </c>
      <c r="T70" s="36">
        <f t="shared" ref="T70:T71" si="21">S70-$P$67</f>
        <v>10.357405864036934</v>
      </c>
      <c r="X70" s="36">
        <f t="shared" si="19"/>
        <v>1.4281550807549674</v>
      </c>
      <c r="Z70" s="37">
        <f t="shared" si="20"/>
        <v>0.37160579864577692</v>
      </c>
    </row>
    <row r="71" spans="2:26" ht="15" customHeight="1" x14ac:dyDescent="0.25">
      <c r="B71" s="29" t="s">
        <v>141</v>
      </c>
      <c r="C71" s="29" t="s">
        <v>58</v>
      </c>
      <c r="D71" s="11">
        <v>24.229968378417698</v>
      </c>
      <c r="H71" s="30">
        <v>0</v>
      </c>
      <c r="I71" s="32">
        <v>72</v>
      </c>
      <c r="J71" s="29" t="s">
        <v>58</v>
      </c>
      <c r="R71" s="3" t="s">
        <v>60</v>
      </c>
      <c r="S71" s="11">
        <v>26.9879532288683</v>
      </c>
      <c r="T71" s="36">
        <f t="shared" si="21"/>
        <v>10.172745040986133</v>
      </c>
      <c r="X71" s="36">
        <f t="shared" si="19"/>
        <v>1.2434942577041657</v>
      </c>
      <c r="Z71" s="37">
        <f t="shared" si="20"/>
        <v>0.42234847364612149</v>
      </c>
    </row>
    <row r="72" spans="2:26" ht="15" customHeight="1" x14ac:dyDescent="0.25">
      <c r="B72" s="29" t="s">
        <v>142</v>
      </c>
      <c r="C72" s="29" t="s">
        <v>58</v>
      </c>
      <c r="D72" s="11">
        <v>24.741177229223901</v>
      </c>
      <c r="G72" s="30">
        <v>0</v>
      </c>
      <c r="H72" s="30">
        <v>0</v>
      </c>
      <c r="I72" s="32">
        <v>72</v>
      </c>
      <c r="J72" s="29" t="s">
        <v>58</v>
      </c>
      <c r="R72" s="3" t="s">
        <v>62</v>
      </c>
      <c r="S72" s="11">
        <v>26.6736395743252</v>
      </c>
      <c r="T72" s="38">
        <f>S72-$P$68</f>
        <v>10.155077601069301</v>
      </c>
      <c r="X72" s="36">
        <f t="shared" si="19"/>
        <v>1.2258268177873344</v>
      </c>
      <c r="Z72" s="37">
        <f t="shared" si="20"/>
        <v>0.42755240958286667</v>
      </c>
    </row>
    <row r="73" spans="2:26" ht="15" customHeight="1" x14ac:dyDescent="0.25">
      <c r="B73" s="29" t="s">
        <v>143</v>
      </c>
      <c r="C73" s="29" t="s">
        <v>58</v>
      </c>
      <c r="D73" s="11">
        <v>24.693239578202899</v>
      </c>
      <c r="H73" s="30">
        <v>0</v>
      </c>
      <c r="I73" s="32">
        <v>72</v>
      </c>
      <c r="J73" s="29" t="s">
        <v>58</v>
      </c>
      <c r="R73" s="3" t="s">
        <v>62</v>
      </c>
      <c r="S73" s="11">
        <v>26.544884615125898</v>
      </c>
      <c r="T73" s="38">
        <f t="shared" ref="T73:T74" si="22">S73-$P$68</f>
        <v>10.026322641869999</v>
      </c>
      <c r="X73" s="36">
        <f t="shared" si="19"/>
        <v>1.0970718585880324</v>
      </c>
      <c r="Z73" s="37">
        <f t="shared" si="20"/>
        <v>0.46746431456322229</v>
      </c>
    </row>
    <row r="74" spans="2:26" ht="15" customHeight="1" x14ac:dyDescent="0.25">
      <c r="B74" s="29" t="s">
        <v>144</v>
      </c>
      <c r="C74" s="29" t="s">
        <v>58</v>
      </c>
      <c r="D74" s="11">
        <v>24.802062078361999</v>
      </c>
      <c r="H74" s="30">
        <v>0</v>
      </c>
      <c r="I74" s="32">
        <v>72</v>
      </c>
      <c r="J74" s="29" t="s">
        <v>58</v>
      </c>
      <c r="R74" s="3" t="s">
        <v>62</v>
      </c>
      <c r="S74" s="11">
        <v>26.642769829973801</v>
      </c>
      <c r="T74" s="38">
        <f t="shared" si="22"/>
        <v>10.124207856717902</v>
      </c>
      <c r="X74" s="36">
        <f t="shared" si="19"/>
        <v>1.1949570734359352</v>
      </c>
      <c r="Z74" s="37">
        <f t="shared" si="20"/>
        <v>0.43679944448211433</v>
      </c>
    </row>
    <row r="75" spans="2:26" ht="15" customHeight="1" x14ac:dyDescent="0.25">
      <c r="B75" s="29" t="s">
        <v>145</v>
      </c>
      <c r="C75" s="29" t="s">
        <v>58</v>
      </c>
      <c r="D75" s="11">
        <v>18.8955808801655</v>
      </c>
      <c r="H75" s="30">
        <v>0</v>
      </c>
      <c r="I75" s="32">
        <v>72</v>
      </c>
      <c r="J75" s="29" t="s">
        <v>58</v>
      </c>
      <c r="R75" s="3" t="s">
        <v>64</v>
      </c>
      <c r="S75" s="11">
        <v>26.9828657820707</v>
      </c>
      <c r="T75" s="38">
        <f>S75-$P$69</f>
        <v>10.207629360123335</v>
      </c>
      <c r="X75" s="36">
        <f t="shared" si="19"/>
        <v>1.2783785768413676</v>
      </c>
      <c r="Z75" s="37">
        <f t="shared" si="20"/>
        <v>0.41225857955454376</v>
      </c>
    </row>
    <row r="76" spans="2:26" ht="15" customHeight="1" x14ac:dyDescent="0.25">
      <c r="B76" s="29" t="s">
        <v>146</v>
      </c>
      <c r="C76" s="29" t="s">
        <v>58</v>
      </c>
      <c r="D76" s="11">
        <v>18.861710213902601</v>
      </c>
      <c r="H76" s="30">
        <v>0</v>
      </c>
      <c r="I76" s="32">
        <v>72</v>
      </c>
      <c r="J76" s="29" t="s">
        <v>58</v>
      </c>
      <c r="L76" s="11"/>
      <c r="R76" s="3" t="s">
        <v>64</v>
      </c>
      <c r="S76" s="11">
        <v>27.162182957382399</v>
      </c>
      <c r="T76" s="38">
        <f t="shared" ref="T76:T77" si="23">S76-$P$69</f>
        <v>10.386946535435033</v>
      </c>
      <c r="X76" s="36">
        <f t="shared" si="19"/>
        <v>1.4576957521530662</v>
      </c>
      <c r="Z76" s="37">
        <f t="shared" si="20"/>
        <v>0.36407415822112182</v>
      </c>
    </row>
    <row r="77" spans="2:26" ht="15" customHeight="1" x14ac:dyDescent="0.25">
      <c r="B77" s="29" t="s">
        <v>147</v>
      </c>
      <c r="C77" s="29" t="s">
        <v>58</v>
      </c>
      <c r="D77" s="11">
        <v>18.789975980586501</v>
      </c>
      <c r="G77" s="30">
        <v>0</v>
      </c>
      <c r="H77" s="30">
        <v>0</v>
      </c>
      <c r="I77" s="32">
        <v>72</v>
      </c>
      <c r="J77" s="29" t="s">
        <v>58</v>
      </c>
      <c r="R77" s="3" t="s">
        <v>64</v>
      </c>
      <c r="S77" s="11">
        <v>26.864966353899</v>
      </c>
      <c r="T77" s="38">
        <f t="shared" si="23"/>
        <v>10.089729931951634</v>
      </c>
      <c r="X77" s="36">
        <f t="shared" si="19"/>
        <v>1.1604791486696673</v>
      </c>
      <c r="Z77" s="37">
        <f t="shared" si="20"/>
        <v>0.44736393203331515</v>
      </c>
    </row>
    <row r="78" spans="2:26" ht="15" customHeight="1" x14ac:dyDescent="0.25">
      <c r="B78" s="29" t="s">
        <v>148</v>
      </c>
      <c r="C78" s="29" t="s">
        <v>58</v>
      </c>
      <c r="D78" s="11">
        <v>19.625620137136298</v>
      </c>
      <c r="H78" s="30">
        <v>0</v>
      </c>
      <c r="I78" s="32">
        <v>72</v>
      </c>
      <c r="J78" s="29" t="s">
        <v>58</v>
      </c>
    </row>
    <row r="79" spans="2:26" ht="15" customHeight="1" x14ac:dyDescent="0.25">
      <c r="B79" s="29" t="s">
        <v>149</v>
      </c>
      <c r="C79" s="29" t="s">
        <v>58</v>
      </c>
      <c r="D79" s="11">
        <v>19.754537020365301</v>
      </c>
      <c r="H79" s="30">
        <v>0</v>
      </c>
      <c r="I79" s="32">
        <v>72</v>
      </c>
      <c r="J79" s="29" t="s">
        <v>58</v>
      </c>
      <c r="L79" s="11"/>
      <c r="R79" s="3" t="s">
        <v>7</v>
      </c>
      <c r="S79" s="3" t="s">
        <v>9</v>
      </c>
      <c r="T79" s="3" t="s">
        <v>8</v>
      </c>
      <c r="U79" s="3" t="s">
        <v>10</v>
      </c>
    </row>
    <row r="80" spans="2:26" ht="15" customHeight="1" x14ac:dyDescent="0.25">
      <c r="B80" s="29" t="s">
        <v>150</v>
      </c>
      <c r="C80" s="29" t="s">
        <v>58</v>
      </c>
      <c r="D80" s="11">
        <v>19.6907171211998</v>
      </c>
      <c r="H80" s="30">
        <v>0</v>
      </c>
      <c r="I80" s="32">
        <v>72</v>
      </c>
      <c r="J80" s="29" t="s">
        <v>58</v>
      </c>
      <c r="P80" s="11" t="s">
        <v>151</v>
      </c>
      <c r="R80" s="39">
        <v>0.86356273653894355</v>
      </c>
      <c r="S80" s="3">
        <v>0.33609296217319551</v>
      </c>
      <c r="T80" s="37">
        <v>0.42755240958286667</v>
      </c>
      <c r="U80" s="3">
        <v>0.41225857955454376</v>
      </c>
    </row>
    <row r="81" spans="2:26" ht="15" customHeight="1" x14ac:dyDescent="0.25">
      <c r="B81" s="29" t="s">
        <v>152</v>
      </c>
      <c r="C81" s="29" t="s">
        <v>58</v>
      </c>
      <c r="D81" s="11">
        <v>19.718469178445901</v>
      </c>
      <c r="G81" s="30">
        <v>0</v>
      </c>
      <c r="H81" s="30">
        <v>0</v>
      </c>
      <c r="I81" s="32">
        <v>72</v>
      </c>
      <c r="J81" s="29" t="s">
        <v>58</v>
      </c>
      <c r="L81" s="11"/>
      <c r="P81" s="11"/>
      <c r="R81" s="39">
        <v>1.1490747770494123</v>
      </c>
      <c r="S81" s="3">
        <v>0.37160579864577692</v>
      </c>
      <c r="T81" s="37">
        <v>0.46746431456322229</v>
      </c>
      <c r="U81" s="3">
        <v>0.36407415822112182</v>
      </c>
    </row>
    <row r="82" spans="2:26" ht="15" customHeight="1" x14ac:dyDescent="0.25">
      <c r="B82" s="29" t="s">
        <v>153</v>
      </c>
      <c r="C82" s="29" t="s">
        <v>58</v>
      </c>
      <c r="D82" s="11">
        <v>19.644859862091899</v>
      </c>
      <c r="H82" s="30">
        <v>0</v>
      </c>
      <c r="I82" s="32">
        <v>72</v>
      </c>
      <c r="J82" s="29" t="s">
        <v>58</v>
      </c>
      <c r="P82" s="11"/>
      <c r="R82" s="39">
        <v>1.0077616198053132</v>
      </c>
      <c r="S82" s="3">
        <v>0.42234847364612149</v>
      </c>
      <c r="T82" s="37">
        <v>0.43679944448211433</v>
      </c>
      <c r="U82" s="3">
        <v>0.44736393203331515</v>
      </c>
    </row>
    <row r="83" spans="2:26" ht="15" customHeight="1" x14ac:dyDescent="0.25">
      <c r="B83" s="29" t="s">
        <v>154</v>
      </c>
      <c r="C83" s="29" t="s">
        <v>58</v>
      </c>
      <c r="D83" s="11">
        <v>19.620548367161799</v>
      </c>
      <c r="H83" s="30">
        <v>0</v>
      </c>
      <c r="I83" s="32">
        <v>72</v>
      </c>
      <c r="J83" s="29" t="s">
        <v>58</v>
      </c>
    </row>
    <row r="84" spans="2:26" ht="15" customHeight="1" x14ac:dyDescent="0.25">
      <c r="B84" s="29" t="s">
        <v>155</v>
      </c>
      <c r="C84" s="29" t="s">
        <v>58</v>
      </c>
      <c r="D84" s="11">
        <v>19.346186171107501</v>
      </c>
      <c r="H84" s="30">
        <v>0</v>
      </c>
      <c r="I84" s="32">
        <v>72</v>
      </c>
      <c r="J84" s="29" t="s">
        <v>58</v>
      </c>
      <c r="P84" s="11" t="s">
        <v>86</v>
      </c>
      <c r="S84" s="35" t="s">
        <v>156</v>
      </c>
      <c r="T84" s="3" t="s">
        <v>2</v>
      </c>
      <c r="V84" s="28" t="s">
        <v>88</v>
      </c>
      <c r="X84" s="28" t="s">
        <v>55</v>
      </c>
      <c r="Z84" s="26" t="s">
        <v>56</v>
      </c>
    </row>
    <row r="85" spans="2:26" ht="15" customHeight="1" x14ac:dyDescent="0.25">
      <c r="B85" s="29" t="s">
        <v>157</v>
      </c>
      <c r="C85" s="29" t="s">
        <v>58</v>
      </c>
      <c r="D85" s="11">
        <v>19.3989378436791</v>
      </c>
      <c r="G85" s="30">
        <v>0</v>
      </c>
      <c r="H85" s="30">
        <v>0</v>
      </c>
      <c r="I85" s="32">
        <v>72</v>
      </c>
      <c r="J85" s="29" t="s">
        <v>58</v>
      </c>
      <c r="O85" s="3" t="s">
        <v>91</v>
      </c>
      <c r="P85" s="11">
        <v>16.652061573719532</v>
      </c>
      <c r="R85" s="3" t="s">
        <v>7</v>
      </c>
      <c r="S85" s="11">
        <v>25.284061923431601</v>
      </c>
      <c r="T85" s="36">
        <f>S85-$P$85</f>
        <v>8.6320003497120688</v>
      </c>
      <c r="X85" s="36">
        <f>T85-$V$86</f>
        <v>-5.3107815485299525E-2</v>
      </c>
      <c r="Z85" s="38">
        <f>2^(-X85)</f>
        <v>1.0374974679289548</v>
      </c>
    </row>
    <row r="86" spans="2:26" ht="15" customHeight="1" x14ac:dyDescent="0.25">
      <c r="B86" s="29" t="s">
        <v>158</v>
      </c>
      <c r="C86" s="29" t="s">
        <v>58</v>
      </c>
      <c r="D86" s="11">
        <v>19.47561907711</v>
      </c>
      <c r="H86" s="30">
        <v>0</v>
      </c>
      <c r="I86" s="32">
        <v>72</v>
      </c>
      <c r="J86" s="29" t="s">
        <v>58</v>
      </c>
      <c r="O86" s="3" t="s">
        <v>93</v>
      </c>
      <c r="P86" s="11">
        <v>16.815208187882167</v>
      </c>
      <c r="R86" s="3" t="s">
        <v>7</v>
      </c>
      <c r="S86" s="11">
        <v>25.473012205267601</v>
      </c>
      <c r="T86" s="36">
        <f t="shared" ref="T86:T87" si="24">S86-$P$85</f>
        <v>8.8209506315480688</v>
      </c>
      <c r="V86" s="36">
        <f>AVERAGE(T85:T87)</f>
        <v>8.6851081651973683</v>
      </c>
      <c r="X86" s="36">
        <f t="shared" ref="X86:X96" si="25">T86-$V$86</f>
        <v>0.13584246635070052</v>
      </c>
      <c r="Z86" s="38">
        <f t="shared" ref="Z86:Z96" si="26">2^(-X86)</f>
        <v>0.91013820029021864</v>
      </c>
    </row>
    <row r="87" spans="2:26" ht="15" customHeight="1" x14ac:dyDescent="0.25">
      <c r="B87" s="29" t="s">
        <v>159</v>
      </c>
      <c r="C87" s="29" t="s">
        <v>58</v>
      </c>
      <c r="D87" s="11">
        <v>28.088288476715999</v>
      </c>
      <c r="H87" s="30">
        <v>0</v>
      </c>
      <c r="I87" s="32">
        <v>72</v>
      </c>
      <c r="J87" s="29" t="s">
        <v>58</v>
      </c>
      <c r="O87" s="3" t="s">
        <v>95</v>
      </c>
      <c r="P87" s="11">
        <v>16.518561973255899</v>
      </c>
      <c r="R87" s="3" t="s">
        <v>7</v>
      </c>
      <c r="S87" s="11">
        <v>25.254435088051501</v>
      </c>
      <c r="T87" s="36">
        <f t="shared" si="24"/>
        <v>8.6023735143319691</v>
      </c>
      <c r="X87" s="36">
        <f t="shared" si="25"/>
        <v>-8.2734650865399217E-2</v>
      </c>
      <c r="Z87" s="38">
        <f t="shared" si="26"/>
        <v>1.0590235348026027</v>
      </c>
    </row>
    <row r="88" spans="2:26" ht="15" customHeight="1" x14ac:dyDescent="0.25">
      <c r="B88" s="29" t="s">
        <v>160</v>
      </c>
      <c r="C88" s="29" t="s">
        <v>58</v>
      </c>
      <c r="D88" s="11">
        <v>28.2194950720728</v>
      </c>
      <c r="H88" s="30">
        <v>0</v>
      </c>
      <c r="I88" s="32">
        <v>72</v>
      </c>
      <c r="J88" s="29" t="s">
        <v>58</v>
      </c>
      <c r="O88" s="3" t="s">
        <v>64</v>
      </c>
      <c r="P88" s="11">
        <v>16.775236421947366</v>
      </c>
      <c r="R88" s="3" t="s">
        <v>60</v>
      </c>
      <c r="S88" s="11">
        <v>24.659191171154198</v>
      </c>
      <c r="T88" s="38">
        <f>S88-$P$86</f>
        <v>7.8439829832720314</v>
      </c>
      <c r="X88" s="36">
        <f t="shared" si="25"/>
        <v>-0.84112518192533692</v>
      </c>
      <c r="Z88" s="38">
        <f t="shared" si="26"/>
        <v>1.7914467763766031</v>
      </c>
    </row>
    <row r="89" spans="2:26" ht="15" customHeight="1" x14ac:dyDescent="0.25">
      <c r="B89" s="29" t="s">
        <v>161</v>
      </c>
      <c r="C89" s="29" t="s">
        <v>58</v>
      </c>
      <c r="D89" s="11">
        <v>28.032026436695698</v>
      </c>
      <c r="H89" s="30">
        <v>0</v>
      </c>
      <c r="I89" s="32">
        <v>72</v>
      </c>
      <c r="J89" s="29" t="s">
        <v>58</v>
      </c>
      <c r="R89" s="3" t="s">
        <v>60</v>
      </c>
      <c r="S89" s="11">
        <v>24.799942329092101</v>
      </c>
      <c r="T89" s="38">
        <f t="shared" ref="T89:T90" si="27">S89-$P$86</f>
        <v>7.984734141209934</v>
      </c>
      <c r="X89" s="36">
        <f t="shared" si="25"/>
        <v>-0.70037402398743431</v>
      </c>
      <c r="Z89" s="38">
        <f t="shared" si="26"/>
        <v>1.6249260061439401</v>
      </c>
    </row>
    <row r="90" spans="2:26" ht="15" customHeight="1" x14ac:dyDescent="0.25">
      <c r="B90" s="29" t="s">
        <v>162</v>
      </c>
      <c r="C90" s="29" t="s">
        <v>58</v>
      </c>
      <c r="D90" s="11">
        <v>28.635482135235598</v>
      </c>
      <c r="G90" s="30">
        <v>0</v>
      </c>
      <c r="H90" s="30">
        <v>0</v>
      </c>
      <c r="I90" s="32">
        <v>72</v>
      </c>
      <c r="J90" s="29" t="s">
        <v>58</v>
      </c>
      <c r="R90" s="3" t="s">
        <v>60</v>
      </c>
      <c r="S90" s="11">
        <v>24.6624990312989</v>
      </c>
      <c r="T90" s="38">
        <f t="shared" si="27"/>
        <v>7.847290843416733</v>
      </c>
      <c r="X90" s="36">
        <f t="shared" si="25"/>
        <v>-0.83781732178063528</v>
      </c>
      <c r="Z90" s="38">
        <f t="shared" si="26"/>
        <v>1.7873439917179215</v>
      </c>
    </row>
    <row r="91" spans="2:26" ht="15" customHeight="1" x14ac:dyDescent="0.25">
      <c r="B91" s="29" t="s">
        <v>163</v>
      </c>
      <c r="C91" s="29" t="s">
        <v>58</v>
      </c>
      <c r="D91" s="11">
        <v>28.859180082078499</v>
      </c>
      <c r="H91" s="30">
        <v>0</v>
      </c>
      <c r="I91" s="32">
        <v>72</v>
      </c>
      <c r="J91" s="29" t="s">
        <v>58</v>
      </c>
      <c r="R91" s="3" t="s">
        <v>62</v>
      </c>
      <c r="S91" s="11">
        <v>24.267511207719</v>
      </c>
      <c r="T91" s="38">
        <f>S91-$P$87</f>
        <v>7.748949234463101</v>
      </c>
      <c r="X91" s="36">
        <f t="shared" si="25"/>
        <v>-0.93615893073426726</v>
      </c>
      <c r="Z91" s="38">
        <f t="shared" si="26"/>
        <v>1.9134270922760042</v>
      </c>
    </row>
    <row r="92" spans="2:26" ht="15" customHeight="1" x14ac:dyDescent="0.25">
      <c r="B92" s="29" t="s">
        <v>164</v>
      </c>
      <c r="C92" s="29" t="s">
        <v>58</v>
      </c>
      <c r="D92" s="11">
        <v>28.862162950895101</v>
      </c>
      <c r="G92" s="30">
        <v>0</v>
      </c>
      <c r="H92" s="30">
        <v>0</v>
      </c>
      <c r="I92" s="32">
        <v>72</v>
      </c>
      <c r="J92" s="29" t="s">
        <v>58</v>
      </c>
      <c r="R92" s="3" t="s">
        <v>62</v>
      </c>
      <c r="S92" s="11">
        <v>24.300952699478401</v>
      </c>
      <c r="T92" s="38">
        <f t="shared" ref="T92:T93" si="28">S92-$P$87</f>
        <v>7.7823907262225021</v>
      </c>
      <c r="X92" s="36">
        <f t="shared" si="25"/>
        <v>-0.90271743897486623</v>
      </c>
      <c r="Z92" s="38">
        <f t="shared" si="26"/>
        <v>1.869584189654627</v>
      </c>
    </row>
    <row r="93" spans="2:26" ht="15" customHeight="1" x14ac:dyDescent="0.25">
      <c r="B93" s="29" t="s">
        <v>165</v>
      </c>
      <c r="C93" s="29" t="s">
        <v>58</v>
      </c>
      <c r="D93" s="11">
        <v>28.852799553663999</v>
      </c>
      <c r="G93" s="30">
        <v>0</v>
      </c>
      <c r="H93" s="30">
        <v>0</v>
      </c>
      <c r="I93" s="32">
        <v>72</v>
      </c>
      <c r="J93" s="29" t="s">
        <v>58</v>
      </c>
      <c r="R93" s="3" t="s">
        <v>62</v>
      </c>
      <c r="S93" s="11">
        <v>24.229968378417698</v>
      </c>
      <c r="T93" s="38">
        <f t="shared" si="28"/>
        <v>7.7114064051617994</v>
      </c>
      <c r="X93" s="36">
        <f t="shared" si="25"/>
        <v>-0.97370176003556885</v>
      </c>
      <c r="Z93" s="38">
        <f t="shared" si="26"/>
        <v>1.9638731684699893</v>
      </c>
    </row>
    <row r="94" spans="2:26" ht="15" customHeight="1" x14ac:dyDescent="0.25">
      <c r="B94" s="29" t="s">
        <v>166</v>
      </c>
      <c r="C94" s="29" t="s">
        <v>58</v>
      </c>
      <c r="D94" s="11">
        <v>28.858233876536801</v>
      </c>
      <c r="H94" s="30">
        <v>0</v>
      </c>
      <c r="I94" s="32">
        <v>72</v>
      </c>
      <c r="J94" s="29" t="s">
        <v>58</v>
      </c>
      <c r="R94" s="3" t="s">
        <v>64</v>
      </c>
      <c r="S94" s="11">
        <v>24.741177229223901</v>
      </c>
      <c r="T94" s="38">
        <f>S94-$P$88</f>
        <v>7.9659408072765352</v>
      </c>
      <c r="X94" s="36">
        <f t="shared" si="25"/>
        <v>-0.71916735792083308</v>
      </c>
      <c r="Z94" s="38">
        <f t="shared" si="26"/>
        <v>1.6462316483957775</v>
      </c>
    </row>
    <row r="95" spans="2:26" ht="15" customHeight="1" x14ac:dyDescent="0.25">
      <c r="B95" s="29" t="s">
        <v>167</v>
      </c>
      <c r="C95" s="29" t="s">
        <v>58</v>
      </c>
      <c r="D95" s="11">
        <v>28.655740098070702</v>
      </c>
      <c r="H95" s="30">
        <v>0</v>
      </c>
      <c r="I95" s="32">
        <v>72</v>
      </c>
      <c r="J95" s="29" t="s">
        <v>58</v>
      </c>
      <c r="R95" s="3" t="s">
        <v>64</v>
      </c>
      <c r="S95" s="11">
        <v>24.693239578202899</v>
      </c>
      <c r="T95" s="38">
        <f t="shared" ref="T95:T96" si="29">S95-$P$88</f>
        <v>7.9180031562555335</v>
      </c>
      <c r="X95" s="36">
        <f t="shared" si="25"/>
        <v>-0.76710500894183475</v>
      </c>
      <c r="Z95" s="38">
        <f t="shared" si="26"/>
        <v>1.7018513265652795</v>
      </c>
    </row>
    <row r="96" spans="2:26" ht="15" customHeight="1" x14ac:dyDescent="0.25">
      <c r="B96" s="29" t="s">
        <v>168</v>
      </c>
      <c r="C96" s="29" t="s">
        <v>58</v>
      </c>
      <c r="D96" s="11">
        <v>28.3883689308051</v>
      </c>
      <c r="H96" s="30">
        <v>0</v>
      </c>
      <c r="I96" s="32">
        <v>72</v>
      </c>
      <c r="J96" s="29" t="s">
        <v>58</v>
      </c>
      <c r="R96" s="3" t="s">
        <v>64</v>
      </c>
      <c r="S96" s="11">
        <v>24.802062078361999</v>
      </c>
      <c r="T96" s="38">
        <f t="shared" si="29"/>
        <v>8.0268256564146334</v>
      </c>
      <c r="X96" s="36">
        <f t="shared" si="25"/>
        <v>-0.65828250878273487</v>
      </c>
      <c r="Z96" s="38">
        <f t="shared" si="26"/>
        <v>1.5782026953625503</v>
      </c>
    </row>
    <row r="97" spans="2:26" ht="15" customHeight="1" x14ac:dyDescent="0.25">
      <c r="B97" s="29" t="s">
        <v>169</v>
      </c>
      <c r="C97" s="29" t="s">
        <v>58</v>
      </c>
      <c r="D97" s="11">
        <v>28.4042242004511</v>
      </c>
      <c r="H97" s="30">
        <v>0</v>
      </c>
      <c r="I97" s="32">
        <v>72</v>
      </c>
      <c r="J97" s="29" t="s">
        <v>58</v>
      </c>
    </row>
    <row r="98" spans="2:26" ht="15" customHeight="1" x14ac:dyDescent="0.25">
      <c r="B98" s="29" t="s">
        <v>170</v>
      </c>
      <c r="C98" s="29" t="s">
        <v>58</v>
      </c>
      <c r="D98" s="11">
        <v>28.542762222082501</v>
      </c>
      <c r="H98" s="30">
        <v>0</v>
      </c>
      <c r="I98" s="32">
        <v>72</v>
      </c>
      <c r="J98" s="29" t="s">
        <v>58</v>
      </c>
      <c r="R98" s="3" t="s">
        <v>7</v>
      </c>
      <c r="S98" s="3" t="s">
        <v>9</v>
      </c>
      <c r="T98" s="3" t="s">
        <v>8</v>
      </c>
      <c r="U98" s="3" t="s">
        <v>10</v>
      </c>
    </row>
    <row r="99" spans="2:26" ht="15" customHeight="1" x14ac:dyDescent="0.25">
      <c r="B99" s="29" t="s">
        <v>171</v>
      </c>
      <c r="C99" s="10">
        <v>17.526726542101901</v>
      </c>
      <c r="D99" s="10">
        <v>17.526726542101901</v>
      </c>
      <c r="K99" s="3" t="s">
        <v>0</v>
      </c>
      <c r="P99" s="3" t="s">
        <v>172</v>
      </c>
      <c r="R99" s="3">
        <v>1.0374974679289555</v>
      </c>
      <c r="S99" s="3">
        <v>1.7914467763766031</v>
      </c>
      <c r="T99" s="3">
        <v>1.9134270922760042</v>
      </c>
      <c r="U99" s="3">
        <v>1.6462316483957775</v>
      </c>
    </row>
    <row r="100" spans="2:26" ht="15" customHeight="1" x14ac:dyDescent="0.25">
      <c r="B100" s="29" t="s">
        <v>173</v>
      </c>
      <c r="C100" s="10">
        <v>17.662867821876301</v>
      </c>
      <c r="D100" s="10">
        <v>17.662867821876301</v>
      </c>
      <c r="K100" s="3" t="s">
        <v>0</v>
      </c>
      <c r="R100" s="3">
        <v>0.91013820029021919</v>
      </c>
      <c r="S100" s="3">
        <v>1.6249260061439401</v>
      </c>
      <c r="T100" s="3">
        <v>1.869584189654627</v>
      </c>
      <c r="U100" s="3">
        <v>1.7018513265652795</v>
      </c>
    </row>
    <row r="101" spans="2:26" ht="15" customHeight="1" x14ac:dyDescent="0.25">
      <c r="B101" s="29" t="s">
        <v>174</v>
      </c>
      <c r="C101" s="10">
        <v>17.449241738304799</v>
      </c>
      <c r="D101" s="10">
        <v>17.449241738304799</v>
      </c>
      <c r="K101" s="3" t="s">
        <v>0</v>
      </c>
      <c r="R101" s="3">
        <v>1.0590235348026034</v>
      </c>
      <c r="S101" s="3">
        <v>1.7873439917179215</v>
      </c>
      <c r="T101" s="3">
        <v>1.9638731684699893</v>
      </c>
      <c r="U101" s="3">
        <v>1.5782026953625503</v>
      </c>
    </row>
    <row r="102" spans="2:26" ht="15" customHeight="1" x14ac:dyDescent="0.25">
      <c r="B102" s="29" t="s">
        <v>175</v>
      </c>
      <c r="C102" s="10">
        <v>17.280151556849699</v>
      </c>
      <c r="D102" s="10">
        <v>17.280151556849699</v>
      </c>
      <c r="K102" s="3" t="s">
        <v>0</v>
      </c>
    </row>
    <row r="103" spans="2:26" ht="15" customHeight="1" x14ac:dyDescent="0.25">
      <c r="B103" s="29" t="s">
        <v>176</v>
      </c>
      <c r="C103" s="10">
        <v>17.288244990648799</v>
      </c>
      <c r="D103" s="10">
        <v>17.288244990648799</v>
      </c>
      <c r="K103" s="3" t="s">
        <v>0</v>
      </c>
      <c r="P103" s="3" t="s">
        <v>86</v>
      </c>
      <c r="S103" s="35" t="s">
        <v>177</v>
      </c>
      <c r="T103" s="3" t="s">
        <v>2</v>
      </c>
      <c r="V103" s="28" t="s">
        <v>88</v>
      </c>
      <c r="X103" s="28" t="s">
        <v>55</v>
      </c>
      <c r="Z103" s="26" t="s">
        <v>56</v>
      </c>
    </row>
    <row r="104" spans="2:26" ht="15" customHeight="1" x14ac:dyDescent="0.25">
      <c r="B104" s="29" t="s">
        <v>178</v>
      </c>
      <c r="C104" s="10">
        <v>17.189357676212499</v>
      </c>
      <c r="D104" s="10">
        <v>17.189357676212499</v>
      </c>
      <c r="K104" s="3" t="s">
        <v>0</v>
      </c>
      <c r="O104" s="3" t="s">
        <v>91</v>
      </c>
      <c r="P104" s="11">
        <v>16.652061573719532</v>
      </c>
      <c r="R104" s="3" t="s">
        <v>7</v>
      </c>
      <c r="S104" s="11">
        <v>18.8955808801655</v>
      </c>
      <c r="T104" s="36">
        <f>S104-$P$104</f>
        <v>2.2435193064459682</v>
      </c>
      <c r="X104" s="36">
        <f>T104-$V$105</f>
        <v>4.6491855280633043E-2</v>
      </c>
      <c r="Z104" s="38">
        <f>2^(-X104)</f>
        <v>0.96828801635257022</v>
      </c>
    </row>
    <row r="105" spans="2:26" ht="15" customHeight="1" x14ac:dyDescent="0.25">
      <c r="B105" s="29" t="s">
        <v>179</v>
      </c>
      <c r="C105" s="10">
        <v>17.645222973407201</v>
      </c>
      <c r="D105" s="10">
        <v>17.645222973407201</v>
      </c>
      <c r="K105" s="3" t="s">
        <v>0</v>
      </c>
      <c r="O105" s="3" t="s">
        <v>93</v>
      </c>
      <c r="P105" s="11">
        <v>16.815208187882167</v>
      </c>
      <c r="R105" s="3" t="s">
        <v>7</v>
      </c>
      <c r="S105" s="11">
        <v>18.861710213902601</v>
      </c>
      <c r="T105" s="36">
        <f t="shared" ref="T105:T106" si="30">S105-$P$104</f>
        <v>2.2096486401830688</v>
      </c>
      <c r="V105" s="36">
        <f>AVERAGE(T104:T106)</f>
        <v>2.1970274511653352</v>
      </c>
      <c r="X105" s="36">
        <f t="shared" ref="X105:X115" si="31">T105-$V$105</f>
        <v>1.2621189017733681E-2</v>
      </c>
      <c r="Z105" s="38">
        <f t="shared" ref="Z105:Z115" si="32">2^(-X105)</f>
        <v>0.99128981381072911</v>
      </c>
    </row>
    <row r="106" spans="2:26" ht="15" customHeight="1" x14ac:dyDescent="0.25">
      <c r="B106" s="29" t="s">
        <v>180</v>
      </c>
      <c r="C106" s="10">
        <v>17.611638415314999</v>
      </c>
      <c r="D106" s="10">
        <v>17.611638415314999</v>
      </c>
      <c r="K106" s="3" t="s">
        <v>0</v>
      </c>
      <c r="O106" s="3" t="s">
        <v>95</v>
      </c>
      <c r="P106" s="11">
        <v>16.518561973255899</v>
      </c>
      <c r="R106" s="3" t="s">
        <v>7</v>
      </c>
      <c r="S106" s="11">
        <v>18.789975980586501</v>
      </c>
      <c r="T106" s="36">
        <f t="shared" si="30"/>
        <v>2.1379144068669689</v>
      </c>
      <c r="X106" s="36">
        <f t="shared" si="31"/>
        <v>-5.911304429836628E-2</v>
      </c>
      <c r="Z106" s="38">
        <f t="shared" si="32"/>
        <v>1.0418250594051779</v>
      </c>
    </row>
    <row r="107" spans="2:26" ht="15" customHeight="1" x14ac:dyDescent="0.25">
      <c r="B107" s="29" t="s">
        <v>181</v>
      </c>
      <c r="C107" s="10">
        <v>17.4581435771778</v>
      </c>
      <c r="D107" s="10">
        <v>17.4581435771778</v>
      </c>
      <c r="K107" s="3" t="s">
        <v>0</v>
      </c>
      <c r="O107" s="3" t="s">
        <v>64</v>
      </c>
      <c r="P107" s="11">
        <v>16.775236421947366</v>
      </c>
      <c r="R107" s="3" t="s">
        <v>60</v>
      </c>
      <c r="S107" s="11">
        <v>19.625620137136298</v>
      </c>
      <c r="T107" s="38">
        <f>S107-$P$105</f>
        <v>2.8104119492541315</v>
      </c>
      <c r="X107" s="36">
        <f t="shared" si="31"/>
        <v>0.61338449808879636</v>
      </c>
      <c r="Z107" s="38">
        <f t="shared" si="32"/>
        <v>0.65366144127914383</v>
      </c>
    </row>
    <row r="108" spans="2:26" ht="15" customHeight="1" x14ac:dyDescent="0.25">
      <c r="B108" s="29" t="s">
        <v>182</v>
      </c>
      <c r="C108" s="10">
        <v>17.467190837869399</v>
      </c>
      <c r="D108" s="10">
        <v>17.467190837869399</v>
      </c>
      <c r="K108" s="3" t="s">
        <v>0</v>
      </c>
      <c r="R108" s="3" t="s">
        <v>60</v>
      </c>
      <c r="S108" s="11">
        <v>19.754537020365301</v>
      </c>
      <c r="T108" s="38">
        <f t="shared" ref="T108:T109" si="33">S108-$P$105</f>
        <v>2.9393288324831346</v>
      </c>
      <c r="X108" s="36">
        <f t="shared" si="31"/>
        <v>0.74230138131779944</v>
      </c>
      <c r="Z108" s="38">
        <f t="shared" si="32"/>
        <v>0.59778500709268223</v>
      </c>
    </row>
    <row r="109" spans="2:26" ht="15" customHeight="1" x14ac:dyDescent="0.25">
      <c r="B109" s="29" t="s">
        <v>183</v>
      </c>
      <c r="C109" s="10">
        <v>17.499087949105199</v>
      </c>
      <c r="D109" s="10">
        <v>17.499087949105199</v>
      </c>
      <c r="K109" s="3" t="s">
        <v>0</v>
      </c>
      <c r="R109" s="3" t="s">
        <v>60</v>
      </c>
      <c r="S109" s="11">
        <v>19.6907171211998</v>
      </c>
      <c r="T109" s="38">
        <f t="shared" si="33"/>
        <v>2.8755089333176329</v>
      </c>
      <c r="X109" s="36">
        <f t="shared" si="31"/>
        <v>0.67848148215229775</v>
      </c>
      <c r="Z109" s="38">
        <f t="shared" si="32"/>
        <v>0.62482258945295366</v>
      </c>
    </row>
    <row r="110" spans="2:26" ht="15" customHeight="1" x14ac:dyDescent="0.25">
      <c r="B110" s="29" t="s">
        <v>184</v>
      </c>
      <c r="C110" s="10">
        <v>17.468142125526299</v>
      </c>
      <c r="D110" s="10">
        <v>17.468142125526299</v>
      </c>
      <c r="K110" s="3" t="s">
        <v>0</v>
      </c>
      <c r="R110" s="3" t="s">
        <v>62</v>
      </c>
      <c r="S110" s="11">
        <v>19.718469178445901</v>
      </c>
      <c r="T110" s="38">
        <f>S110-$P$106</f>
        <v>3.1999072051900015</v>
      </c>
      <c r="X110" s="36">
        <f t="shared" si="31"/>
        <v>1.0028797540246663</v>
      </c>
      <c r="Z110" s="38">
        <f t="shared" si="32"/>
        <v>0.49900294874330947</v>
      </c>
    </row>
    <row r="111" spans="2:26" ht="15" customHeight="1" x14ac:dyDescent="0.25">
      <c r="R111" s="3" t="s">
        <v>62</v>
      </c>
      <c r="S111" s="11">
        <v>19.644859862091899</v>
      </c>
      <c r="T111" s="38">
        <f t="shared" ref="T111:T112" si="34">S111-$P$106</f>
        <v>3.1262978888359996</v>
      </c>
      <c r="X111" s="36">
        <f t="shared" si="31"/>
        <v>0.92927043767066442</v>
      </c>
      <c r="Z111" s="38">
        <f t="shared" si="32"/>
        <v>0.52512382668483459</v>
      </c>
    </row>
    <row r="112" spans="2:26" ht="15" customHeight="1" x14ac:dyDescent="0.25">
      <c r="R112" s="3" t="s">
        <v>62</v>
      </c>
      <c r="S112" s="11">
        <v>19.620548367161799</v>
      </c>
      <c r="T112" s="38">
        <f t="shared" si="34"/>
        <v>3.1019863939059</v>
      </c>
      <c r="X112" s="36">
        <f t="shared" si="31"/>
        <v>0.90495894274056488</v>
      </c>
      <c r="Z112" s="38">
        <f t="shared" si="32"/>
        <v>0.53404790212931141</v>
      </c>
    </row>
    <row r="113" spans="15:26" ht="15" customHeight="1" x14ac:dyDescent="0.25">
      <c r="R113" s="3" t="s">
        <v>64</v>
      </c>
      <c r="S113" s="11">
        <v>19.346186171107501</v>
      </c>
      <c r="T113" s="38">
        <f>S113-$P$107</f>
        <v>2.5709497491601354</v>
      </c>
      <c r="X113" s="36">
        <f t="shared" si="31"/>
        <v>0.37392229799480026</v>
      </c>
      <c r="Z113" s="38">
        <f t="shared" si="32"/>
        <v>0.77168164835490838</v>
      </c>
    </row>
    <row r="114" spans="15:26" ht="15" customHeight="1" x14ac:dyDescent="0.25">
      <c r="R114" s="3" t="s">
        <v>64</v>
      </c>
      <c r="S114" s="11">
        <v>19.3989378436791</v>
      </c>
      <c r="T114" s="38">
        <f t="shared" ref="T114:T115" si="35">S114-$P$107</f>
        <v>2.6237014217317345</v>
      </c>
      <c r="X114" s="36">
        <f t="shared" si="31"/>
        <v>0.42667397056639933</v>
      </c>
      <c r="Z114" s="38">
        <f t="shared" si="32"/>
        <v>0.74397499043823323</v>
      </c>
    </row>
    <row r="115" spans="15:26" ht="15" customHeight="1" x14ac:dyDescent="0.25">
      <c r="R115" s="3" t="s">
        <v>64</v>
      </c>
      <c r="S115" s="11">
        <v>19.47561907711</v>
      </c>
      <c r="T115" s="38">
        <f t="shared" si="35"/>
        <v>2.7003826551626346</v>
      </c>
      <c r="X115" s="36">
        <f t="shared" si="31"/>
        <v>0.50335520399729949</v>
      </c>
      <c r="Z115" s="38">
        <f t="shared" si="32"/>
        <v>0.70546420893045381</v>
      </c>
    </row>
    <row r="117" spans="15:26" ht="15" customHeight="1" x14ac:dyDescent="0.25">
      <c r="R117" s="3" t="s">
        <v>7</v>
      </c>
      <c r="S117" s="3" t="s">
        <v>9</v>
      </c>
      <c r="T117" s="3" t="s">
        <v>8</v>
      </c>
      <c r="U117" s="3" t="s">
        <v>10</v>
      </c>
    </row>
    <row r="118" spans="15:26" ht="15" customHeight="1" x14ac:dyDescent="0.25">
      <c r="P118" s="3" t="s">
        <v>185</v>
      </c>
      <c r="R118" s="3">
        <v>0.96828801635257022</v>
      </c>
      <c r="S118" s="3">
        <v>0.65366144127914383</v>
      </c>
      <c r="T118" s="3">
        <v>0.49900294874330947</v>
      </c>
      <c r="U118" s="3">
        <v>0.77168164835490838</v>
      </c>
    </row>
    <row r="119" spans="15:26" ht="15" customHeight="1" x14ac:dyDescent="0.25">
      <c r="R119" s="3">
        <v>0.99128981381072911</v>
      </c>
      <c r="S119" s="3">
        <v>0.59778500709268223</v>
      </c>
      <c r="T119" s="3">
        <v>0.52512382668483459</v>
      </c>
      <c r="U119" s="3">
        <v>0.74397499043823323</v>
      </c>
    </row>
    <row r="120" spans="15:26" ht="15" customHeight="1" x14ac:dyDescent="0.25">
      <c r="R120" s="3">
        <v>1.0418250594051779</v>
      </c>
      <c r="S120" s="3">
        <v>0.62482258945295366</v>
      </c>
      <c r="T120" s="3">
        <v>0.53404790212931141</v>
      </c>
      <c r="U120" s="3">
        <v>0.70546420893045381</v>
      </c>
    </row>
    <row r="122" spans="15:26" ht="15" customHeight="1" x14ac:dyDescent="0.25">
      <c r="P122" s="3" t="s">
        <v>86</v>
      </c>
      <c r="S122" s="35" t="s">
        <v>186</v>
      </c>
      <c r="T122" s="3" t="s">
        <v>2</v>
      </c>
      <c r="V122" s="28" t="s">
        <v>88</v>
      </c>
      <c r="X122" s="28" t="s">
        <v>55</v>
      </c>
      <c r="Z122" s="26" t="s">
        <v>56</v>
      </c>
    </row>
    <row r="123" spans="15:26" ht="15" customHeight="1" x14ac:dyDescent="0.25">
      <c r="O123" s="3" t="s">
        <v>91</v>
      </c>
      <c r="P123" s="11">
        <v>16.652061573719532</v>
      </c>
      <c r="R123" s="3" t="s">
        <v>7</v>
      </c>
      <c r="S123" s="11">
        <v>28.088288476715999</v>
      </c>
      <c r="T123" s="36">
        <f>S123-$P$123</f>
        <v>11.436226902996466</v>
      </c>
      <c r="X123" s="36">
        <f>T123-$V$124</f>
        <v>-2.4981518445500228E-2</v>
      </c>
      <c r="Z123" s="38">
        <f>2^(-X123)</f>
        <v>1.0174666578262788</v>
      </c>
    </row>
    <row r="124" spans="15:26" ht="15" customHeight="1" x14ac:dyDescent="0.25">
      <c r="O124" s="3" t="s">
        <v>93</v>
      </c>
      <c r="P124" s="11">
        <v>16.815208187882167</v>
      </c>
      <c r="R124" s="3" t="s">
        <v>7</v>
      </c>
      <c r="S124" s="11">
        <v>28.2194950720728</v>
      </c>
      <c r="T124" s="36">
        <f t="shared" ref="T124:T125" si="36">S124-$P$123</f>
        <v>11.567433498353267</v>
      </c>
      <c r="V124" s="36">
        <f>AVERAGE(T123:T125)</f>
        <v>11.461208421441967</v>
      </c>
      <c r="X124" s="36">
        <f t="shared" ref="X124:X134" si="37">T124-$V$124</f>
        <v>0.10622507691130068</v>
      </c>
      <c r="Z124" s="38">
        <f t="shared" ref="Z124:Z134" si="38">2^(-X124)</f>
        <v>0.92901572587579229</v>
      </c>
    </row>
    <row r="125" spans="15:26" ht="15" customHeight="1" x14ac:dyDescent="0.25">
      <c r="O125" s="3" t="s">
        <v>95</v>
      </c>
      <c r="P125" s="11">
        <v>16.518561973255899</v>
      </c>
      <c r="R125" s="3" t="s">
        <v>7</v>
      </c>
      <c r="S125" s="11">
        <v>28.032026436695698</v>
      </c>
      <c r="T125" s="36">
        <f t="shared" si="36"/>
        <v>11.379964862976166</v>
      </c>
      <c r="X125" s="36">
        <f t="shared" si="37"/>
        <v>-8.1243558465800447E-2</v>
      </c>
      <c r="Z125" s="38">
        <f t="shared" si="38"/>
        <v>1.0579295501818509</v>
      </c>
    </row>
    <row r="126" spans="15:26" ht="15" customHeight="1" x14ac:dyDescent="0.25">
      <c r="O126" s="3" t="s">
        <v>64</v>
      </c>
      <c r="P126" s="11">
        <v>16.775236421947366</v>
      </c>
      <c r="R126" s="3" t="s">
        <v>60</v>
      </c>
      <c r="S126" s="11">
        <v>28.635482135235598</v>
      </c>
      <c r="T126" s="36">
        <f>S126-$P$124</f>
        <v>11.820273947353432</v>
      </c>
      <c r="X126" s="36">
        <f t="shared" si="37"/>
        <v>0.35906552591146479</v>
      </c>
      <c r="Z126" s="38">
        <f t="shared" si="38"/>
        <v>0.77966942992270627</v>
      </c>
    </row>
    <row r="127" spans="15:26" ht="15" customHeight="1" x14ac:dyDescent="0.25">
      <c r="R127" s="3" t="s">
        <v>60</v>
      </c>
      <c r="S127" s="11">
        <v>28.859180082078499</v>
      </c>
      <c r="T127" s="36">
        <f t="shared" ref="T127:T128" si="39">S127-$P$124</f>
        <v>12.043971894196332</v>
      </c>
      <c r="X127" s="36">
        <f t="shared" si="37"/>
        <v>0.58276347275436535</v>
      </c>
      <c r="Z127" s="38">
        <f t="shared" si="38"/>
        <v>0.66768360819645878</v>
      </c>
    </row>
    <row r="128" spans="15:26" ht="15" customHeight="1" x14ac:dyDescent="0.25">
      <c r="R128" s="3" t="s">
        <v>60</v>
      </c>
      <c r="S128" s="11">
        <v>28.862162950895101</v>
      </c>
      <c r="T128" s="36">
        <f t="shared" si="39"/>
        <v>12.046954763012934</v>
      </c>
      <c r="X128" s="36">
        <f t="shared" si="37"/>
        <v>0.58574634157096739</v>
      </c>
      <c r="Z128" s="38">
        <f t="shared" si="38"/>
        <v>0.66630455366329377</v>
      </c>
    </row>
    <row r="129" spans="15:26" ht="15" customHeight="1" x14ac:dyDescent="0.25">
      <c r="O129" s="11"/>
      <c r="R129" s="3" t="s">
        <v>62</v>
      </c>
      <c r="S129" s="11">
        <v>28.852799553663999</v>
      </c>
      <c r="T129" s="38">
        <f>S129-$P$125</f>
        <v>12.3342375804081</v>
      </c>
      <c r="X129" s="36">
        <f t="shared" si="37"/>
        <v>0.87302915896613342</v>
      </c>
      <c r="Z129" s="38">
        <f t="shared" si="38"/>
        <v>0.54599923732219968</v>
      </c>
    </row>
    <row r="130" spans="15:26" ht="15" customHeight="1" x14ac:dyDescent="0.25">
      <c r="O130" s="11"/>
      <c r="R130" s="3" t="s">
        <v>62</v>
      </c>
      <c r="S130" s="11">
        <v>28.858233876536801</v>
      </c>
      <c r="T130" s="38">
        <f t="shared" ref="T130:T131" si="40">S130-$P$125</f>
        <v>12.339671903280902</v>
      </c>
      <c r="X130" s="36">
        <f t="shared" si="37"/>
        <v>0.87846348183893497</v>
      </c>
      <c r="Z130" s="38">
        <f t="shared" si="38"/>
        <v>0.54394644391321356</v>
      </c>
    </row>
    <row r="131" spans="15:26" ht="15" customHeight="1" x14ac:dyDescent="0.25">
      <c r="O131" s="11"/>
      <c r="R131" s="3" t="s">
        <v>62</v>
      </c>
      <c r="S131" s="11">
        <v>28.655740098070702</v>
      </c>
      <c r="T131" s="38">
        <f t="shared" si="40"/>
        <v>12.137178124814803</v>
      </c>
      <c r="X131" s="36">
        <f t="shared" si="37"/>
        <v>0.6759697033728358</v>
      </c>
      <c r="Z131" s="38">
        <f t="shared" si="38"/>
        <v>0.62591137334140645</v>
      </c>
    </row>
    <row r="132" spans="15:26" ht="15" customHeight="1" x14ac:dyDescent="0.25">
      <c r="R132" s="3" t="s">
        <v>64</v>
      </c>
      <c r="S132" s="11">
        <v>28.3883689308051</v>
      </c>
      <c r="T132" s="38">
        <f>S132-$P$126</f>
        <v>11.613132508857735</v>
      </c>
      <c r="X132" s="36">
        <f t="shared" si="37"/>
        <v>0.15192408741576813</v>
      </c>
      <c r="Z132" s="38">
        <f t="shared" si="38"/>
        <v>0.90004928787535832</v>
      </c>
    </row>
    <row r="133" spans="15:26" ht="15" customHeight="1" x14ac:dyDescent="0.25">
      <c r="R133" s="3" t="s">
        <v>64</v>
      </c>
      <c r="S133" s="11">
        <v>28.4042242004511</v>
      </c>
      <c r="T133" s="38">
        <f t="shared" ref="T133:T134" si="41">S133-$P$126</f>
        <v>11.628987778503735</v>
      </c>
      <c r="X133" s="36">
        <f t="shared" si="37"/>
        <v>0.16777935706176805</v>
      </c>
      <c r="Z133" s="38">
        <f t="shared" si="38"/>
        <v>0.89021187009216141</v>
      </c>
    </row>
    <row r="134" spans="15:26" ht="15" customHeight="1" x14ac:dyDescent="0.25">
      <c r="R134" s="3" t="s">
        <v>64</v>
      </c>
      <c r="S134" s="11">
        <v>28.542762222082501</v>
      </c>
      <c r="T134" s="38">
        <f t="shared" si="41"/>
        <v>11.767525800135136</v>
      </c>
      <c r="X134" s="36">
        <f t="shared" si="37"/>
        <v>0.30631737869316922</v>
      </c>
      <c r="Z134" s="38">
        <f t="shared" si="38"/>
        <v>0.80870342200728129</v>
      </c>
    </row>
    <row r="136" spans="15:26" ht="15" customHeight="1" x14ac:dyDescent="0.25">
      <c r="R136" s="3" t="s">
        <v>7</v>
      </c>
      <c r="S136" s="3" t="s">
        <v>9</v>
      </c>
      <c r="T136" s="3" t="s">
        <v>8</v>
      </c>
      <c r="U136" s="3" t="s">
        <v>10</v>
      </c>
    </row>
    <row r="137" spans="15:26" ht="15" customHeight="1" x14ac:dyDescent="0.25">
      <c r="P137" s="3" t="s">
        <v>187</v>
      </c>
      <c r="R137" s="3">
        <v>1.0174666578262788</v>
      </c>
      <c r="S137" s="3">
        <v>0.77966942992270627</v>
      </c>
      <c r="T137" s="3">
        <v>0.54599923732219968</v>
      </c>
      <c r="U137" s="3">
        <v>0.90004928787535832</v>
      </c>
    </row>
    <row r="138" spans="15:26" ht="15" customHeight="1" x14ac:dyDescent="0.25">
      <c r="R138" s="3">
        <v>0.92901572587579229</v>
      </c>
      <c r="S138" s="3">
        <v>0.66768360819645878</v>
      </c>
      <c r="T138" s="3">
        <v>0.54394644391321356</v>
      </c>
      <c r="U138" s="3">
        <v>0.89021187009216141</v>
      </c>
    </row>
    <row r="139" spans="15:26" ht="15" customHeight="1" x14ac:dyDescent="0.25">
      <c r="R139" s="3">
        <v>1.0579295501818509</v>
      </c>
      <c r="S139" s="3">
        <v>0.66630455366329377</v>
      </c>
      <c r="T139" s="3">
        <v>0.62591137334140645</v>
      </c>
      <c r="U139" s="3">
        <v>0.80870342200728129</v>
      </c>
    </row>
  </sheetData>
  <mergeCells count="1">
    <mergeCell ref="B1:K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Figure 3C</vt:lpstr>
      <vt:lpstr>Figure 4A</vt:lpstr>
      <vt:lpstr>Figure 4C</vt:lpstr>
      <vt:lpstr>Figure 4D</vt:lpstr>
      <vt:lpstr>Figure 4E</vt:lpstr>
      <vt:lpstr>Figure 4F</vt:lpstr>
      <vt:lpstr>Figure 4G</vt:lpstr>
      <vt:lpstr>Figure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fuqing chen</dc:creator>
  <cp:lastModifiedBy>fuqing chen</cp:lastModifiedBy>
  <dcterms:created xsi:type="dcterms:W3CDTF">2024-04-11T07:16:56Z</dcterms:created>
  <dcterms:modified xsi:type="dcterms:W3CDTF">2024-10-23T11:46:54Z</dcterms:modified>
</cp:coreProperties>
</file>