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lucaschancel/Dropbox/WIL/Applications/Overleaf/Chancel2022NatureSustainability-Edited/SourceData/"/>
    </mc:Choice>
  </mc:AlternateContent>
  <xr:revisionPtr revIDLastSave="0" documentId="13_ncr:1_{226198FE-7DE7-9E44-AC6E-B4BC2EC2EAD6}" xr6:coauthVersionLast="47" xr6:coauthVersionMax="47" xr10:uidLastSave="{00000000-0000-0000-0000-000000000000}"/>
  <bookViews>
    <workbookView xWindow="2780" yWindow="820" windowWidth="27240" windowHeight="14760" xr2:uid="{6A8618DB-594C-054C-8E24-A3FA7A81F479}"/>
  </bookViews>
  <sheets>
    <sheet name="Extended-Figure1" sheetId="1" r:id="rId1"/>
    <sheet name="data-Extended-Figure1" sheetId="2" r:id="rId2"/>
  </sheets>
  <externalReferences>
    <externalReference r:id="rId3"/>
    <externalReference r:id="rId4"/>
    <externalReference r:id="rId5"/>
  </externalReferences>
  <definedNames>
    <definedName name="females">'[1]rba table'!$I$10:$I$49</definedName>
    <definedName name="HTML_CodePage" hidden="1">1252</definedName>
    <definedName name="HTML_Control" hidden="1">{"'swa xoffs'!$A$4:$Q$37"}</definedName>
    <definedName name="HTML_Description" hidden="1">""</definedName>
    <definedName name="HTML_Email" hidden="1">""</definedName>
    <definedName name="HTML_Header" hidden="1">"Sheet1"</definedName>
    <definedName name="HTML_LastUpdate" hidden="1">"9/24/98"</definedName>
    <definedName name="HTML_LineAfter" hidden="1">FALSE</definedName>
    <definedName name="HTML_LineBefore" hidden="1">FALSE</definedName>
    <definedName name="HTML_Name" hidden="1">"Dweb"</definedName>
    <definedName name="HTML_OBDlg2" hidden="1">TRUE</definedName>
    <definedName name="HTML_OBDlg4" hidden="1">TRUE</definedName>
    <definedName name="HTML_OS" hidden="1">0</definedName>
    <definedName name="HTML_PathFile" hidden="1">"U:\data zone\datazone98\TEST\datazone\swaxoffs.html"</definedName>
    <definedName name="HTML_Title" hidden="1">"Book2"</definedName>
    <definedName name="males">'[1]rba table'!$C$10:$C$49</definedName>
    <definedName name="Rentflag">IF([2]Comparison!$B$7,"","not ")</definedName>
    <definedName name="Table_DE.4b__Sources_of_private_wealth_accumulation_in_Germany__1870_2010___Multiplicative_decomposition">[3]TableDE4b!$A$3</definedName>
    <definedName name="wealthtaxtables" hidden="1">{"'swa xoffs'!$A$4:$Q$37"}</definedName>
    <definedName name="Year">[2]Output!$C$4:$C$38</definedName>
    <definedName name="YearLabel">[2]Output!$B$15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2" l="1"/>
  <c r="B53" i="2"/>
  <c r="D47" i="2"/>
  <c r="B51" i="2" s="1"/>
  <c r="D46" i="2"/>
  <c r="B50" i="2" s="1"/>
  <c r="B43" i="2"/>
  <c r="B41" i="2"/>
  <c r="B19" i="2"/>
  <c r="B16" i="2"/>
  <c r="E37" i="2" s="1"/>
  <c r="B5" i="2"/>
  <c r="C10" i="2" s="1"/>
  <c r="C5" i="2" l="1"/>
  <c r="C8" i="2"/>
  <c r="C12" i="2"/>
  <c r="C11" i="2"/>
  <c r="C6" i="2"/>
  <c r="C3" i="2"/>
  <c r="C9" i="2"/>
  <c r="C7" i="2"/>
  <c r="B18" i="2"/>
  <c r="B20" i="2" s="1"/>
  <c r="C4" i="2"/>
  <c r="E36" i="2"/>
  <c r="B32" i="2" l="1"/>
  <c r="B31" i="2"/>
  <c r="B26" i="2"/>
  <c r="C26" i="2" s="1"/>
</calcChain>
</file>

<file path=xl/sharedStrings.xml><?xml version="1.0" encoding="utf-8"?>
<sst xmlns="http://schemas.openxmlformats.org/spreadsheetml/2006/main" count="54" uniqueCount="42">
  <si>
    <t>Extended Data Figure 1</t>
  </si>
  <si>
    <t>Budgets with CO2 + constant for other gases</t>
  </si>
  <si>
    <t>World</t>
  </si>
  <si>
    <t>Sub-Saharan Africa</t>
  </si>
  <si>
    <t>Equally split budget 1.5°C</t>
  </si>
  <si>
    <t>South &amp; South-East Asia</t>
  </si>
  <si>
    <t>Latin America</t>
  </si>
  <si>
    <t>MENA</t>
  </si>
  <si>
    <t>East Asia</t>
  </si>
  <si>
    <t>Europe</t>
  </si>
  <si>
    <t>Russia &amp; Central Asia</t>
  </si>
  <si>
    <t>North America</t>
  </si>
  <si>
    <t>Global population</t>
  </si>
  <si>
    <t>billion</t>
  </si>
  <si>
    <t>Global GHG emissions</t>
  </si>
  <si>
    <t>billion tCO2e</t>
  </si>
  <si>
    <t>Global CO2 emissions</t>
  </si>
  <si>
    <t>billion tCO2</t>
  </si>
  <si>
    <t>global per capita GHG emissions in 2019</t>
  </si>
  <si>
    <t>tCO2e / capita</t>
  </si>
  <si>
    <t>global per capita carbon emissions in 2019</t>
  </si>
  <si>
    <t>scaling factor</t>
  </si>
  <si>
    <t>Scaling factor method (reveals efforts in terms of CO2)</t>
  </si>
  <si>
    <t>Budget spent by 2050</t>
  </si>
  <si>
    <t>x average</t>
  </si>
  <si>
    <t>Equally split budget (1.5°C) in tCO2</t>
  </si>
  <si>
    <t>Equally split budget  (2°C) in tCO2</t>
  </si>
  <si>
    <t>Equally split budget (1.5°C) in tCO2e</t>
  </si>
  <si>
    <t>Equally split budget  (2°C) in tCO2e</t>
  </si>
  <si>
    <t>Budget spent by 2100</t>
  </si>
  <si>
    <t>IPCC implied GHG budget method - 1, using implied pathway for all GHGs (see 'GHG budgets from IPCC')</t>
  </si>
  <si>
    <t>Budget all GHGs (GtCO2e) (see "GHG budgets from IPCC")</t>
  </si>
  <si>
    <t>1.5 budget CO2 83% (GtCO2)</t>
  </si>
  <si>
    <t xml:space="preserve">2 budget CO2 83% (GtCO2) </t>
  </si>
  <si>
    <t>cumulative global population 2020-2050 (UNStats)</t>
  </si>
  <si>
    <t>million</t>
  </si>
  <si>
    <t>implied all GHG budget to 1.5</t>
  </si>
  <si>
    <t>implied all GHG budget to 2</t>
  </si>
  <si>
    <t>cumulative global population 2020-2100 (UN Stats)</t>
  </si>
  <si>
    <t>IPCC implied GHG budget method - using implied pathways for Methane and N20 only</t>
  </si>
  <si>
    <t>1.5 budget CO2 83% (GtCO2) 300</t>
  </si>
  <si>
    <r>
      <rPr>
        <b/>
        <sz val="12"/>
        <color theme="1"/>
        <rFont val="Arial"/>
        <family val="2"/>
      </rPr>
      <t>Notes</t>
    </r>
    <r>
      <rPr>
        <sz val="12"/>
        <color theme="1"/>
        <rFont val="Arial"/>
        <family val="2"/>
      </rPr>
      <t>: Sharing the remaining carbon budget to have 83% chances to stay below 1.5°C global temperature increase implies an estimated annual GHG per capita emissions near 1.9 tonnes per person per year between 2021 and 2050 (and zero CO2e emissions afterwards). Emission levels present regional per capita emissions and include all emissions from domestic consumption, public and private investments as well as imports and exports of carbon embedded in goods and services traded with the rest of the world (LULUCF emissions are excluded). Sources and series: Author, see Methods and Supplementary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</si>
</sst>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 x14ac:knownFonts="1">
    <font>
      <sz val="12"/>
      <color theme="1"/>
      <name val="Calibri"/>
      <family val="2"/>
      <scheme val="minor"/>
    </font>
    <font>
      <b/>
      <sz val="12"/>
      <color theme="1"/>
      <name val="Calibri"/>
      <family val="2"/>
      <scheme val="minor"/>
    </font>
    <font>
      <b/>
      <sz val="12"/>
      <color theme="1"/>
      <name val="Arial"/>
      <family val="2"/>
    </font>
    <font>
      <sz val="12"/>
      <color theme="1"/>
      <name val="Arial"/>
      <family val="2"/>
    </font>
    <font>
      <i/>
      <sz val="12"/>
      <color theme="1"/>
      <name val="Arial"/>
      <family val="2"/>
    </font>
    <font>
      <b/>
      <u/>
      <sz val="12"/>
      <color theme="1"/>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7">
    <xf numFmtId="0" fontId="0" fillId="0" borderId="0" xfId="0"/>
    <xf numFmtId="0" fontId="2" fillId="2" borderId="0" xfId="0" applyFont="1" applyFill="1"/>
    <xf numFmtId="0" fontId="0" fillId="2" borderId="0" xfId="0" applyFill="1"/>
    <xf numFmtId="0" fontId="1" fillId="2" borderId="0" xfId="0" applyFont="1" applyFill="1"/>
    <xf numFmtId="0" fontId="3" fillId="0" borderId="0" xfId="0" applyFont="1"/>
    <xf numFmtId="0" fontId="3" fillId="2" borderId="4" xfId="0" applyFont="1" applyFill="1" applyBorder="1"/>
    <xf numFmtId="0" fontId="2" fillId="2" borderId="5"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164" fontId="3" fillId="2" borderId="0" xfId="0" applyNumberFormat="1" applyFont="1" applyFill="1"/>
    <xf numFmtId="2" fontId="3" fillId="2" borderId="0" xfId="0" applyNumberFormat="1" applyFont="1" applyFill="1"/>
    <xf numFmtId="2" fontId="3" fillId="2" borderId="8" xfId="0" applyNumberFormat="1" applyFont="1" applyFill="1" applyBorder="1"/>
    <xf numFmtId="0" fontId="4" fillId="2" borderId="7" xfId="0" applyFont="1" applyFill="1" applyBorder="1"/>
    <xf numFmtId="164" fontId="4" fillId="2" borderId="0" xfId="0" applyNumberFormat="1" applyFont="1" applyFill="1"/>
    <xf numFmtId="0" fontId="3" fillId="2" borderId="9" xfId="0" applyFont="1" applyFill="1" applyBorder="1"/>
    <xf numFmtId="164" fontId="3" fillId="2" borderId="10" xfId="0" applyNumberFormat="1" applyFont="1" applyFill="1" applyBorder="1"/>
    <xf numFmtId="2" fontId="3" fillId="2" borderId="10" xfId="0" applyNumberFormat="1" applyFont="1" applyFill="1" applyBorder="1"/>
    <xf numFmtId="2" fontId="3" fillId="2" borderId="11" xfId="0" applyNumberFormat="1" applyFont="1" applyFill="1" applyBorder="1"/>
    <xf numFmtId="164" fontId="3" fillId="2" borderId="5" xfId="0" applyNumberFormat="1" applyFont="1" applyFill="1" applyBorder="1"/>
    <xf numFmtId="0" fontId="3" fillId="2" borderId="0" xfId="0" applyFont="1" applyFill="1"/>
    <xf numFmtId="0" fontId="3" fillId="2" borderId="8" xfId="0" applyFont="1" applyFill="1" applyBorder="1"/>
    <xf numFmtId="0" fontId="3" fillId="2" borderId="10" xfId="0" applyFont="1" applyFill="1" applyBorder="1"/>
    <xf numFmtId="0" fontId="3" fillId="2" borderId="11" xfId="0" applyFont="1" applyFill="1" applyBorder="1"/>
    <xf numFmtId="2" fontId="3" fillId="0" borderId="0" xfId="0" applyNumberFormat="1" applyFont="1"/>
    <xf numFmtId="0" fontId="5" fillId="2" borderId="4" xfId="0" applyFont="1" applyFill="1" applyBorder="1"/>
    <xf numFmtId="0" fontId="5" fillId="2" borderId="7" xfId="0" applyFont="1" applyFill="1" applyBorder="1"/>
    <xf numFmtId="165" fontId="3" fillId="2" borderId="0" xfId="0" applyNumberFormat="1" applyFont="1" applyFill="1"/>
    <xf numFmtId="0" fontId="2" fillId="0" borderId="0" xfId="0" applyFont="1"/>
    <xf numFmtId="1" fontId="3" fillId="2" borderId="0" xfId="0" applyNumberFormat="1" applyFont="1" applyFill="1"/>
    <xf numFmtId="1" fontId="3" fillId="2" borderId="8" xfId="0" applyNumberFormat="1" applyFont="1" applyFill="1" applyBorder="1"/>
    <xf numFmtId="1" fontId="3" fillId="0" borderId="0" xfId="0" applyNumberFormat="1" applyFont="1"/>
    <xf numFmtId="0" fontId="2" fillId="2" borderId="7" xfId="0" applyFont="1" applyFill="1" applyBorder="1"/>
    <xf numFmtId="0" fontId="2" fillId="2" borderId="9" xfId="0" applyFont="1" applyFill="1" applyBorder="1"/>
    <xf numFmtId="0" fontId="3" fillId="2" borderId="1" xfId="0" applyFont="1"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4851748872637231E-2"/>
          <c:y val="3.4191931098433055E-2"/>
          <c:w val="0.90179513540035983"/>
          <c:h val="0.68257387370008593"/>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4472C4">
                  <a:lumMod val="75000"/>
                </a:srgbClr>
              </a:solidFill>
              <a:ln>
                <a:noFill/>
              </a:ln>
              <a:effectLst/>
            </c:spPr>
            <c:extLst>
              <c:ext xmlns:c16="http://schemas.microsoft.com/office/drawing/2014/chart" uri="{C3380CC4-5D6E-409C-BE32-E72D297353CC}">
                <c16:uniqueId val="{00000008-87C6-7A4F-8A0E-85D49DD565A0}"/>
              </c:ext>
            </c:extLst>
          </c:dPt>
          <c:dPt>
            <c:idx val="1"/>
            <c:invertIfNegative val="0"/>
            <c:bubble3D val="0"/>
            <c:spPr>
              <a:solidFill>
                <a:srgbClr val="ED7D31">
                  <a:lumMod val="50000"/>
                </a:srgbClr>
              </a:solidFill>
              <a:ln>
                <a:noFill/>
              </a:ln>
              <a:effectLst/>
            </c:spPr>
            <c:extLst>
              <c:ext xmlns:c16="http://schemas.microsoft.com/office/drawing/2014/chart" uri="{C3380CC4-5D6E-409C-BE32-E72D297353CC}">
                <c16:uniqueId val="{00000000-87C6-7A4F-8A0E-85D49DD565A0}"/>
              </c:ext>
            </c:extLst>
          </c:dPt>
          <c:dPt>
            <c:idx val="2"/>
            <c:invertIfNegative val="0"/>
            <c:bubble3D val="0"/>
            <c:spPr>
              <a:solidFill>
                <a:srgbClr val="70AD47">
                  <a:lumMod val="50000"/>
                </a:srgbClr>
              </a:solidFill>
              <a:ln>
                <a:noFill/>
              </a:ln>
              <a:effectLst/>
            </c:spPr>
            <c:extLst>
              <c:ext xmlns:c16="http://schemas.microsoft.com/office/drawing/2014/chart" uri="{C3380CC4-5D6E-409C-BE32-E72D297353CC}">
                <c16:uniqueId val="{00000001-87C6-7A4F-8A0E-85D49DD565A0}"/>
              </c:ext>
            </c:extLst>
          </c:dPt>
          <c:dPt>
            <c:idx val="3"/>
            <c:invertIfNegative val="0"/>
            <c:bubble3D val="0"/>
            <c:spPr>
              <a:solidFill>
                <a:srgbClr val="FFC000"/>
              </a:solidFill>
              <a:ln>
                <a:noFill/>
              </a:ln>
              <a:effectLst/>
            </c:spPr>
            <c:extLst>
              <c:ext xmlns:c16="http://schemas.microsoft.com/office/drawing/2014/chart" uri="{C3380CC4-5D6E-409C-BE32-E72D297353CC}">
                <c16:uniqueId val="{00000002-87C6-7A4F-8A0E-85D49DD565A0}"/>
              </c:ext>
            </c:extLst>
          </c:dPt>
          <c:dPt>
            <c:idx val="4"/>
            <c:invertIfNegative val="0"/>
            <c:bubble3D val="0"/>
            <c:spPr>
              <a:solidFill>
                <a:srgbClr val="FFC000">
                  <a:lumMod val="50000"/>
                </a:srgbClr>
              </a:solidFill>
              <a:ln>
                <a:noFill/>
              </a:ln>
              <a:effectLst/>
            </c:spPr>
            <c:extLst>
              <c:ext xmlns:c16="http://schemas.microsoft.com/office/drawing/2014/chart" uri="{C3380CC4-5D6E-409C-BE32-E72D297353CC}">
                <c16:uniqueId val="{00000003-87C6-7A4F-8A0E-85D49DD565A0}"/>
              </c:ext>
            </c:extLst>
          </c:dPt>
          <c:dPt>
            <c:idx val="5"/>
            <c:invertIfNegative val="0"/>
            <c:bubble3D val="0"/>
            <c:spPr>
              <a:solidFill>
                <a:sysClr val="windowText" lastClr="000000">
                  <a:lumMod val="50000"/>
                  <a:lumOff val="50000"/>
                </a:sysClr>
              </a:solidFill>
              <a:ln>
                <a:noFill/>
              </a:ln>
              <a:effectLst/>
            </c:spPr>
            <c:extLst>
              <c:ext xmlns:c16="http://schemas.microsoft.com/office/drawing/2014/chart" uri="{C3380CC4-5D6E-409C-BE32-E72D297353CC}">
                <c16:uniqueId val="{00000004-87C6-7A4F-8A0E-85D49DD565A0}"/>
              </c:ext>
            </c:extLst>
          </c:dPt>
          <c:dPt>
            <c:idx val="6"/>
            <c:invertIfNegative val="0"/>
            <c:bubble3D val="0"/>
            <c:spPr>
              <a:solidFill>
                <a:srgbClr val="C00000"/>
              </a:solidFill>
              <a:ln>
                <a:noFill/>
              </a:ln>
              <a:effectLst/>
            </c:spPr>
            <c:extLst>
              <c:ext xmlns:c16="http://schemas.microsoft.com/office/drawing/2014/chart" uri="{C3380CC4-5D6E-409C-BE32-E72D297353CC}">
                <c16:uniqueId val="{00000005-87C6-7A4F-8A0E-85D49DD565A0}"/>
              </c:ext>
            </c:extLst>
          </c:dPt>
          <c:dPt>
            <c:idx val="7"/>
            <c:invertIfNegative val="0"/>
            <c:bubble3D val="0"/>
            <c:spPr>
              <a:solidFill>
                <a:srgbClr val="70AD47"/>
              </a:solidFill>
              <a:ln>
                <a:noFill/>
              </a:ln>
              <a:effectLst/>
            </c:spPr>
            <c:extLst>
              <c:ext xmlns:c16="http://schemas.microsoft.com/office/drawing/2014/chart" uri="{C3380CC4-5D6E-409C-BE32-E72D297353CC}">
                <c16:uniqueId val="{00000006-87C6-7A4F-8A0E-85D49DD565A0}"/>
              </c:ext>
            </c:extLst>
          </c:dPt>
          <c:dPt>
            <c:idx val="8"/>
            <c:invertIfNegative val="0"/>
            <c:bubble3D val="0"/>
            <c:spPr>
              <a:solidFill>
                <a:srgbClr val="7030A0"/>
              </a:solidFill>
              <a:ln>
                <a:noFill/>
              </a:ln>
              <a:effectLst/>
            </c:spPr>
            <c:extLst>
              <c:ext xmlns:c16="http://schemas.microsoft.com/office/drawing/2014/chart" uri="{C3380CC4-5D6E-409C-BE32-E72D297353CC}">
                <c16:uniqueId val="{00000007-87C6-7A4F-8A0E-85D49DD565A0}"/>
              </c:ext>
            </c:extLst>
          </c:dPt>
          <c:dPt>
            <c:idx val="9"/>
            <c:invertIfNegative val="0"/>
            <c:bubble3D val="0"/>
            <c:spPr>
              <a:solidFill>
                <a:srgbClr val="002060"/>
              </a:solidFill>
              <a:ln>
                <a:noFill/>
              </a:ln>
              <a:effectLst/>
            </c:spPr>
            <c:extLst>
              <c:ext xmlns:c16="http://schemas.microsoft.com/office/drawing/2014/chart" uri="{C3380CC4-5D6E-409C-BE32-E72D297353CC}">
                <c16:uniqueId val="{00000009-87C6-7A4F-8A0E-85D49DD565A0}"/>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'data-Extended-Figure1'!$A$3:$A$12</c:f>
              <c:strCache>
                <c:ptCount val="10"/>
                <c:pt idx="0">
                  <c:v>World</c:v>
                </c:pt>
                <c:pt idx="1">
                  <c:v>Sub-Saharan Africa</c:v>
                </c:pt>
                <c:pt idx="2">
                  <c:v>Equally split budget 1.5°C</c:v>
                </c:pt>
                <c:pt idx="3">
                  <c:v>South &amp; South-East Asia</c:v>
                </c:pt>
                <c:pt idx="4">
                  <c:v>Latin America</c:v>
                </c:pt>
                <c:pt idx="5">
                  <c:v>MENA</c:v>
                </c:pt>
                <c:pt idx="6">
                  <c:v>East Asia</c:v>
                </c:pt>
                <c:pt idx="7">
                  <c:v>Europe</c:v>
                </c:pt>
                <c:pt idx="8">
                  <c:v>Russia &amp; Central Asia</c:v>
                </c:pt>
                <c:pt idx="9">
                  <c:v>North America</c:v>
                </c:pt>
              </c:strCache>
            </c:strRef>
          </c:cat>
          <c:val>
            <c:numRef>
              <c:f>'data-Extended-Figure1'!$B$3:$B$12</c:f>
              <c:numCache>
                <c:formatCode>0.0</c:formatCode>
                <c:ptCount val="10"/>
                <c:pt idx="0">
                  <c:v>6</c:v>
                </c:pt>
                <c:pt idx="1">
                  <c:v>1.6410120725631701</c:v>
                </c:pt>
                <c:pt idx="2">
                  <c:v>1.9</c:v>
                </c:pt>
                <c:pt idx="3">
                  <c:v>2.56927490234375</c:v>
                </c:pt>
                <c:pt idx="4">
                  <c:v>4.8044281005859375</c:v>
                </c:pt>
                <c:pt idx="5">
                  <c:v>7.4185528755187988</c:v>
                </c:pt>
                <c:pt idx="6">
                  <c:v>8.6382455825805664</c:v>
                </c:pt>
                <c:pt idx="7">
                  <c:v>9.7183160781860352</c:v>
                </c:pt>
                <c:pt idx="8">
                  <c:v>9.8744401931762695</c:v>
                </c:pt>
                <c:pt idx="9">
                  <c:v>20.795164108276367</c:v>
                </c:pt>
              </c:numCache>
            </c:numRef>
          </c:val>
          <c:extLst>
            <c:ext xmlns:c16="http://schemas.microsoft.com/office/drawing/2014/chart" uri="{C3380CC4-5D6E-409C-BE32-E72D297353CC}">
              <c16:uniqueId val="{00000000-CA25-C347-BE55-F60BBF9CFD07}"/>
            </c:ext>
          </c:extLst>
        </c:ser>
        <c:dLbls>
          <c:showLegendKey val="0"/>
          <c:showVal val="0"/>
          <c:showCatName val="0"/>
          <c:showSerName val="0"/>
          <c:showPercent val="0"/>
          <c:showBubbleSize val="0"/>
        </c:dLbls>
        <c:gapWidth val="219"/>
        <c:overlap val="-27"/>
        <c:axId val="589783120"/>
        <c:axId val="589782336"/>
      </c:barChart>
      <c:catAx>
        <c:axId val="5897831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9782336"/>
        <c:crosses val="autoZero"/>
        <c:auto val="1"/>
        <c:lblAlgn val="ctr"/>
        <c:lblOffset val="100"/>
        <c:noMultiLvlLbl val="0"/>
      </c:catAx>
      <c:valAx>
        <c:axId val="589782336"/>
        <c:scaling>
          <c:orientation val="minMax"/>
          <c:max val="21"/>
          <c:min val="0"/>
        </c:scaling>
        <c:delete val="0"/>
        <c:axPos val="l"/>
        <c:majorGridlines>
          <c:spPr>
            <a:ln w="9525" cap="flat" cmpd="sng" algn="ctr">
              <a:solidFill>
                <a:sysClr val="window" lastClr="FFFFFF"/>
              </a:solidFill>
              <a:prstDash val="solid"/>
              <a:round/>
            </a:ln>
            <a:effectLst/>
          </c:spPr>
        </c:majorGridlines>
        <c:title>
          <c:tx>
            <c:rich>
              <a:bodyPr rot="-5400000" spcFirstLastPara="1" vertOverflow="ellipsis" vert="horz" wrap="square" anchor="ctr" anchorCtr="1"/>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r>
                  <a:rPr lang="fr-FR" b="0"/>
                  <a:t>tonnes</a:t>
                </a:r>
                <a:r>
                  <a:rPr lang="fr-FR" b="0" baseline="0"/>
                  <a:t> of CO2e per person per year</a:t>
                </a:r>
                <a:endParaRPr lang="fr-FR" b="0"/>
              </a:p>
            </c:rich>
          </c:tx>
          <c:overlay val="0"/>
          <c:spPr>
            <a:noFill/>
            <a:ln>
              <a:noFill/>
            </a:ln>
            <a:effectLst/>
          </c:spPr>
          <c:txPr>
            <a:bodyPr rot="-5400000" spcFirstLastPara="1" vertOverflow="ellipsis" vert="horz" wrap="square" anchor="ctr" anchorCtr="1"/>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589783120"/>
        <c:crosses val="autoZero"/>
        <c:crossBetween val="between"/>
      </c:valAx>
      <c:spPr>
        <a:solidFill>
          <a:sysClr val="window" lastClr="FFFFFF">
            <a:lumMod val="95000"/>
          </a:sysClr>
        </a:solid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50800</xdr:rowOff>
    </xdr:from>
    <xdr:to>
      <xdr:col>8</xdr:col>
      <xdr:colOff>647700</xdr:colOff>
      <xdr:row>31</xdr:row>
      <xdr:rowOff>63500</xdr:rowOff>
    </xdr:to>
    <xdr:graphicFrame macro="">
      <xdr:nvGraphicFramePr>
        <xdr:cNvPr id="2" name="Graphique 1">
          <a:extLst>
            <a:ext uri="{FF2B5EF4-FFF2-40B4-BE49-F238E27FC236}">
              <a16:creationId xmlns:a16="http://schemas.microsoft.com/office/drawing/2014/main" id="{81F17616-BC63-5E40-990F-87869B3CF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739140</xdr:colOff>
      <xdr:row>9</xdr:row>
      <xdr:rowOff>137160</xdr:rowOff>
    </xdr:from>
    <xdr:to>
      <xdr:col>3</xdr:col>
      <xdr:colOff>609600</xdr:colOff>
      <xdr:row>12</xdr:row>
      <xdr:rowOff>162560</xdr:rowOff>
    </xdr:to>
    <xdr:sp macro="" textlink="">
      <xdr:nvSpPr>
        <xdr:cNvPr id="3" name="ZoneTexte 2">
          <a:extLst>
            <a:ext uri="{FF2B5EF4-FFF2-40B4-BE49-F238E27FC236}">
              <a16:creationId xmlns:a16="http://schemas.microsoft.com/office/drawing/2014/main" id="{9C261CF7-2873-204B-8DF4-70AE4D1DFDFE}"/>
            </a:ext>
          </a:extLst>
        </xdr:cNvPr>
        <xdr:cNvSpPr txBox="1"/>
      </xdr:nvSpPr>
      <xdr:spPr>
        <a:xfrm>
          <a:off x="1564640" y="1965960"/>
          <a:ext cx="1521460" cy="635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latin typeface="Arial" panose="020B0604020202020204" pitchFamily="34" charset="0"/>
              <a:cs typeface="Arial" panose="020B0604020202020204" pitchFamily="34" charset="0"/>
            </a:rPr>
            <a:t>Equally-split</a:t>
          </a:r>
          <a:r>
            <a:rPr lang="fr-FR" sz="1200" baseline="0">
              <a:latin typeface="Arial" panose="020B0604020202020204" pitchFamily="34" charset="0"/>
              <a:cs typeface="Arial" panose="020B0604020202020204" pitchFamily="34" charset="0"/>
            </a:rPr>
            <a:t> carbon budget compatible with </a:t>
          </a:r>
          <a:r>
            <a:rPr lang="fr-FR" sz="1200" b="1" baseline="0">
              <a:latin typeface="Arial" panose="020B0604020202020204" pitchFamily="34" charset="0"/>
              <a:cs typeface="Arial" panose="020B0604020202020204" pitchFamily="34" charset="0"/>
            </a:rPr>
            <a:t>1.5°C </a:t>
          </a:r>
          <a:r>
            <a:rPr lang="fr-FR" sz="1200" baseline="0">
              <a:latin typeface="Arial" panose="020B0604020202020204" pitchFamily="34" charset="0"/>
              <a:cs typeface="Arial" panose="020B0604020202020204" pitchFamily="34" charset="0"/>
            </a:rPr>
            <a:t>target</a:t>
          </a:r>
          <a:endParaRPr lang="fr-FR" sz="1200">
            <a:latin typeface="Arial" panose="020B0604020202020204" pitchFamily="34" charset="0"/>
            <a:cs typeface="Arial" panose="020B0604020202020204" pitchFamily="34" charset="0"/>
          </a:endParaRPr>
        </a:p>
      </xdr:txBody>
    </xdr:sp>
    <xdr:clientData/>
  </xdr:twoCellAnchor>
  <xdr:twoCellAnchor>
    <xdr:from>
      <xdr:col>2</xdr:col>
      <xdr:colOff>594360</xdr:colOff>
      <xdr:row>13</xdr:row>
      <xdr:rowOff>12700</xdr:rowOff>
    </xdr:from>
    <xdr:to>
      <xdr:col>2</xdr:col>
      <xdr:colOff>607060</xdr:colOff>
      <xdr:row>20</xdr:row>
      <xdr:rowOff>38100</xdr:rowOff>
    </xdr:to>
    <xdr:cxnSp macro="">
      <xdr:nvCxnSpPr>
        <xdr:cNvPr id="4" name="Connecteur droit avec flèche 3">
          <a:extLst>
            <a:ext uri="{FF2B5EF4-FFF2-40B4-BE49-F238E27FC236}">
              <a16:creationId xmlns:a16="http://schemas.microsoft.com/office/drawing/2014/main" id="{0EC72C48-6359-7349-BAA8-FBE04E4137FE}"/>
            </a:ext>
          </a:extLst>
        </xdr:cNvPr>
        <xdr:cNvCxnSpPr/>
      </xdr:nvCxnSpPr>
      <xdr:spPr>
        <a:xfrm flipH="1">
          <a:off x="2245360" y="2654300"/>
          <a:ext cx="12700" cy="144780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Dropbox/WIDChina/PaperApril2017/minimum%20w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Users/t.piketty/Dropbox/Piketty2018StructureOfPoliticalConflict/All%20couples%201970%20to%202004%20MFTTAWE%20comparis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Users/thomaspiketty/Dropbox/PikettyZucmanWorldWealth/Work/CapitalIsBack/Germa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tabl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Output"/>
      <sheetName val="Incomes 1"/>
      <sheetName val="Incomes 1a"/>
      <sheetName val="Incomes 1b"/>
      <sheetName val="Incomes 2"/>
      <sheetName val="Incomes 3"/>
      <sheetName val="NRRs 1"/>
      <sheetName val="NRRs 2"/>
      <sheetName val="NRRs 3"/>
      <sheetName val="Index 1"/>
      <sheetName val="Index 2"/>
      <sheetName val="Index 3"/>
      <sheetName val="Tax burden"/>
      <sheetName val="1970"/>
      <sheetName val="1971"/>
      <sheetName val="1972"/>
      <sheetName val="1973"/>
      <sheetName val="1974"/>
      <sheetName val="1975"/>
      <sheetName val="1976"/>
      <sheetName val="1977"/>
      <sheetName val="1978"/>
      <sheetName val="1979"/>
      <sheetName val="1980"/>
      <sheetName val="1981"/>
      <sheetName val="1982"/>
      <sheetName val="1983"/>
      <sheetName val="1984"/>
      <sheetName val="1985"/>
      <sheetName val="1986"/>
      <sheetName val="1987"/>
      <sheetName val="1988"/>
      <sheetName val="1989"/>
      <sheetName val="1990"/>
      <sheetName val="1991"/>
      <sheetName val="1992"/>
      <sheetName val="1993"/>
      <sheetName val="1994"/>
      <sheetName val="1995"/>
      <sheetName val="1996"/>
      <sheetName val="1997"/>
      <sheetName val="1998"/>
      <sheetName val="1999"/>
      <sheetName val="2000"/>
      <sheetName val="2001"/>
      <sheetName val="2002"/>
      <sheetName val="2003"/>
      <sheetName val="2004"/>
      <sheetName val="rba table"/>
    </sheetNames>
    <sheetDataSet>
      <sheetData sheetId="0">
        <row r="7">
          <cell r="B7" t="b">
            <v>1</v>
          </cell>
        </row>
      </sheetData>
      <sheetData sheetId="1">
        <row r="4">
          <cell r="C4">
            <v>1970</v>
          </cell>
        </row>
        <row r="5">
          <cell r="C5">
            <v>1971</v>
          </cell>
        </row>
        <row r="6">
          <cell r="C6">
            <v>1972</v>
          </cell>
        </row>
        <row r="7">
          <cell r="C7">
            <v>1973</v>
          </cell>
        </row>
        <row r="8">
          <cell r="C8">
            <v>1974</v>
          </cell>
        </row>
        <row r="9">
          <cell r="C9">
            <v>1975</v>
          </cell>
        </row>
        <row r="10">
          <cell r="C10">
            <v>1976</v>
          </cell>
        </row>
        <row r="11">
          <cell r="C11">
            <v>1977</v>
          </cell>
        </row>
        <row r="12">
          <cell r="C12">
            <v>1978</v>
          </cell>
        </row>
        <row r="13">
          <cell r="C13">
            <v>1979</v>
          </cell>
        </row>
        <row r="14">
          <cell r="C14">
            <v>1980</v>
          </cell>
        </row>
        <row r="15">
          <cell r="B15" t="str">
            <v>2004 dollars</v>
          </cell>
          <cell r="C15">
            <v>1981</v>
          </cell>
        </row>
        <row r="16">
          <cell r="C16">
            <v>1982</v>
          </cell>
        </row>
        <row r="17">
          <cell r="C17">
            <v>1983</v>
          </cell>
        </row>
        <row r="18">
          <cell r="C18">
            <v>1984</v>
          </cell>
        </row>
        <row r="19">
          <cell r="C19">
            <v>1985</v>
          </cell>
        </row>
        <row r="20">
          <cell r="C20">
            <v>1986</v>
          </cell>
        </row>
        <row r="21">
          <cell r="C21">
            <v>1987</v>
          </cell>
        </row>
        <row r="22">
          <cell r="C22">
            <v>1988</v>
          </cell>
        </row>
        <row r="23">
          <cell r="C23">
            <v>1989</v>
          </cell>
        </row>
        <row r="24">
          <cell r="C24">
            <v>1990</v>
          </cell>
        </row>
        <row r="25">
          <cell r="C25">
            <v>1991</v>
          </cell>
        </row>
        <row r="26">
          <cell r="C26">
            <v>1992</v>
          </cell>
        </row>
        <row r="27">
          <cell r="C27">
            <v>1993</v>
          </cell>
        </row>
        <row r="28">
          <cell r="C28">
            <v>1994</v>
          </cell>
        </row>
        <row r="29">
          <cell r="C29">
            <v>1995</v>
          </cell>
        </row>
        <row r="30">
          <cell r="C30">
            <v>1996</v>
          </cell>
        </row>
        <row r="31">
          <cell r="C31">
            <v>1997</v>
          </cell>
        </row>
        <row r="32">
          <cell r="C32">
            <v>1998</v>
          </cell>
        </row>
        <row r="33">
          <cell r="C33">
            <v>1999</v>
          </cell>
        </row>
        <row r="34">
          <cell r="C34">
            <v>2000</v>
          </cell>
        </row>
        <row r="35">
          <cell r="C35">
            <v>2001</v>
          </cell>
        </row>
        <row r="36">
          <cell r="C36">
            <v>2002</v>
          </cell>
        </row>
        <row r="37">
          <cell r="C37">
            <v>2003</v>
          </cell>
        </row>
        <row r="38">
          <cell r="C38">
            <v>2004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DE1"/>
      <sheetName val="TableDE2"/>
      <sheetName val="TableDE3"/>
      <sheetName val="TableDE3b"/>
      <sheetName val="TableDE3c"/>
      <sheetName val="TableDE3d"/>
      <sheetName val="TableDE3e"/>
      <sheetName val="TableDE4a"/>
      <sheetName val="TableDE4b"/>
      <sheetName val="TableDE4c"/>
      <sheetName val="TableDE4e"/>
      <sheetName val="TableDE4f"/>
      <sheetName val="TableDE4g"/>
      <sheetName val="TableDE5a"/>
      <sheetName val="TableDE5b"/>
      <sheetName val="TableDE5c"/>
      <sheetName val="TableDE6a"/>
      <sheetName val="TableDE6b"/>
      <sheetName val="TableDE6c"/>
      <sheetName val="TableDE6d"/>
      <sheetName val="TableDE6e"/>
      <sheetName val="TableDE6f"/>
      <sheetName val="TableDE6g"/>
      <sheetName val="TableDE8"/>
      <sheetName val="TableDE9"/>
      <sheetName val="TableDE10"/>
      <sheetName val="TableDE11a"/>
      <sheetName val="TableDE11b"/>
      <sheetName val="TableDE12"/>
      <sheetName val="TableDE12b"/>
      <sheetName val="TableDE12c"/>
      <sheetName val="TableDE13"/>
      <sheetName val="TableDE15a"/>
      <sheetName val="DataDE1"/>
      <sheetName val="DateDE1b"/>
      <sheetName val="DataDE1c"/>
      <sheetName val="DataDE2"/>
      <sheetName val="DataDE2b"/>
      <sheetName val="Sources"/>
    </sheetNames>
    <sheetDataSet>
      <sheetData sheetId="0"/>
      <sheetData sheetId="1"/>
      <sheetData sheetId="2"/>
      <sheetData sheetId="3"/>
      <sheetData sheetId="4"/>
      <sheetData sheetId="5"/>
      <sheetData sheetId="6"/>
      <sheetData sheetId="7"/>
      <sheetData sheetId="8"/>
      <sheetData sheetId="9">
        <row r="3">
          <cell r="A3" t="str">
            <v>Table DE.4b: Sources of private wealth accumulation in Germany, 1870-2010 - Multiplicative decomposition</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9AFD1-F534-4A4F-8D4E-0360A8A504F3}">
  <dimension ref="A2:J33"/>
  <sheetViews>
    <sheetView tabSelected="1" workbookViewId="0">
      <selection activeCell="K16" sqref="K16"/>
    </sheetView>
  </sheetViews>
  <sheetFormatPr baseColWidth="10" defaultColWidth="10.83203125" defaultRowHeight="16" x14ac:dyDescent="0.2"/>
  <cols>
    <col min="1" max="16384" width="10.83203125" style="2"/>
  </cols>
  <sheetData>
    <row r="2" spans="1:1" x14ac:dyDescent="0.2">
      <c r="A2" s="1"/>
    </row>
    <row r="3" spans="1:1" x14ac:dyDescent="0.2">
      <c r="A3" s="3" t="s">
        <v>0</v>
      </c>
    </row>
    <row r="32" ht="17" thickBot="1" x14ac:dyDescent="0.25"/>
    <row r="33" spans="1:10" ht="101" customHeight="1" thickBot="1" x14ac:dyDescent="0.25">
      <c r="A33" s="34" t="s">
        <v>41</v>
      </c>
      <c r="B33" s="35"/>
      <c r="C33" s="35"/>
      <c r="D33" s="35"/>
      <c r="E33" s="35"/>
      <c r="F33" s="35"/>
      <c r="G33" s="35"/>
      <c r="H33" s="35"/>
      <c r="I33" s="35"/>
      <c r="J33" s="36"/>
    </row>
  </sheetData>
  <mergeCells count="1">
    <mergeCell ref="A33:J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C6357-BAFD-F940-8EA5-5EB4CAB6B784}">
  <dimension ref="A1:F53"/>
  <sheetViews>
    <sheetView workbookViewId="0">
      <selection activeCell="D2" sqref="D2:D12"/>
    </sheetView>
  </sheetViews>
  <sheetFormatPr baseColWidth="10" defaultColWidth="10.6640625" defaultRowHeight="16" x14ac:dyDescent="0.2"/>
  <cols>
    <col min="1" max="1" width="43.33203125" style="4" customWidth="1"/>
    <col min="2" max="2" width="19" style="4" customWidth="1"/>
    <col min="3" max="4" width="38.6640625" style="4" customWidth="1"/>
    <col min="5" max="5" width="22.33203125" style="4" customWidth="1"/>
    <col min="6" max="16384" width="10.6640625" style="4"/>
  </cols>
  <sheetData>
    <row r="1" spans="1:5" ht="17" thickBot="1" x14ac:dyDescent="0.25"/>
    <row r="2" spans="1:5" x14ac:dyDescent="0.2">
      <c r="A2" s="5"/>
      <c r="B2" s="6" t="s">
        <v>1</v>
      </c>
      <c r="C2" s="7"/>
      <c r="D2" s="8"/>
    </row>
    <row r="3" spans="1:5" x14ac:dyDescent="0.2">
      <c r="A3" s="9" t="s">
        <v>2</v>
      </c>
      <c r="B3" s="10">
        <v>6</v>
      </c>
      <c r="C3" s="11">
        <f>B3/$B$5</f>
        <v>3.1578947368421053</v>
      </c>
      <c r="D3" s="12"/>
    </row>
    <row r="4" spans="1:5" x14ac:dyDescent="0.2">
      <c r="A4" s="9" t="s">
        <v>3</v>
      </c>
      <c r="B4" s="10">
        <v>1.6410120725631701</v>
      </c>
      <c r="C4" s="11">
        <f t="shared" ref="C4:C12" si="0">B4/$B$5</f>
        <v>0.8636905645069316</v>
      </c>
      <c r="D4" s="12"/>
    </row>
    <row r="5" spans="1:5" x14ac:dyDescent="0.2">
      <c r="A5" s="13" t="s">
        <v>4</v>
      </c>
      <c r="B5" s="14">
        <f>ROUND(D36/B39,1)</f>
        <v>1.9</v>
      </c>
      <c r="C5" s="11">
        <f t="shared" si="0"/>
        <v>1</v>
      </c>
      <c r="D5" s="12"/>
    </row>
    <row r="6" spans="1:5" x14ac:dyDescent="0.2">
      <c r="A6" s="9" t="s">
        <v>5</v>
      </c>
      <c r="B6" s="10">
        <v>2.56927490234375</v>
      </c>
      <c r="C6" s="11">
        <f t="shared" si="0"/>
        <v>1.3522499486019737</v>
      </c>
      <c r="D6" s="12"/>
    </row>
    <row r="7" spans="1:5" x14ac:dyDescent="0.2">
      <c r="A7" s="9" t="s">
        <v>6</v>
      </c>
      <c r="B7" s="10">
        <v>4.8044281005859375</v>
      </c>
      <c r="C7" s="11">
        <f t="shared" si="0"/>
        <v>2.5286463687294409</v>
      </c>
      <c r="D7" s="12"/>
    </row>
    <row r="8" spans="1:5" x14ac:dyDescent="0.2">
      <c r="A8" s="9" t="s">
        <v>7</v>
      </c>
      <c r="B8" s="10">
        <v>7.4185528755187988</v>
      </c>
      <c r="C8" s="11">
        <f t="shared" si="0"/>
        <v>3.9045015134309469</v>
      </c>
      <c r="D8" s="12"/>
    </row>
    <row r="9" spans="1:5" x14ac:dyDescent="0.2">
      <c r="A9" s="9" t="s">
        <v>8</v>
      </c>
      <c r="B9" s="10">
        <v>8.6382455825805664</v>
      </c>
      <c r="C9" s="11">
        <f t="shared" si="0"/>
        <v>4.5464450434634562</v>
      </c>
      <c r="D9" s="12"/>
    </row>
    <row r="10" spans="1:5" x14ac:dyDescent="0.2">
      <c r="A10" s="9" t="s">
        <v>9</v>
      </c>
      <c r="B10" s="10">
        <v>9.7183160781860352</v>
      </c>
      <c r="C10" s="11">
        <f t="shared" si="0"/>
        <v>5.1149031990452816</v>
      </c>
      <c r="D10" s="12"/>
    </row>
    <row r="11" spans="1:5" x14ac:dyDescent="0.2">
      <c r="A11" s="9" t="s">
        <v>10</v>
      </c>
      <c r="B11" s="10">
        <v>9.8744401931762695</v>
      </c>
      <c r="C11" s="11">
        <f t="shared" si="0"/>
        <v>5.1970737858822478</v>
      </c>
      <c r="D11" s="12"/>
    </row>
    <row r="12" spans="1:5" ht="17" thickBot="1" x14ac:dyDescent="0.25">
      <c r="A12" s="15" t="s">
        <v>11</v>
      </c>
      <c r="B12" s="16">
        <v>20.795164108276367</v>
      </c>
      <c r="C12" s="17">
        <f t="shared" si="0"/>
        <v>10.944823214882298</v>
      </c>
      <c r="D12" s="18"/>
    </row>
    <row r="14" spans="1:5" ht="17" thickBot="1" x14ac:dyDescent="0.25"/>
    <row r="15" spans="1:5" x14ac:dyDescent="0.2">
      <c r="A15" s="5" t="s">
        <v>12</v>
      </c>
      <c r="B15" s="19">
        <v>7.68</v>
      </c>
      <c r="C15" s="7" t="s">
        <v>13</v>
      </c>
      <c r="D15" s="7"/>
      <c r="E15" s="8"/>
    </row>
    <row r="16" spans="1:5" x14ac:dyDescent="0.2">
      <c r="A16" s="9" t="s">
        <v>14</v>
      </c>
      <c r="B16" s="10">
        <f>45.9</f>
        <v>45.9</v>
      </c>
      <c r="C16" s="20" t="s">
        <v>15</v>
      </c>
      <c r="D16" s="20"/>
      <c r="E16" s="21"/>
    </row>
    <row r="17" spans="1:5" x14ac:dyDescent="0.2">
      <c r="A17" s="9" t="s">
        <v>16</v>
      </c>
      <c r="B17" s="10">
        <v>34.996000000000002</v>
      </c>
      <c r="C17" s="20" t="s">
        <v>17</v>
      </c>
      <c r="D17" s="20"/>
      <c r="E17" s="21"/>
    </row>
    <row r="18" spans="1:5" x14ac:dyDescent="0.2">
      <c r="A18" s="9" t="s">
        <v>18</v>
      </c>
      <c r="B18" s="10">
        <f>B16/B15</f>
        <v>5.9765625</v>
      </c>
      <c r="C18" s="20" t="s">
        <v>19</v>
      </c>
      <c r="D18" s="20"/>
      <c r="E18" s="21"/>
    </row>
    <row r="19" spans="1:5" x14ac:dyDescent="0.2">
      <c r="A19" s="9" t="s">
        <v>20</v>
      </c>
      <c r="B19" s="10">
        <f>B17/B15</f>
        <v>4.5567708333333341</v>
      </c>
      <c r="C19" s="20"/>
      <c r="D19" s="20"/>
      <c r="E19" s="21"/>
    </row>
    <row r="20" spans="1:5" ht="17" thickBot="1" x14ac:dyDescent="0.25">
      <c r="A20" s="15" t="s">
        <v>21</v>
      </c>
      <c r="B20" s="17">
        <f>B18/B19</f>
        <v>1.3115784661104124</v>
      </c>
      <c r="C20" s="22"/>
      <c r="D20" s="22"/>
      <c r="E20" s="23"/>
    </row>
    <row r="21" spans="1:5" ht="17" thickBot="1" x14ac:dyDescent="0.25">
      <c r="B21" s="24"/>
    </row>
    <row r="22" spans="1:5" x14ac:dyDescent="0.2">
      <c r="A22" s="25" t="s">
        <v>22</v>
      </c>
      <c r="B22" s="19"/>
      <c r="C22" s="7"/>
      <c r="D22" s="7"/>
      <c r="E22" s="8"/>
    </row>
    <row r="23" spans="1:5" x14ac:dyDescent="0.2">
      <c r="A23" s="26" t="s">
        <v>23</v>
      </c>
      <c r="B23" s="10"/>
      <c r="C23" s="20" t="s">
        <v>24</v>
      </c>
      <c r="D23" s="20"/>
      <c r="E23" s="21"/>
    </row>
    <row r="24" spans="1:5" x14ac:dyDescent="0.2">
      <c r="A24" s="9" t="s">
        <v>25</v>
      </c>
      <c r="B24" s="10">
        <v>1.1000000000000001</v>
      </c>
      <c r="C24" s="20"/>
      <c r="D24" s="20"/>
      <c r="E24" s="21"/>
    </row>
    <row r="25" spans="1:5" x14ac:dyDescent="0.2">
      <c r="A25" s="9" t="s">
        <v>26</v>
      </c>
      <c r="B25" s="10">
        <v>3.4</v>
      </c>
      <c r="C25" s="20"/>
      <c r="D25" s="20"/>
      <c r="E25" s="21"/>
    </row>
    <row r="26" spans="1:5" x14ac:dyDescent="0.2">
      <c r="A26" s="9" t="s">
        <v>27</v>
      </c>
      <c r="B26" s="10">
        <f>B24*B20</f>
        <v>1.4427363127214539</v>
      </c>
      <c r="C26" s="27">
        <f>B26/$B$18</f>
        <v>0.24139901703051778</v>
      </c>
      <c r="D26" s="20"/>
      <c r="E26" s="21"/>
    </row>
    <row r="27" spans="1:5" x14ac:dyDescent="0.2">
      <c r="A27" s="9"/>
      <c r="B27" s="10"/>
      <c r="C27" s="20"/>
      <c r="D27" s="20"/>
      <c r="E27" s="21"/>
    </row>
    <row r="28" spans="1:5" x14ac:dyDescent="0.2">
      <c r="A28" s="26" t="s">
        <v>29</v>
      </c>
      <c r="B28" s="10"/>
      <c r="C28" s="20"/>
      <c r="D28" s="20"/>
      <c r="E28" s="21"/>
    </row>
    <row r="29" spans="1:5" x14ac:dyDescent="0.2">
      <c r="A29" s="9" t="s">
        <v>25</v>
      </c>
      <c r="B29" s="10">
        <v>0.4</v>
      </c>
      <c r="C29" s="20"/>
      <c r="D29" s="20"/>
      <c r="E29" s="21"/>
    </row>
    <row r="30" spans="1:5" x14ac:dyDescent="0.2">
      <c r="A30" s="9" t="s">
        <v>26</v>
      </c>
      <c r="B30" s="10">
        <v>1.1000000000000001</v>
      </c>
      <c r="C30" s="20"/>
      <c r="D30" s="20"/>
      <c r="E30" s="21"/>
    </row>
    <row r="31" spans="1:5" x14ac:dyDescent="0.2">
      <c r="A31" s="9" t="s">
        <v>27</v>
      </c>
      <c r="B31" s="10">
        <f>B29*B20</f>
        <v>0.52463138644416496</v>
      </c>
      <c r="C31" s="20"/>
      <c r="D31" s="20"/>
      <c r="E31" s="21"/>
    </row>
    <row r="32" spans="1:5" ht="17" thickBot="1" x14ac:dyDescent="0.25">
      <c r="A32" s="15" t="s">
        <v>28</v>
      </c>
      <c r="B32" s="16">
        <f>B30*B20</f>
        <v>1.4427363127214539</v>
      </c>
      <c r="C32" s="22"/>
      <c r="D32" s="22"/>
      <c r="E32" s="23"/>
    </row>
    <row r="33" spans="1:6" x14ac:dyDescent="0.2">
      <c r="B33" s="28"/>
      <c r="C33" s="28"/>
    </row>
    <row r="34" spans="1:6" ht="17" thickBot="1" x14ac:dyDescent="0.25"/>
    <row r="35" spans="1:6" x14ac:dyDescent="0.2">
      <c r="A35" s="25" t="s">
        <v>30</v>
      </c>
      <c r="B35" s="7"/>
      <c r="C35" s="7"/>
      <c r="D35" s="6" t="s">
        <v>31</v>
      </c>
      <c r="E35" s="8"/>
    </row>
    <row r="36" spans="1:6" x14ac:dyDescent="0.2">
      <c r="A36" s="9" t="s">
        <v>32</v>
      </c>
      <c r="B36" s="20">
        <v>300</v>
      </c>
      <c r="C36" s="29"/>
      <c r="D36" s="29">
        <v>512</v>
      </c>
      <c r="E36" s="30">
        <f>D36/B16</f>
        <v>11.154684095860567</v>
      </c>
      <c r="F36" s="31"/>
    </row>
    <row r="37" spans="1:6" x14ac:dyDescent="0.2">
      <c r="A37" s="9" t="s">
        <v>33</v>
      </c>
      <c r="B37" s="20">
        <v>900</v>
      </c>
      <c r="C37" s="29"/>
      <c r="D37" s="29">
        <v>1311</v>
      </c>
      <c r="E37" s="30">
        <f>D37/B16</f>
        <v>28.562091503267975</v>
      </c>
      <c r="F37" s="31"/>
    </row>
    <row r="38" spans="1:6" x14ac:dyDescent="0.2">
      <c r="A38" s="9"/>
      <c r="B38" s="29"/>
      <c r="C38" s="20"/>
      <c r="D38" s="29"/>
      <c r="E38" s="30"/>
      <c r="F38" s="31"/>
    </row>
    <row r="39" spans="1:6" x14ac:dyDescent="0.2">
      <c r="A39" s="32" t="s">
        <v>34</v>
      </c>
      <c r="B39" s="20">
        <v>265</v>
      </c>
      <c r="C39" s="20" t="s">
        <v>35</v>
      </c>
      <c r="D39" s="20"/>
      <c r="E39" s="21"/>
    </row>
    <row r="40" spans="1:6" x14ac:dyDescent="0.2">
      <c r="A40" s="9" t="s">
        <v>36</v>
      </c>
      <c r="B40" s="10">
        <f>D36/B39</f>
        <v>1.9320754716981132</v>
      </c>
      <c r="C40" s="20"/>
      <c r="D40" s="20"/>
      <c r="E40" s="21"/>
    </row>
    <row r="41" spans="1:6" x14ac:dyDescent="0.2">
      <c r="A41" s="9" t="s">
        <v>37</v>
      </c>
      <c r="B41" s="10">
        <f>D37/B39</f>
        <v>4.9471698113207543</v>
      </c>
      <c r="C41" s="20"/>
      <c r="D41" s="20"/>
      <c r="E41" s="21"/>
    </row>
    <row r="42" spans="1:6" x14ac:dyDescent="0.2">
      <c r="A42" s="9"/>
      <c r="B42" s="10"/>
      <c r="C42" s="20"/>
      <c r="D42" s="20"/>
      <c r="E42" s="21"/>
    </row>
    <row r="43" spans="1:6" ht="17" thickBot="1" x14ac:dyDescent="0.25">
      <c r="A43" s="33" t="s">
        <v>38</v>
      </c>
      <c r="B43" s="22">
        <f>300/0.4</f>
        <v>750</v>
      </c>
      <c r="C43" s="22" t="s">
        <v>35</v>
      </c>
      <c r="D43" s="22"/>
      <c r="E43" s="23"/>
    </row>
    <row r="44" spans="1:6" ht="17" thickBot="1" x14ac:dyDescent="0.25"/>
    <row r="45" spans="1:6" x14ac:dyDescent="0.2">
      <c r="A45" s="25" t="s">
        <v>39</v>
      </c>
      <c r="B45" s="7"/>
      <c r="C45" s="7"/>
      <c r="D45" s="6" t="s">
        <v>31</v>
      </c>
      <c r="E45" s="8"/>
    </row>
    <row r="46" spans="1:6" x14ac:dyDescent="0.2">
      <c r="A46" s="9" t="s">
        <v>40</v>
      </c>
      <c r="B46" s="20">
        <v>300</v>
      </c>
      <c r="C46" s="29"/>
      <c r="D46" s="29">
        <f>B46+220</f>
        <v>520</v>
      </c>
      <c r="E46" s="30"/>
    </row>
    <row r="47" spans="1:6" x14ac:dyDescent="0.2">
      <c r="A47" s="9" t="s">
        <v>33</v>
      </c>
      <c r="B47" s="20">
        <v>900</v>
      </c>
      <c r="C47" s="29"/>
      <c r="D47" s="29">
        <f>B47+300</f>
        <v>1200</v>
      </c>
      <c r="E47" s="30"/>
    </row>
    <row r="48" spans="1:6" x14ac:dyDescent="0.2">
      <c r="A48" s="9"/>
      <c r="B48" s="29"/>
      <c r="C48" s="20"/>
      <c r="D48" s="29"/>
      <c r="E48" s="30"/>
    </row>
    <row r="49" spans="1:5" x14ac:dyDescent="0.2">
      <c r="A49" s="32" t="s">
        <v>34</v>
      </c>
      <c r="B49" s="20">
        <v>265</v>
      </c>
      <c r="C49" s="20" t="s">
        <v>35</v>
      </c>
      <c r="D49" s="20"/>
      <c r="E49" s="21"/>
    </row>
    <row r="50" spans="1:5" x14ac:dyDescent="0.2">
      <c r="A50" s="9" t="s">
        <v>36</v>
      </c>
      <c r="B50" s="10">
        <f>D46/B49</f>
        <v>1.9622641509433962</v>
      </c>
      <c r="C50" s="20"/>
      <c r="D50" s="20"/>
      <c r="E50" s="21"/>
    </row>
    <row r="51" spans="1:5" x14ac:dyDescent="0.2">
      <c r="A51" s="9" t="s">
        <v>37</v>
      </c>
      <c r="B51" s="10">
        <f>D47/B49</f>
        <v>4.5283018867924527</v>
      </c>
      <c r="C51" s="20"/>
      <c r="D51" s="20"/>
      <c r="E51" s="21"/>
    </row>
    <row r="52" spans="1:5" x14ac:dyDescent="0.2">
      <c r="A52" s="9"/>
      <c r="B52" s="10"/>
      <c r="C52" s="20"/>
      <c r="D52" s="20"/>
      <c r="E52" s="21"/>
    </row>
    <row r="53" spans="1:5" ht="17" thickBot="1" x14ac:dyDescent="0.25">
      <c r="A53" s="33" t="s">
        <v>38</v>
      </c>
      <c r="B53" s="22">
        <f>300/0.4</f>
        <v>750</v>
      </c>
      <c r="C53" s="22" t="s">
        <v>35</v>
      </c>
      <c r="D53" s="22"/>
      <c r="E53"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Extended-Figure1</vt:lpstr>
      <vt:lpstr>data-Extended-Figure1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Chancel</dc:creator>
  <cp:lastModifiedBy>Lucas Chancel</cp:lastModifiedBy>
  <dcterms:created xsi:type="dcterms:W3CDTF">2022-07-29T13:12:59Z</dcterms:created>
  <dcterms:modified xsi:type="dcterms:W3CDTF">2022-09-26T16:12:51Z</dcterms:modified>
</cp:coreProperties>
</file>