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fumi Yoshinaga\Desktop\"/>
    </mc:Choice>
  </mc:AlternateContent>
  <xr:revisionPtr revIDLastSave="0" documentId="8_{C72B7314-5EDD-4242-991A-D30603CEEBDB}" xr6:coauthVersionLast="41" xr6:coauthVersionMax="41" xr10:uidLastSave="{00000000-0000-0000-0000-000000000000}"/>
  <bookViews>
    <workbookView xWindow="-98" yWindow="-98" windowWidth="22695" windowHeight="14595" activeTab="5" xr2:uid="{00000000-000D-0000-FFFF-FFFF00000000}"/>
  </bookViews>
  <sheets>
    <sheet name="Fig. 2a" sheetId="1" r:id="rId1"/>
    <sheet name="Fig. 2b" sheetId="2" r:id="rId2"/>
    <sheet name="Fig. 2c" sheetId="3" r:id="rId3"/>
    <sheet name="Fig. 2d" sheetId="4" r:id="rId4"/>
    <sheet name="Fig. 2e" sheetId="5" r:id="rId5"/>
    <sheet name="Fig. 5a" sheetId="6" r:id="rId6"/>
    <sheet name="Fig. 5b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1" i="1" l="1"/>
  <c r="W11" i="1" s="1"/>
  <c r="U11" i="1"/>
  <c r="N11" i="1"/>
  <c r="O11" i="1" s="1"/>
  <c r="M11" i="1"/>
  <c r="F11" i="1"/>
  <c r="G11" i="1" s="1"/>
  <c r="E11" i="1"/>
  <c r="V10" i="1"/>
  <c r="W10" i="1" s="1"/>
  <c r="U10" i="1"/>
  <c r="N10" i="1"/>
  <c r="O10" i="1" s="1"/>
  <c r="M10" i="1"/>
  <c r="F10" i="1"/>
  <c r="G10" i="1" s="1"/>
  <c r="E10" i="1"/>
  <c r="V9" i="1"/>
  <c r="W9" i="1" s="1"/>
  <c r="U9" i="1"/>
  <c r="N9" i="1"/>
  <c r="O9" i="1" s="1"/>
  <c r="M9" i="1"/>
  <c r="F9" i="1"/>
  <c r="G9" i="1" s="1"/>
  <c r="E9" i="1"/>
  <c r="V8" i="1"/>
  <c r="W8" i="1" s="1"/>
  <c r="U8" i="1"/>
  <c r="N8" i="1"/>
  <c r="O8" i="1" s="1"/>
  <c r="M8" i="1"/>
  <c r="F8" i="1"/>
  <c r="G8" i="1" s="1"/>
  <c r="E8" i="1"/>
  <c r="V7" i="1"/>
  <c r="W7" i="1" s="1"/>
  <c r="U7" i="1"/>
  <c r="N7" i="1"/>
  <c r="O7" i="1" s="1"/>
  <c r="M7" i="1"/>
  <c r="F7" i="1"/>
  <c r="G7" i="1" s="1"/>
  <c r="E7" i="1"/>
  <c r="V6" i="1"/>
  <c r="W6" i="1" s="1"/>
  <c r="U6" i="1"/>
  <c r="N6" i="1"/>
  <c r="O6" i="1" s="1"/>
  <c r="M6" i="1"/>
  <c r="F6" i="1"/>
  <c r="G6" i="1" s="1"/>
  <c r="E6" i="1"/>
  <c r="V5" i="1"/>
  <c r="W5" i="1" s="1"/>
  <c r="U5" i="1"/>
  <c r="N5" i="1"/>
  <c r="O5" i="1" s="1"/>
  <c r="M5" i="1"/>
  <c r="F5" i="1"/>
  <c r="G5" i="1" s="1"/>
  <c r="E5" i="1"/>
  <c r="V4" i="1"/>
  <c r="W4" i="1" s="1"/>
  <c r="U4" i="1"/>
  <c r="N4" i="1"/>
  <c r="O4" i="1" s="1"/>
  <c r="M4" i="1"/>
  <c r="F4" i="1"/>
  <c r="G4" i="1" s="1"/>
  <c r="E4" i="1"/>
  <c r="R9" i="7"/>
  <c r="S9" i="7" s="1"/>
  <c r="Q9" i="7"/>
  <c r="X9" i="7"/>
  <c r="Y9" i="7" s="1"/>
  <c r="W9" i="7"/>
  <c r="L9" i="7"/>
  <c r="M9" i="7" s="1"/>
  <c r="K9" i="7"/>
  <c r="F9" i="7"/>
  <c r="G9" i="7" s="1"/>
  <c r="E9" i="7"/>
  <c r="R8" i="7"/>
  <c r="S8" i="7" s="1"/>
  <c r="Q8" i="7"/>
  <c r="X8" i="7"/>
  <c r="Y8" i="7" s="1"/>
  <c r="W8" i="7"/>
  <c r="L8" i="7"/>
  <c r="M8" i="7" s="1"/>
  <c r="K8" i="7"/>
  <c r="F8" i="7"/>
  <c r="G8" i="7" s="1"/>
  <c r="E8" i="7"/>
  <c r="R7" i="7"/>
  <c r="S7" i="7" s="1"/>
  <c r="Q7" i="7"/>
  <c r="X7" i="7"/>
  <c r="Y7" i="7" s="1"/>
  <c r="W7" i="7"/>
  <c r="L7" i="7"/>
  <c r="M7" i="7" s="1"/>
  <c r="K7" i="7"/>
  <c r="G7" i="7"/>
  <c r="F7" i="7"/>
  <c r="E7" i="7"/>
  <c r="R6" i="7"/>
  <c r="S6" i="7" s="1"/>
  <c r="Q6" i="7"/>
  <c r="X6" i="7"/>
  <c r="Y6" i="7" s="1"/>
  <c r="W6" i="7"/>
  <c r="L6" i="7"/>
  <c r="M6" i="7" s="1"/>
  <c r="K6" i="7"/>
  <c r="F6" i="7"/>
  <c r="G6" i="7" s="1"/>
  <c r="E6" i="7"/>
  <c r="R5" i="7"/>
  <c r="S5" i="7" s="1"/>
  <c r="Q5" i="7"/>
  <c r="Y5" i="7"/>
  <c r="X5" i="7"/>
  <c r="W5" i="7"/>
  <c r="L5" i="7"/>
  <c r="M5" i="7" s="1"/>
  <c r="K5" i="7"/>
  <c r="F5" i="7"/>
  <c r="G5" i="7" s="1"/>
  <c r="E5" i="7"/>
  <c r="R4" i="7"/>
  <c r="S4" i="7" s="1"/>
  <c r="Q4" i="7"/>
  <c r="X4" i="7"/>
  <c r="Y4" i="7" s="1"/>
  <c r="W4" i="7"/>
  <c r="L4" i="7"/>
  <c r="M4" i="7" s="1"/>
  <c r="K4" i="7"/>
  <c r="F4" i="7"/>
  <c r="G4" i="7" s="1"/>
  <c r="E4" i="7"/>
  <c r="R3" i="7"/>
  <c r="S3" i="7" s="1"/>
  <c r="Q3" i="7"/>
  <c r="X3" i="7"/>
  <c r="Y3" i="7" s="1"/>
  <c r="W3" i="7"/>
  <c r="L3" i="7"/>
  <c r="M3" i="7" s="1"/>
  <c r="K3" i="7"/>
  <c r="G3" i="7"/>
  <c r="F3" i="7"/>
  <c r="E3" i="7"/>
  <c r="X9" i="6"/>
  <c r="Y9" i="6" s="1"/>
  <c r="W9" i="6"/>
  <c r="R9" i="6"/>
  <c r="S9" i="6" s="1"/>
  <c r="Q9" i="6"/>
  <c r="L9" i="6"/>
  <c r="M9" i="6" s="1"/>
  <c r="K9" i="6"/>
  <c r="F9" i="6"/>
  <c r="G9" i="6" s="1"/>
  <c r="E9" i="6"/>
  <c r="X8" i="6"/>
  <c r="Y8" i="6" s="1"/>
  <c r="W8" i="6"/>
  <c r="S8" i="6"/>
  <c r="R8" i="6"/>
  <c r="Q8" i="6"/>
  <c r="L8" i="6"/>
  <c r="M8" i="6" s="1"/>
  <c r="K8" i="6"/>
  <c r="F8" i="6"/>
  <c r="G8" i="6" s="1"/>
  <c r="E8" i="6"/>
  <c r="Y7" i="6"/>
  <c r="X7" i="6"/>
  <c r="W7" i="6"/>
  <c r="R7" i="6"/>
  <c r="S7" i="6" s="1"/>
  <c r="Q7" i="6"/>
  <c r="L7" i="6"/>
  <c r="M7" i="6" s="1"/>
  <c r="K7" i="6"/>
  <c r="F7" i="6"/>
  <c r="G7" i="6" s="1"/>
  <c r="E7" i="6"/>
  <c r="X6" i="6"/>
  <c r="Y6" i="6" s="1"/>
  <c r="W6" i="6"/>
  <c r="R6" i="6"/>
  <c r="S6" i="6" s="1"/>
  <c r="Q6" i="6"/>
  <c r="M6" i="6"/>
  <c r="L6" i="6"/>
  <c r="K6" i="6"/>
  <c r="F6" i="6"/>
  <c r="G6" i="6" s="1"/>
  <c r="E6" i="6"/>
  <c r="X5" i="6"/>
  <c r="Y5" i="6" s="1"/>
  <c r="W5" i="6"/>
  <c r="R5" i="6"/>
  <c r="S5" i="6" s="1"/>
  <c r="Q5" i="6"/>
  <c r="L5" i="6"/>
  <c r="M5" i="6" s="1"/>
  <c r="K5" i="6"/>
  <c r="F5" i="6"/>
  <c r="G5" i="6" s="1"/>
  <c r="E5" i="6"/>
  <c r="X4" i="6"/>
  <c r="Y4" i="6" s="1"/>
  <c r="W4" i="6"/>
  <c r="S4" i="6"/>
  <c r="R4" i="6"/>
  <c r="Q4" i="6"/>
  <c r="L4" i="6"/>
  <c r="M4" i="6" s="1"/>
  <c r="K4" i="6"/>
  <c r="F4" i="6"/>
  <c r="G4" i="6" s="1"/>
  <c r="E4" i="6"/>
  <c r="Y3" i="6"/>
  <c r="X3" i="6"/>
  <c r="W3" i="6"/>
  <c r="R3" i="6"/>
  <c r="S3" i="6" s="1"/>
  <c r="Q3" i="6"/>
  <c r="L3" i="6"/>
  <c r="M3" i="6" s="1"/>
  <c r="K3" i="6"/>
  <c r="F3" i="6"/>
  <c r="G3" i="6" s="1"/>
  <c r="E3" i="6"/>
  <c r="R12" i="2"/>
  <c r="S12" i="2" s="1"/>
  <c r="Q12" i="2"/>
  <c r="L12" i="2"/>
  <c r="M12" i="2" s="1"/>
  <c r="K12" i="2"/>
  <c r="F12" i="2"/>
  <c r="G12" i="2" s="1"/>
  <c r="E12" i="2"/>
  <c r="R11" i="2"/>
  <c r="S11" i="2" s="1"/>
  <c r="Q11" i="2"/>
  <c r="L11" i="2"/>
  <c r="M11" i="2" s="1"/>
  <c r="K11" i="2"/>
  <c r="F11" i="2"/>
  <c r="G11" i="2" s="1"/>
  <c r="E11" i="2"/>
  <c r="S10" i="2"/>
  <c r="R10" i="2"/>
  <c r="Q10" i="2"/>
  <c r="L10" i="2"/>
  <c r="M10" i="2" s="1"/>
  <c r="K10" i="2"/>
  <c r="G10" i="2"/>
  <c r="F10" i="2"/>
  <c r="E10" i="2"/>
  <c r="R9" i="2"/>
  <c r="S9" i="2" s="1"/>
  <c r="Q9" i="2"/>
  <c r="L9" i="2"/>
  <c r="M9" i="2" s="1"/>
  <c r="K9" i="2"/>
  <c r="F9" i="2"/>
  <c r="G9" i="2" s="1"/>
  <c r="E9" i="2"/>
  <c r="R8" i="2"/>
  <c r="S8" i="2" s="1"/>
  <c r="Q8" i="2"/>
  <c r="L8" i="2"/>
  <c r="M8" i="2" s="1"/>
  <c r="K8" i="2"/>
  <c r="G8" i="2"/>
  <c r="F8" i="2"/>
  <c r="E8" i="2"/>
  <c r="R7" i="2"/>
  <c r="S7" i="2" s="1"/>
  <c r="Q7" i="2"/>
  <c r="M7" i="2"/>
  <c r="L7" i="2"/>
  <c r="K7" i="2"/>
  <c r="F7" i="2"/>
  <c r="G7" i="2" s="1"/>
  <c r="E7" i="2"/>
  <c r="R6" i="2"/>
  <c r="S6" i="2" s="1"/>
  <c r="Q6" i="2"/>
  <c r="L6" i="2"/>
  <c r="M6" i="2" s="1"/>
  <c r="K6" i="2"/>
  <c r="F6" i="2"/>
  <c r="G6" i="2" s="1"/>
  <c r="E6" i="2"/>
  <c r="R5" i="2"/>
  <c r="S5" i="2" s="1"/>
  <c r="Q5" i="2"/>
  <c r="M5" i="2"/>
  <c r="L5" i="2"/>
  <c r="K5" i="2"/>
  <c r="F5" i="2"/>
  <c r="G5" i="2" s="1"/>
  <c r="E5" i="2"/>
  <c r="D20" i="5" l="1"/>
  <c r="F3" i="5"/>
  <c r="F2" i="5"/>
  <c r="D18" i="5" s="1"/>
  <c r="F11" i="5"/>
  <c r="F10" i="5"/>
  <c r="F9" i="5"/>
  <c r="F8" i="5"/>
  <c r="F7" i="5"/>
  <c r="D22" i="5" s="1"/>
  <c r="F6" i="5"/>
  <c r="F5" i="5"/>
  <c r="F4" i="5"/>
  <c r="AG13" i="3"/>
  <c r="AH13" i="3" s="1"/>
  <c r="AF13" i="3"/>
  <c r="AD13" i="3"/>
  <c r="AE13" i="3" s="1"/>
  <c r="AC13" i="3"/>
  <c r="AA13" i="3"/>
  <c r="AB13" i="3" s="1"/>
  <c r="Z13" i="3"/>
  <c r="X13" i="3"/>
  <c r="Y13" i="3" s="1"/>
  <c r="W13" i="3"/>
  <c r="U13" i="3"/>
  <c r="V13" i="3" s="1"/>
  <c r="T13" i="3"/>
  <c r="R13" i="3"/>
  <c r="S13" i="3" s="1"/>
  <c r="Q13" i="3"/>
  <c r="O13" i="3"/>
  <c r="P13" i="3" s="1"/>
  <c r="N13" i="3"/>
  <c r="L13" i="3"/>
  <c r="M13" i="3" s="1"/>
  <c r="K13" i="3"/>
  <c r="I13" i="3"/>
  <c r="J13" i="3" s="1"/>
  <c r="H13" i="3"/>
  <c r="F13" i="3"/>
  <c r="G13" i="3" s="1"/>
  <c r="E13" i="3"/>
  <c r="C13" i="3"/>
  <c r="D13" i="3" s="1"/>
  <c r="B13" i="3"/>
  <c r="AH12" i="3"/>
  <c r="AG12" i="3"/>
  <c r="AF12" i="3"/>
  <c r="AD12" i="3"/>
  <c r="AE12" i="3" s="1"/>
  <c r="AC12" i="3"/>
  <c r="AA12" i="3"/>
  <c r="AB12" i="3" s="1"/>
  <c r="Z12" i="3"/>
  <c r="X12" i="3"/>
  <c r="Y12" i="3" s="1"/>
  <c r="W12" i="3"/>
  <c r="V12" i="3"/>
  <c r="U12" i="3"/>
  <c r="T12" i="3"/>
  <c r="R12" i="3"/>
  <c r="S12" i="3" s="1"/>
  <c r="Q12" i="3"/>
  <c r="O12" i="3"/>
  <c r="P12" i="3" s="1"/>
  <c r="N12" i="3"/>
  <c r="L12" i="3"/>
  <c r="M12" i="3" s="1"/>
  <c r="K12" i="3"/>
  <c r="I12" i="3"/>
  <c r="J12" i="3" s="1"/>
  <c r="H12" i="3"/>
  <c r="F12" i="3"/>
  <c r="G12" i="3" s="1"/>
  <c r="E12" i="3"/>
  <c r="C12" i="3"/>
  <c r="D12" i="3" s="1"/>
  <c r="B12" i="3"/>
  <c r="AH11" i="3"/>
  <c r="AG11" i="3"/>
  <c r="AF11" i="3"/>
  <c r="AD11" i="3"/>
  <c r="AE11" i="3" s="1"/>
  <c r="AC11" i="3"/>
  <c r="AA11" i="3"/>
  <c r="AB11" i="3" s="1"/>
  <c r="Z11" i="3"/>
  <c r="X11" i="3"/>
  <c r="Y11" i="3" s="1"/>
  <c r="W11" i="3"/>
  <c r="U11" i="3"/>
  <c r="V11" i="3" s="1"/>
  <c r="T11" i="3"/>
  <c r="R11" i="3"/>
  <c r="S11" i="3" s="1"/>
  <c r="Q11" i="3"/>
  <c r="O11" i="3"/>
  <c r="P11" i="3" s="1"/>
  <c r="N11" i="3"/>
  <c r="L11" i="3"/>
  <c r="M11" i="3" s="1"/>
  <c r="K11" i="3"/>
  <c r="I11" i="3"/>
  <c r="J11" i="3" s="1"/>
  <c r="H11" i="3"/>
  <c r="F11" i="3"/>
  <c r="G11" i="3" s="1"/>
  <c r="E11" i="3"/>
  <c r="C11" i="3"/>
  <c r="D11" i="3" s="1"/>
  <c r="B11" i="3"/>
  <c r="AG10" i="3"/>
  <c r="AH10" i="3" s="1"/>
  <c r="AF10" i="3"/>
  <c r="AD10" i="3"/>
  <c r="AE10" i="3" s="1"/>
  <c r="AC10" i="3"/>
  <c r="AA10" i="3"/>
  <c r="AB10" i="3" s="1"/>
  <c r="Z10" i="3"/>
  <c r="X10" i="3"/>
  <c r="Y10" i="3" s="1"/>
  <c r="W10" i="3"/>
  <c r="U10" i="3"/>
  <c r="V10" i="3" s="1"/>
  <c r="T10" i="3"/>
  <c r="S10" i="3"/>
  <c r="R10" i="3"/>
  <c r="Q10" i="3"/>
  <c r="O10" i="3"/>
  <c r="P10" i="3" s="1"/>
  <c r="N10" i="3"/>
  <c r="L10" i="3"/>
  <c r="M10" i="3" s="1"/>
  <c r="K10" i="3"/>
  <c r="I10" i="3"/>
  <c r="J10" i="3" s="1"/>
  <c r="H10" i="3"/>
  <c r="F10" i="3"/>
  <c r="G10" i="3" s="1"/>
  <c r="E10" i="3"/>
  <c r="C10" i="3"/>
  <c r="D10" i="3" s="1"/>
  <c r="B10" i="3"/>
  <c r="AG9" i="3"/>
  <c r="AH9" i="3" s="1"/>
  <c r="AF9" i="3"/>
  <c r="AD9" i="3"/>
  <c r="AE9" i="3" s="1"/>
  <c r="AC9" i="3"/>
  <c r="AA9" i="3"/>
  <c r="AB9" i="3" s="1"/>
  <c r="Z9" i="3"/>
  <c r="X9" i="3"/>
  <c r="Y9" i="3" s="1"/>
  <c r="W9" i="3"/>
  <c r="U9" i="3"/>
  <c r="V9" i="3" s="1"/>
  <c r="T9" i="3"/>
  <c r="R9" i="3"/>
  <c r="S9" i="3" s="1"/>
  <c r="Q9" i="3"/>
  <c r="O9" i="3"/>
  <c r="P9" i="3" s="1"/>
  <c r="N9" i="3"/>
  <c r="L9" i="3"/>
  <c r="M9" i="3" s="1"/>
  <c r="K9" i="3"/>
  <c r="I9" i="3"/>
  <c r="J9" i="3" s="1"/>
  <c r="H9" i="3"/>
  <c r="F9" i="3"/>
  <c r="G9" i="3" s="1"/>
  <c r="E9" i="3"/>
  <c r="D9" i="3"/>
  <c r="C9" i="3"/>
  <c r="B9" i="3"/>
  <c r="E5" i="4"/>
  <c r="E4" i="4"/>
  <c r="E3" i="4"/>
  <c r="E2" i="4"/>
  <c r="C12" i="4" s="1"/>
  <c r="E15" i="5" l="1"/>
  <c r="E19" i="5"/>
  <c r="E24" i="5"/>
  <c r="B17" i="5"/>
  <c r="H17" i="5" s="1"/>
  <c r="I17" i="5" s="1"/>
  <c r="C19" i="5"/>
  <c r="D19" i="5"/>
  <c r="B24" i="5"/>
  <c r="C23" i="5"/>
  <c r="G23" i="5" s="1"/>
  <c r="D23" i="5"/>
  <c r="B20" i="5"/>
  <c r="E16" i="5"/>
  <c r="E21" i="5"/>
  <c r="B16" i="5"/>
  <c r="B18" i="5"/>
  <c r="B19" i="5"/>
  <c r="G19" i="5" s="1"/>
  <c r="B21" i="5"/>
  <c r="G21" i="5" s="1"/>
  <c r="C20" i="5"/>
  <c r="C24" i="5"/>
  <c r="D24" i="5"/>
  <c r="E17" i="5"/>
  <c r="E22" i="5"/>
  <c r="C16" i="5"/>
  <c r="C17" i="5"/>
  <c r="D17" i="5"/>
  <c r="B22" i="5"/>
  <c r="C21" i="5"/>
  <c r="D21" i="5"/>
  <c r="E20" i="5"/>
  <c r="E18" i="5"/>
  <c r="E23" i="5"/>
  <c r="D16" i="5"/>
  <c r="C18" i="5"/>
  <c r="H18" i="5" s="1"/>
  <c r="I18" i="5" s="1"/>
  <c r="B23" i="5"/>
  <c r="C22" i="5"/>
  <c r="G22" i="5"/>
  <c r="H23" i="5"/>
  <c r="I23" i="5" s="1"/>
  <c r="C15" i="5"/>
  <c r="B15" i="5"/>
  <c r="D15" i="5"/>
  <c r="D9" i="4"/>
  <c r="B10" i="4"/>
  <c r="D11" i="4"/>
  <c r="C10" i="4"/>
  <c r="D12" i="4"/>
  <c r="B9" i="4"/>
  <c r="D10" i="4"/>
  <c r="B11" i="4"/>
  <c r="B12" i="4"/>
  <c r="C9" i="4"/>
  <c r="C11" i="4"/>
  <c r="G24" i="5" l="1"/>
  <c r="G17" i="5"/>
  <c r="G10" i="4"/>
  <c r="G18" i="5"/>
  <c r="H20" i="5"/>
  <c r="I20" i="5" s="1"/>
  <c r="G20" i="5"/>
  <c r="H19" i="5"/>
  <c r="I19" i="5" s="1"/>
  <c r="H21" i="5"/>
  <c r="I21" i="5" s="1"/>
  <c r="H24" i="5"/>
  <c r="I24" i="5" s="1"/>
  <c r="G15" i="5"/>
  <c r="H15" i="5"/>
  <c r="I15" i="5" s="1"/>
  <c r="H22" i="5"/>
  <c r="I22" i="5" s="1"/>
  <c r="G16" i="5"/>
  <c r="H16" i="5"/>
  <c r="I16" i="5" s="1"/>
  <c r="F10" i="4"/>
  <c r="G11" i="4"/>
  <c r="F11" i="4"/>
  <c r="G12" i="4"/>
  <c r="F12" i="4"/>
  <c r="G9" i="4"/>
  <c r="F9" i="4"/>
  <c r="H11" i="4" l="1"/>
  <c r="J11" i="4"/>
  <c r="H12" i="4"/>
  <c r="J12" i="4"/>
  <c r="H9" i="4"/>
  <c r="J9" i="4"/>
  <c r="H10" i="4"/>
  <c r="J10" i="4"/>
</calcChain>
</file>

<file path=xl/sharedStrings.xml><?xml version="1.0" encoding="utf-8"?>
<sst xmlns="http://schemas.openxmlformats.org/spreadsheetml/2006/main" count="235" uniqueCount="84">
  <si>
    <t>Days</t>
  </si>
  <si>
    <t>Control</t>
  </si>
  <si>
    <r>
      <t xml:space="preserve">AST 10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</si>
  <si>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AST 20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</si>
  <si>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AST 50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</si>
  <si>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AST 100 </t>
    </r>
    <r>
      <rPr>
        <sz val="9"/>
        <rFont val="Symbol"/>
      </rPr>
      <t></t>
    </r>
    <r>
      <rPr>
        <sz val="9"/>
        <rFont val="Arial"/>
      </rPr>
      <t>M</t>
    </r>
  </si>
  <si>
    <t>week</t>
  </si>
  <si>
    <t>Control SD</t>
  </si>
  <si>
    <t>Control SE</t>
  </si>
  <si>
    <t>AST-10</t>
  </si>
  <si>
    <t>AST-10 SD</t>
  </si>
  <si>
    <t>AST-10 SE</t>
  </si>
  <si>
    <t>AST-20</t>
  </si>
  <si>
    <t>AST-20 SD</t>
  </si>
  <si>
    <t>AST-20 SE</t>
  </si>
  <si>
    <t>AST-50</t>
  </si>
  <si>
    <t>AST-50 SD</t>
  </si>
  <si>
    <t>AST-50 SE</t>
  </si>
  <si>
    <t>AST-100</t>
  </si>
  <si>
    <t>AST-100 SD</t>
  </si>
  <si>
    <t>AST-100 SE</t>
  </si>
  <si>
    <r>
      <t xml:space="preserve">L-PT 10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</si>
  <si>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L-PT 100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</si>
  <si>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L-MSO 10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</si>
  <si>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L-MSO 20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</si>
  <si>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L-MSO 50 </t>
    </r>
    <r>
      <rPr>
        <sz val="9"/>
        <rFont val="Symbol"/>
      </rPr>
      <t></t>
    </r>
    <r>
      <rPr>
        <sz val="9"/>
        <rFont val="Arial"/>
      </rPr>
      <t>M</t>
    </r>
  </si>
  <si>
    <r>
      <t xml:space="preserve">L-MSO 100 </t>
    </r>
    <r>
      <rPr>
        <sz val="9"/>
        <rFont val="Symbol"/>
      </rPr>
      <t></t>
    </r>
    <r>
      <rPr>
        <sz val="9"/>
        <rFont val="Arial"/>
      </rPr>
      <t>M</t>
    </r>
  </si>
  <si>
    <t>L-PT-10</t>
  </si>
  <si>
    <t>L-PT-10 SD</t>
  </si>
  <si>
    <t>Average</t>
  </si>
  <si>
    <t>AST</t>
  </si>
  <si>
    <t>PT</t>
  </si>
  <si>
    <t>MSO</t>
  </si>
  <si>
    <t>SD</t>
  </si>
  <si>
    <t>SE</t>
  </si>
  <si>
    <t>L-PT</t>
  </si>
  <si>
    <t>L-MSO</t>
  </si>
  <si>
    <t>Raw data (A600nm)</t>
  </si>
  <si>
    <t>Normalized A600nm</t>
  </si>
  <si>
    <t>L-PT-10 SE</t>
  </si>
  <si>
    <t xml:space="preserve">L-PT-100 </t>
  </si>
  <si>
    <t>L-PT-100 SD</t>
  </si>
  <si>
    <t>L-PT-100 SE</t>
  </si>
  <si>
    <t>L-MSO-10</t>
  </si>
  <si>
    <t>L-MSO-10 SD</t>
  </si>
  <si>
    <t>L-MSO-10 SE</t>
  </si>
  <si>
    <t>L-MSO-20</t>
  </si>
  <si>
    <t>L-MSO-20 SD</t>
  </si>
  <si>
    <t>L-MSO 20 SE</t>
  </si>
  <si>
    <t>L-MSO-50</t>
  </si>
  <si>
    <t>L-MSO-50 SD</t>
  </si>
  <si>
    <t>L-MSO-50 SE</t>
  </si>
  <si>
    <t>L-MSO-100</t>
  </si>
  <si>
    <t>L-MSO-100 SD</t>
  </si>
  <si>
    <t>L-MSO-100 SE</t>
  </si>
  <si>
    <t>Raw data (A570nm)</t>
  </si>
  <si>
    <r>
      <t>AST-0</t>
    </r>
    <r>
      <rPr>
        <sz val="11"/>
        <color theme="1"/>
        <rFont val="Calibri"/>
        <family val="2"/>
      </rPr>
      <t>µM</t>
    </r>
  </si>
  <si>
    <r>
      <t>AST-10</t>
    </r>
    <r>
      <rPr>
        <sz val="11"/>
        <color theme="1"/>
        <rFont val="Calibri"/>
        <family val="2"/>
      </rPr>
      <t>µM</t>
    </r>
  </si>
  <si>
    <r>
      <t>AST-20</t>
    </r>
    <r>
      <rPr>
        <sz val="11"/>
        <color theme="1"/>
        <rFont val="Calibri"/>
        <family val="2"/>
      </rPr>
      <t>µM</t>
    </r>
  </si>
  <si>
    <r>
      <t>AST-50</t>
    </r>
    <r>
      <rPr>
        <sz val="11"/>
        <color theme="1"/>
        <rFont val="Calibri"/>
        <family val="2"/>
      </rPr>
      <t>µM</t>
    </r>
  </si>
  <si>
    <r>
      <t>AST-100</t>
    </r>
    <r>
      <rPr>
        <sz val="11"/>
        <color theme="1"/>
        <rFont val="Calibri"/>
        <family val="2"/>
      </rPr>
      <t>µM</t>
    </r>
  </si>
  <si>
    <r>
      <t>As(III)-0</t>
    </r>
    <r>
      <rPr>
        <sz val="11"/>
        <color theme="1"/>
        <rFont val="Calibri"/>
        <family val="2"/>
      </rPr>
      <t>µM</t>
    </r>
  </si>
  <si>
    <r>
      <t>As(III)-10</t>
    </r>
    <r>
      <rPr>
        <sz val="11"/>
        <color theme="1"/>
        <rFont val="Calibri"/>
        <family val="2"/>
      </rPr>
      <t>µM</t>
    </r>
  </si>
  <si>
    <r>
      <t>As(III)-20</t>
    </r>
    <r>
      <rPr>
        <sz val="11"/>
        <color theme="1"/>
        <rFont val="Calibri"/>
        <family val="2"/>
      </rPr>
      <t>µM</t>
    </r>
  </si>
  <si>
    <r>
      <t>As(III)-50</t>
    </r>
    <r>
      <rPr>
        <sz val="11"/>
        <color theme="1"/>
        <rFont val="Calibri"/>
        <family val="2"/>
      </rPr>
      <t>µM</t>
    </r>
  </si>
  <si>
    <r>
      <t>As(III)-100</t>
    </r>
    <r>
      <rPr>
        <sz val="11"/>
        <color theme="1"/>
        <rFont val="Calibri"/>
        <family val="2"/>
      </rPr>
      <t>µM</t>
    </r>
  </si>
  <si>
    <t>Normalized A570nm</t>
  </si>
  <si>
    <t>Arsenic  con.</t>
  </si>
  <si>
    <t>As(III)</t>
  </si>
  <si>
    <t>MAs(III)</t>
  </si>
  <si>
    <t>AST Con.</t>
  </si>
  <si>
    <t>p.p WT</t>
  </si>
  <si>
    <t>P.p ars</t>
  </si>
  <si>
    <t>AW3110</t>
  </si>
  <si>
    <t>AW3110+PpArsN</t>
  </si>
  <si>
    <t>E.coli W3110</t>
  </si>
  <si>
    <t>p. putida KT2440</t>
  </si>
  <si>
    <t>Burkholderia gladioli GSRB05</t>
  </si>
  <si>
    <t>sinorhizobium meliloti</t>
  </si>
  <si>
    <t>Shewanella putrefaciens</t>
  </si>
  <si>
    <t>Bacillus cereus</t>
  </si>
  <si>
    <t>Bacillus megaterium</t>
  </si>
  <si>
    <t>Corynebacterium glutamincum</t>
  </si>
  <si>
    <t>L-PT Con.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</si>
</sst>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</font>
    <font>
      <sz val="9"/>
      <name val="Symbol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workbookViewId="0">
      <selection activeCell="A35" sqref="A35"/>
    </sheetView>
  </sheetViews>
  <sheetFormatPr defaultRowHeight="14.25" x14ac:dyDescent="0.45"/>
  <cols>
    <col min="1" max="1" width="29.1328125" customWidth="1"/>
    <col min="9" max="9" width="27.86328125" customWidth="1"/>
    <col min="10" max="10" width="10.73046875" customWidth="1"/>
    <col min="17" max="17" width="26.86328125" customWidth="1"/>
    <col min="19" max="19" width="11.59765625" customWidth="1"/>
  </cols>
  <sheetData>
    <row r="1" spans="1:23" x14ac:dyDescent="0.45">
      <c r="A1" t="s">
        <v>37</v>
      </c>
    </row>
    <row r="2" spans="1:23" x14ac:dyDescent="0.45">
      <c r="C2" t="s">
        <v>1</v>
      </c>
      <c r="K2" t="s">
        <v>30</v>
      </c>
      <c r="S2" t="s">
        <v>31</v>
      </c>
    </row>
    <row r="3" spans="1:23" x14ac:dyDescent="0.45">
      <c r="B3">
        <v>1</v>
      </c>
      <c r="C3">
        <v>2</v>
      </c>
      <c r="D3">
        <v>3</v>
      </c>
      <c r="E3" t="s">
        <v>29</v>
      </c>
      <c r="F3" t="s">
        <v>33</v>
      </c>
      <c r="G3" t="s">
        <v>34</v>
      </c>
      <c r="J3">
        <v>1</v>
      </c>
      <c r="K3">
        <v>2</v>
      </c>
      <c r="L3">
        <v>3</v>
      </c>
      <c r="M3" t="s">
        <v>29</v>
      </c>
      <c r="N3" t="s">
        <v>33</v>
      </c>
      <c r="O3" t="s">
        <v>34</v>
      </c>
      <c r="R3">
        <v>1</v>
      </c>
      <c r="S3">
        <v>2</v>
      </c>
      <c r="T3">
        <v>3</v>
      </c>
      <c r="U3" t="s">
        <v>29</v>
      </c>
      <c r="V3" t="s">
        <v>33</v>
      </c>
      <c r="W3" t="s">
        <v>34</v>
      </c>
    </row>
    <row r="4" spans="1:23" x14ac:dyDescent="0.45">
      <c r="A4" t="s">
        <v>75</v>
      </c>
      <c r="B4">
        <v>1.0900000000000001</v>
      </c>
      <c r="C4">
        <v>1.1299999999999999</v>
      </c>
      <c r="D4">
        <v>1.2</v>
      </c>
      <c r="E4">
        <f t="shared" ref="E4:E11" si="0">AVERAGE(B4:D4)</f>
        <v>1.1399999999999999</v>
      </c>
      <c r="F4">
        <f t="shared" ref="F4:F11" si="1">STDEV(B4:D4)</f>
        <v>5.5677643628300168E-2</v>
      </c>
      <c r="G4">
        <f t="shared" ref="G4:G11" si="2">F4/SQRT(3)</f>
        <v>3.2145502536643153E-2</v>
      </c>
      <c r="I4" t="s">
        <v>75</v>
      </c>
      <c r="J4">
        <v>0.11</v>
      </c>
      <c r="K4">
        <v>0.12</v>
      </c>
      <c r="L4">
        <v>0.2</v>
      </c>
      <c r="M4">
        <f t="shared" ref="M4:M11" si="3">AVERAGE(J4:L4)</f>
        <v>0.14333333333333334</v>
      </c>
      <c r="N4">
        <f t="shared" ref="N4:N11" si="4">STDEV(J4:L4)</f>
        <v>4.9328828623162534E-2</v>
      </c>
      <c r="O4">
        <f>N4/SQRT(3)</f>
        <v>2.8480012484391807E-2</v>
      </c>
      <c r="Q4" t="s">
        <v>75</v>
      </c>
      <c r="R4">
        <v>0.18</v>
      </c>
      <c r="S4">
        <v>0.2</v>
      </c>
      <c r="T4">
        <v>0.27</v>
      </c>
      <c r="U4">
        <f t="shared" ref="U4:U11" si="5">AVERAGE(R4:T4)</f>
        <v>0.21666666666666667</v>
      </c>
      <c r="V4">
        <f t="shared" ref="V4:V11" si="6">STDEV(R4:T4)</f>
        <v>4.7258156262526121E-2</v>
      </c>
      <c r="W4">
        <f>V4/SQRT(3)</f>
        <v>2.7284509239574855E-2</v>
      </c>
    </row>
    <row r="5" spans="1:23" x14ac:dyDescent="0.45">
      <c r="A5" t="s">
        <v>76</v>
      </c>
      <c r="B5">
        <v>1.17</v>
      </c>
      <c r="C5">
        <v>1.23</v>
      </c>
      <c r="D5">
        <v>1.21</v>
      </c>
      <c r="E5">
        <f t="shared" si="0"/>
        <v>1.2033333333333334</v>
      </c>
      <c r="F5">
        <f t="shared" si="1"/>
        <v>3.0550504633038961E-2</v>
      </c>
      <c r="G5">
        <f t="shared" si="2"/>
        <v>1.7638342073763955E-2</v>
      </c>
      <c r="I5" t="s">
        <v>76</v>
      </c>
      <c r="J5">
        <v>1.1399999999999999</v>
      </c>
      <c r="K5">
        <v>1.1499999999999999</v>
      </c>
      <c r="L5">
        <v>1.22</v>
      </c>
      <c r="M5">
        <f t="shared" si="3"/>
        <v>1.17</v>
      </c>
      <c r="N5">
        <f t="shared" si="4"/>
        <v>4.3588989435406775E-2</v>
      </c>
      <c r="O5">
        <f t="shared" ref="O5:O11" si="7">N5/SQRT(3)</f>
        <v>2.5166114784235857E-2</v>
      </c>
      <c r="Q5" t="s">
        <v>76</v>
      </c>
      <c r="R5">
        <v>1.1499999999999999</v>
      </c>
      <c r="S5">
        <v>1.1399999999999999</v>
      </c>
      <c r="T5">
        <v>1.24</v>
      </c>
      <c r="U5">
        <f t="shared" si="5"/>
        <v>1.1766666666666667</v>
      </c>
      <c r="V5">
        <f t="shared" si="6"/>
        <v>5.5075705472861072E-2</v>
      </c>
      <c r="W5">
        <f t="shared" ref="W5:W11" si="8">V5/SQRT(3)</f>
        <v>3.1797973380564885E-2</v>
      </c>
    </row>
    <row r="6" spans="1:23" x14ac:dyDescent="0.45">
      <c r="A6" t="s">
        <v>77</v>
      </c>
      <c r="B6">
        <v>0.64</v>
      </c>
      <c r="C6">
        <v>0.65</v>
      </c>
      <c r="D6">
        <v>0.81</v>
      </c>
      <c r="E6">
        <f t="shared" si="0"/>
        <v>0.70000000000000007</v>
      </c>
      <c r="F6">
        <f t="shared" si="1"/>
        <v>9.5393920141695135E-2</v>
      </c>
      <c r="G6">
        <f t="shared" si="2"/>
        <v>5.507570547286135E-2</v>
      </c>
      <c r="I6" t="s">
        <v>77</v>
      </c>
      <c r="J6">
        <v>0.65</v>
      </c>
      <c r="K6">
        <v>0.67</v>
      </c>
      <c r="L6">
        <v>0.84</v>
      </c>
      <c r="M6">
        <f t="shared" si="3"/>
        <v>0.72000000000000008</v>
      </c>
      <c r="N6">
        <f t="shared" si="4"/>
        <v>0.10440306508910507</v>
      </c>
      <c r="O6">
        <f t="shared" si="7"/>
        <v>6.0277137733416836E-2</v>
      </c>
      <c r="Q6" t="s">
        <v>77</v>
      </c>
      <c r="R6">
        <v>0.72</v>
      </c>
      <c r="S6">
        <v>0.77</v>
      </c>
      <c r="T6">
        <v>0.8</v>
      </c>
      <c r="U6">
        <f t="shared" si="5"/>
        <v>0.76333333333333331</v>
      </c>
      <c r="V6">
        <f t="shared" si="6"/>
        <v>4.0414518843273836E-2</v>
      </c>
      <c r="W6">
        <f t="shared" si="8"/>
        <v>2.3333333333333355E-2</v>
      </c>
    </row>
    <row r="7" spans="1:23" x14ac:dyDescent="0.45">
      <c r="A7" t="s">
        <v>78</v>
      </c>
      <c r="B7">
        <v>0.73</v>
      </c>
      <c r="C7">
        <v>0.79</v>
      </c>
      <c r="D7">
        <v>0.85</v>
      </c>
      <c r="E7">
        <f t="shared" si="0"/>
        <v>0.79</v>
      </c>
      <c r="F7">
        <f t="shared" si="1"/>
        <v>0.06</v>
      </c>
      <c r="G7">
        <f t="shared" si="2"/>
        <v>3.4641016151377546E-2</v>
      </c>
      <c r="I7" t="s">
        <v>78</v>
      </c>
      <c r="J7">
        <v>0.01</v>
      </c>
      <c r="K7">
        <v>0.02</v>
      </c>
      <c r="L7">
        <v>7.0000000000000007E-2</v>
      </c>
      <c r="M7">
        <f t="shared" si="3"/>
        <v>3.3333333333333333E-2</v>
      </c>
      <c r="N7">
        <f t="shared" si="4"/>
        <v>3.2145502536643181E-2</v>
      </c>
      <c r="O7">
        <f t="shared" si="7"/>
        <v>1.8559214542766739E-2</v>
      </c>
      <c r="Q7" t="s">
        <v>78</v>
      </c>
      <c r="R7">
        <v>0.05</v>
      </c>
      <c r="S7">
        <v>0.06</v>
      </c>
      <c r="T7">
        <v>0.09</v>
      </c>
      <c r="U7">
        <f t="shared" si="5"/>
        <v>6.6666666666666666E-2</v>
      </c>
      <c r="V7">
        <f t="shared" si="6"/>
        <v>2.0816659994661306E-2</v>
      </c>
      <c r="W7">
        <f t="shared" si="8"/>
        <v>1.201850425154662E-2</v>
      </c>
    </row>
    <row r="8" spans="1:23" x14ac:dyDescent="0.45">
      <c r="A8" t="s">
        <v>79</v>
      </c>
      <c r="B8">
        <v>0.49</v>
      </c>
      <c r="C8">
        <v>0.55000000000000004</v>
      </c>
      <c r="D8">
        <v>0.62</v>
      </c>
      <c r="E8">
        <f t="shared" si="0"/>
        <v>0.55333333333333334</v>
      </c>
      <c r="F8">
        <f t="shared" si="1"/>
        <v>6.5064070986477124E-2</v>
      </c>
      <c r="G8">
        <f t="shared" si="2"/>
        <v>3.7564758898615491E-2</v>
      </c>
      <c r="I8" t="s">
        <v>79</v>
      </c>
      <c r="J8">
        <v>0.09</v>
      </c>
      <c r="K8">
        <v>0.1</v>
      </c>
      <c r="L8">
        <v>0.14000000000000001</v>
      </c>
      <c r="M8">
        <f t="shared" si="3"/>
        <v>0.11</v>
      </c>
      <c r="N8">
        <f t="shared" si="4"/>
        <v>2.645751311064589E-2</v>
      </c>
      <c r="O8">
        <f t="shared" si="7"/>
        <v>1.5275252316519458E-2</v>
      </c>
      <c r="Q8" t="s">
        <v>79</v>
      </c>
      <c r="R8">
        <v>0.09</v>
      </c>
      <c r="S8">
        <v>0.11</v>
      </c>
      <c r="T8">
        <v>0.16</v>
      </c>
      <c r="U8">
        <f t="shared" si="5"/>
        <v>0.12</v>
      </c>
      <c r="V8">
        <f t="shared" si="6"/>
        <v>3.6055512754639925E-2</v>
      </c>
      <c r="W8">
        <f t="shared" si="8"/>
        <v>2.0816659994661348E-2</v>
      </c>
    </row>
    <row r="9" spans="1:23" x14ac:dyDescent="0.45">
      <c r="A9" t="s">
        <v>80</v>
      </c>
      <c r="B9">
        <v>0.55000000000000004</v>
      </c>
      <c r="C9">
        <v>0.64</v>
      </c>
      <c r="D9">
        <v>0.6</v>
      </c>
      <c r="E9">
        <f t="shared" si="0"/>
        <v>0.59666666666666668</v>
      </c>
      <c r="F9">
        <f t="shared" si="1"/>
        <v>4.5092497528228928E-2</v>
      </c>
      <c r="G9">
        <f t="shared" si="2"/>
        <v>2.6034165586355507E-2</v>
      </c>
      <c r="I9" t="s">
        <v>80</v>
      </c>
      <c r="J9">
        <v>0.12</v>
      </c>
      <c r="K9">
        <v>0.2</v>
      </c>
      <c r="L9">
        <v>0.22</v>
      </c>
      <c r="M9">
        <f t="shared" si="3"/>
        <v>0.18000000000000002</v>
      </c>
      <c r="N9">
        <f t="shared" si="4"/>
        <v>5.291502622129178E-2</v>
      </c>
      <c r="O9">
        <f t="shared" si="7"/>
        <v>3.0550504633038916E-2</v>
      </c>
      <c r="Q9" t="s">
        <v>80</v>
      </c>
      <c r="R9">
        <v>0.14000000000000001</v>
      </c>
      <c r="S9">
        <v>0.16</v>
      </c>
      <c r="T9">
        <v>0.23</v>
      </c>
      <c r="U9">
        <f t="shared" si="5"/>
        <v>0.17666666666666667</v>
      </c>
      <c r="V9">
        <f t="shared" si="6"/>
        <v>4.7258156262526052E-2</v>
      </c>
      <c r="W9">
        <f t="shared" si="8"/>
        <v>2.7284509239574817E-2</v>
      </c>
    </row>
    <row r="10" spans="1:23" x14ac:dyDescent="0.45">
      <c r="A10" t="s">
        <v>81</v>
      </c>
      <c r="B10">
        <v>0.71</v>
      </c>
      <c r="C10">
        <v>0.78</v>
      </c>
      <c r="D10">
        <v>0.83</v>
      </c>
      <c r="E10">
        <f t="shared" si="0"/>
        <v>0.77333333333333332</v>
      </c>
      <c r="F10">
        <f t="shared" si="1"/>
        <v>6.0277137733417085E-2</v>
      </c>
      <c r="G10">
        <f t="shared" si="2"/>
        <v>3.4801021696368506E-2</v>
      </c>
      <c r="I10" t="s">
        <v>81</v>
      </c>
      <c r="J10">
        <v>0.15</v>
      </c>
      <c r="K10">
        <v>0.16</v>
      </c>
      <c r="L10">
        <v>0.26</v>
      </c>
      <c r="M10">
        <f t="shared" si="3"/>
        <v>0.19000000000000003</v>
      </c>
      <c r="N10">
        <f t="shared" si="4"/>
        <v>6.0827625302982156E-2</v>
      </c>
      <c r="O10">
        <f t="shared" si="7"/>
        <v>3.5118845842842444E-2</v>
      </c>
      <c r="Q10" t="s">
        <v>81</v>
      </c>
      <c r="R10">
        <v>0.16</v>
      </c>
      <c r="S10">
        <v>0.16</v>
      </c>
      <c r="T10">
        <v>0.28999999999999998</v>
      </c>
      <c r="U10">
        <f t="shared" si="5"/>
        <v>0.20333333333333334</v>
      </c>
      <c r="V10">
        <f t="shared" si="6"/>
        <v>7.5055534994651382E-2</v>
      </c>
      <c r="W10">
        <f t="shared" si="8"/>
        <v>4.3333333333333356E-2</v>
      </c>
    </row>
    <row r="11" spans="1:23" x14ac:dyDescent="0.45">
      <c r="A11" t="s">
        <v>82</v>
      </c>
      <c r="B11">
        <v>0.5</v>
      </c>
      <c r="C11">
        <v>0.53</v>
      </c>
      <c r="D11">
        <v>0.62</v>
      </c>
      <c r="E11">
        <f t="shared" si="0"/>
        <v>0.54999999999999993</v>
      </c>
      <c r="F11">
        <f t="shared" si="1"/>
        <v>6.2449979983983973E-2</v>
      </c>
      <c r="G11">
        <f t="shared" si="2"/>
        <v>3.605551275463989E-2</v>
      </c>
      <c r="I11" t="s">
        <v>82</v>
      </c>
      <c r="J11">
        <v>7.0000000000000007E-2</v>
      </c>
      <c r="K11">
        <v>0.09</v>
      </c>
      <c r="L11">
        <v>0.18</v>
      </c>
      <c r="M11">
        <f t="shared" si="3"/>
        <v>0.11333333333333333</v>
      </c>
      <c r="N11">
        <f t="shared" si="4"/>
        <v>5.8594652770823152E-2</v>
      </c>
      <c r="O11">
        <f t="shared" si="7"/>
        <v>3.3829638550307399E-2</v>
      </c>
      <c r="Q11" t="s">
        <v>82</v>
      </c>
      <c r="R11">
        <v>0.09</v>
      </c>
      <c r="S11">
        <v>0.12</v>
      </c>
      <c r="T11">
        <v>0.18</v>
      </c>
      <c r="U11">
        <f t="shared" si="5"/>
        <v>0.13</v>
      </c>
      <c r="V11">
        <f t="shared" si="6"/>
        <v>4.5825756949558372E-2</v>
      </c>
      <c r="W11">
        <f t="shared" si="8"/>
        <v>2.645751311064589E-2</v>
      </c>
    </row>
    <row r="14" spans="1:23" x14ac:dyDescent="0.45">
      <c r="A14" t="s">
        <v>38</v>
      </c>
      <c r="C14" t="s">
        <v>1</v>
      </c>
      <c r="K14" t="s">
        <v>30</v>
      </c>
      <c r="S14" t="s">
        <v>31</v>
      </c>
    </row>
    <row r="15" spans="1:23" x14ac:dyDescent="0.45">
      <c r="A15" t="s">
        <v>75</v>
      </c>
      <c r="B15">
        <v>0.95614035087719318</v>
      </c>
      <c r="C15">
        <v>0.99122807017543857</v>
      </c>
      <c r="D15">
        <v>1.0526315789473684</v>
      </c>
      <c r="E15">
        <v>1</v>
      </c>
      <c r="F15">
        <v>4.8840038270438674E-2</v>
      </c>
      <c r="G15">
        <v>2.8197809242669396E-2</v>
      </c>
      <c r="I15" t="s">
        <v>75</v>
      </c>
      <c r="J15">
        <v>9.6500000000000002E-2</v>
      </c>
      <c r="K15">
        <v>0.1053</v>
      </c>
      <c r="L15">
        <v>0.1754</v>
      </c>
      <c r="M15">
        <v>0.12573333333333334</v>
      </c>
      <c r="N15">
        <v>4.3237059721185196E-2</v>
      </c>
      <c r="O15">
        <v>2.4962928068994202E-2</v>
      </c>
      <c r="Q15" t="s">
        <v>75</v>
      </c>
      <c r="R15">
        <v>0.15790000000000001</v>
      </c>
      <c r="S15">
        <v>0.1754</v>
      </c>
      <c r="T15">
        <v>0.23680000000000001</v>
      </c>
      <c r="U15">
        <v>0.19003333333333336</v>
      </c>
      <c r="V15">
        <v>4.1435532255943305E-2</v>
      </c>
      <c r="W15">
        <v>2.392281570198429E-2</v>
      </c>
    </row>
    <row r="16" spans="1:23" x14ac:dyDescent="0.45">
      <c r="A16" t="s">
        <v>76</v>
      </c>
      <c r="B16">
        <v>0.97229916897506918</v>
      </c>
      <c r="C16">
        <v>1.0221606648199446</v>
      </c>
      <c r="D16">
        <v>1.0055401662049861</v>
      </c>
      <c r="E16">
        <v>1</v>
      </c>
      <c r="F16">
        <v>2.5388230996985301E-2</v>
      </c>
      <c r="G16">
        <v>1.4657902000357865E-2</v>
      </c>
      <c r="I16" t="s">
        <v>76</v>
      </c>
      <c r="J16">
        <v>0.94740000000000002</v>
      </c>
      <c r="K16">
        <v>0.95569999999999999</v>
      </c>
      <c r="L16">
        <v>1.0139</v>
      </c>
      <c r="M16">
        <v>0.97233333333333327</v>
      </c>
      <c r="N16">
        <v>3.6236215770046043E-2</v>
      </c>
      <c r="O16">
        <v>2.0920988929249446E-2</v>
      </c>
      <c r="Q16" t="s">
        <v>76</v>
      </c>
      <c r="R16">
        <v>0.95569999999999999</v>
      </c>
      <c r="S16">
        <v>0.94740000000000002</v>
      </c>
      <c r="T16">
        <v>1.0305</v>
      </c>
      <c r="U16">
        <v>0.97786666666666677</v>
      </c>
      <c r="V16">
        <v>4.5770332458190982E-2</v>
      </c>
      <c r="W16">
        <v>2.642551376563523E-2</v>
      </c>
    </row>
    <row r="17" spans="1:23" x14ac:dyDescent="0.45">
      <c r="A17" t="s">
        <v>77</v>
      </c>
      <c r="B17">
        <v>0.91428571428571426</v>
      </c>
      <c r="C17">
        <v>0.92857142857142849</v>
      </c>
      <c r="D17">
        <v>1.157142857142857</v>
      </c>
      <c r="E17">
        <v>1</v>
      </c>
      <c r="F17">
        <v>0.13627702877384815</v>
      </c>
      <c r="G17">
        <v>7.8679579246943604E-2</v>
      </c>
      <c r="I17" t="s">
        <v>77</v>
      </c>
      <c r="J17">
        <v>0.92859999999999998</v>
      </c>
      <c r="K17">
        <v>0.95709999999999995</v>
      </c>
      <c r="L17">
        <v>1.2</v>
      </c>
      <c r="M17">
        <v>1.0285666666666666</v>
      </c>
      <c r="N17">
        <v>0.14914792433464527</v>
      </c>
      <c r="O17">
        <v>8.6110594263681381E-2</v>
      </c>
      <c r="Q17" t="s">
        <v>77</v>
      </c>
      <c r="R17">
        <v>1.0286</v>
      </c>
      <c r="S17">
        <v>1.1000000000000001</v>
      </c>
      <c r="T17">
        <v>1.1429</v>
      </c>
      <c r="U17">
        <v>1.0905</v>
      </c>
      <c r="V17">
        <v>5.7739154825819927E-2</v>
      </c>
      <c r="W17">
        <v>3.3335716581468618E-2</v>
      </c>
    </row>
    <row r="18" spans="1:23" x14ac:dyDescent="0.45">
      <c r="A18" t="s">
        <v>78</v>
      </c>
      <c r="B18">
        <v>0.92405063291139233</v>
      </c>
      <c r="C18">
        <v>1</v>
      </c>
      <c r="D18">
        <v>1.0759493670886076</v>
      </c>
      <c r="E18">
        <v>1</v>
      </c>
      <c r="F18">
        <v>7.5949367088607611E-2</v>
      </c>
      <c r="G18">
        <v>4.3849387533389309E-2</v>
      </c>
      <c r="I18" t="s">
        <v>78</v>
      </c>
      <c r="J18">
        <v>1.2699999999999999E-2</v>
      </c>
      <c r="K18">
        <v>2.53E-2</v>
      </c>
      <c r="L18">
        <v>8.8599999999999998E-2</v>
      </c>
      <c r="M18">
        <v>4.2199999999999994E-2</v>
      </c>
      <c r="N18">
        <v>4.0674439147946474E-2</v>
      </c>
      <c r="O18">
        <v>2.348339839120395E-2</v>
      </c>
      <c r="Q18" t="s">
        <v>78</v>
      </c>
      <c r="R18">
        <v>6.3299999999999995E-2</v>
      </c>
      <c r="S18">
        <v>7.5899999999999995E-2</v>
      </c>
      <c r="T18">
        <v>0.1139</v>
      </c>
      <c r="U18">
        <v>8.4366666666666659E-2</v>
      </c>
      <c r="V18">
        <v>2.6341095902284183E-2</v>
      </c>
      <c r="W18">
        <v>1.5208038809933521E-2</v>
      </c>
    </row>
    <row r="19" spans="1:23" x14ac:dyDescent="0.45">
      <c r="A19" t="s">
        <v>79</v>
      </c>
      <c r="B19">
        <v>0.88554216867469882</v>
      </c>
      <c r="C19">
        <v>0.99397590361445787</v>
      </c>
      <c r="D19">
        <v>1.1204819277108433</v>
      </c>
      <c r="E19">
        <v>1</v>
      </c>
      <c r="F19">
        <v>0.11758567045748873</v>
      </c>
      <c r="G19">
        <v>6.7888118491473748E-2</v>
      </c>
      <c r="I19" t="s">
        <v>79</v>
      </c>
      <c r="J19">
        <v>0.16270000000000001</v>
      </c>
      <c r="K19">
        <v>0.1807</v>
      </c>
      <c r="L19">
        <v>0.253</v>
      </c>
      <c r="M19">
        <v>0.1988</v>
      </c>
      <c r="N19">
        <v>4.7793618820926205E-2</v>
      </c>
      <c r="O19">
        <v>2.7593658691808111E-2</v>
      </c>
      <c r="Q19" t="s">
        <v>79</v>
      </c>
      <c r="R19">
        <v>0.16270000000000001</v>
      </c>
      <c r="S19">
        <v>0.1988</v>
      </c>
      <c r="T19">
        <v>0.28920000000000001</v>
      </c>
      <c r="U19">
        <v>0.21690000000000001</v>
      </c>
      <c r="V19">
        <v>6.5163409978300016E-2</v>
      </c>
      <c r="W19">
        <v>3.7622112292285459E-2</v>
      </c>
    </row>
    <row r="20" spans="1:23" x14ac:dyDescent="0.45">
      <c r="A20" t="s">
        <v>80</v>
      </c>
      <c r="B20">
        <v>0.92178770949720679</v>
      </c>
      <c r="C20">
        <v>1.0726256983240223</v>
      </c>
      <c r="D20">
        <v>1.005586592178771</v>
      </c>
      <c r="E20">
        <v>1</v>
      </c>
      <c r="F20">
        <v>7.5574018203735605E-2</v>
      </c>
      <c r="G20">
        <v>4.3632679753668434E-2</v>
      </c>
      <c r="I20" t="s">
        <v>80</v>
      </c>
      <c r="J20">
        <v>0.2011</v>
      </c>
      <c r="K20">
        <v>0.3352</v>
      </c>
      <c r="L20">
        <v>0.36870000000000003</v>
      </c>
      <c r="M20">
        <v>0.30166666666666669</v>
      </c>
      <c r="N20">
        <v>8.8689364262764553E-2</v>
      </c>
      <c r="O20">
        <v>5.1204828331363895E-2</v>
      </c>
      <c r="Q20" t="s">
        <v>80</v>
      </c>
      <c r="R20">
        <v>0.2346</v>
      </c>
      <c r="S20">
        <v>0.2681</v>
      </c>
      <c r="T20">
        <v>0.38550000000000001</v>
      </c>
      <c r="U20">
        <v>0.2960666666666667</v>
      </c>
      <c r="V20">
        <v>7.9242055332590225E-2</v>
      </c>
      <c r="W20">
        <v>4.5750421977410187E-2</v>
      </c>
    </row>
    <row r="21" spans="1:23" x14ac:dyDescent="0.45">
      <c r="A21" t="s">
        <v>81</v>
      </c>
      <c r="B21">
        <v>0.91810344827586199</v>
      </c>
      <c r="C21">
        <v>1.0086206896551724</v>
      </c>
      <c r="D21">
        <v>1.0732758620689655</v>
      </c>
      <c r="E21">
        <v>1</v>
      </c>
      <c r="F21">
        <v>7.7944574655280749E-2</v>
      </c>
      <c r="G21">
        <v>4.5001321159097225E-2</v>
      </c>
      <c r="I21" t="s">
        <v>81</v>
      </c>
      <c r="J21">
        <v>0.19400000000000001</v>
      </c>
      <c r="K21">
        <v>0.2069</v>
      </c>
      <c r="L21">
        <v>0.3362</v>
      </c>
      <c r="M21">
        <v>0.24570000000000003</v>
      </c>
      <c r="N21">
        <v>7.8640256866314942E-2</v>
      </c>
      <c r="O21">
        <v>4.5402973470908249E-2</v>
      </c>
      <c r="Q21" t="s">
        <v>81</v>
      </c>
      <c r="R21">
        <v>0.2069</v>
      </c>
      <c r="S21">
        <v>0.2069</v>
      </c>
      <c r="T21">
        <v>0.375</v>
      </c>
      <c r="U21">
        <v>0.2629333333333333</v>
      </c>
      <c r="V21">
        <v>9.7052580250776163E-2</v>
      </c>
      <c r="W21">
        <v>5.6033333333333379E-2</v>
      </c>
    </row>
    <row r="22" spans="1:23" x14ac:dyDescent="0.45">
      <c r="A22" t="s">
        <v>82</v>
      </c>
      <c r="B22">
        <v>0.90909090909090917</v>
      </c>
      <c r="C22">
        <v>0.96363636363636385</v>
      </c>
      <c r="D22">
        <v>1.1272727272727274</v>
      </c>
      <c r="E22">
        <v>1.0000000000000002</v>
      </c>
      <c r="F22">
        <v>0.11354541815269817</v>
      </c>
      <c r="G22">
        <v>6.5555477735708911E-2</v>
      </c>
      <c r="I22" t="s">
        <v>82</v>
      </c>
      <c r="J22">
        <v>0.1273</v>
      </c>
      <c r="K22">
        <v>0.1636</v>
      </c>
      <c r="L22">
        <v>0.32729999999999998</v>
      </c>
      <c r="M22">
        <v>0.20606666666666665</v>
      </c>
      <c r="N22">
        <v>0.10654840840356711</v>
      </c>
      <c r="O22">
        <v>6.151575227352566E-2</v>
      </c>
      <c r="Q22" t="s">
        <v>82</v>
      </c>
      <c r="R22">
        <v>0.1636</v>
      </c>
      <c r="S22">
        <v>0.21820000000000001</v>
      </c>
      <c r="T22">
        <v>0.32729999999999998</v>
      </c>
      <c r="U22">
        <v>0.2363666666666667</v>
      </c>
      <c r="V22">
        <v>8.3348325318108915E-2</v>
      </c>
      <c r="W22">
        <v>4.8121178058914686E-2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"/>
  <sheetViews>
    <sheetView workbookViewId="0">
      <selection activeCell="N23" sqref="N23"/>
    </sheetView>
  </sheetViews>
  <sheetFormatPr defaultRowHeight="14.25" x14ac:dyDescent="0.45"/>
  <sheetData>
    <row r="1" spans="1:19" x14ac:dyDescent="0.45">
      <c r="A1" t="s">
        <v>67</v>
      </c>
    </row>
    <row r="3" spans="1:19" x14ac:dyDescent="0.45">
      <c r="B3" t="s">
        <v>68</v>
      </c>
      <c r="E3" t="s">
        <v>29</v>
      </c>
      <c r="F3" t="s">
        <v>33</v>
      </c>
      <c r="G3" t="s">
        <v>34</v>
      </c>
      <c r="H3" t="s">
        <v>69</v>
      </c>
      <c r="K3" t="s">
        <v>29</v>
      </c>
      <c r="L3" t="s">
        <v>33</v>
      </c>
      <c r="M3" t="s">
        <v>34</v>
      </c>
      <c r="N3" t="s">
        <v>30</v>
      </c>
      <c r="Q3" t="s">
        <v>29</v>
      </c>
      <c r="R3" t="s">
        <v>33</v>
      </c>
      <c r="S3" t="s">
        <v>34</v>
      </c>
    </row>
    <row r="4" spans="1:19" x14ac:dyDescent="0.45">
      <c r="B4">
        <v>1</v>
      </c>
      <c r="C4">
        <v>2</v>
      </c>
      <c r="D4">
        <v>3</v>
      </c>
      <c r="H4">
        <v>1</v>
      </c>
      <c r="I4">
        <v>2</v>
      </c>
      <c r="J4">
        <v>3</v>
      </c>
      <c r="N4">
        <v>1</v>
      </c>
      <c r="O4">
        <v>2</v>
      </c>
      <c r="P4">
        <v>3</v>
      </c>
    </row>
    <row r="5" spans="1:19" x14ac:dyDescent="0.45">
      <c r="A5">
        <v>0</v>
      </c>
      <c r="B5">
        <v>1.07</v>
      </c>
      <c r="C5">
        <v>1.1200000000000001</v>
      </c>
      <c r="D5">
        <v>1.22</v>
      </c>
      <c r="E5">
        <f>AVERAGE(B5:D5)</f>
        <v>1.1366666666666667</v>
      </c>
      <c r="F5">
        <f>STDEV(B5:D5)</f>
        <v>7.6376261582597291E-2</v>
      </c>
      <c r="G5">
        <f>F5/SQRT(3)</f>
        <v>4.4095855184409824E-2</v>
      </c>
      <c r="H5">
        <v>1.07</v>
      </c>
      <c r="I5">
        <v>1.19</v>
      </c>
      <c r="J5">
        <v>1.25</v>
      </c>
      <c r="K5">
        <f>AVERAGE(H5:J5)</f>
        <v>1.17</v>
      </c>
      <c r="L5">
        <f>STDEV(H5:J5)</f>
        <v>9.1651513899116771E-2</v>
      </c>
      <c r="M5">
        <f>L5/SQRT(3)</f>
        <v>5.2915026221291801E-2</v>
      </c>
      <c r="N5">
        <v>1.01</v>
      </c>
      <c r="O5">
        <v>1.06</v>
      </c>
      <c r="P5">
        <v>1.18</v>
      </c>
      <c r="Q5">
        <f>AVERAGE(N5:P5)</f>
        <v>1.0833333333333333</v>
      </c>
      <c r="R5">
        <f>STDEV(N5:P5)</f>
        <v>8.7368949480540997E-2</v>
      </c>
      <c r="S5">
        <f>R5/SQRT(3)</f>
        <v>5.0442486501405162E-2</v>
      </c>
    </row>
    <row r="6" spans="1:19" x14ac:dyDescent="0.45">
      <c r="A6">
        <v>2</v>
      </c>
      <c r="B6">
        <v>1.03</v>
      </c>
      <c r="C6">
        <v>1.1499999999999999</v>
      </c>
      <c r="D6">
        <v>1.18</v>
      </c>
      <c r="E6">
        <f t="shared" ref="E6:E12" si="0">AVERAGE(B6:D6)</f>
        <v>1.1199999999999999</v>
      </c>
      <c r="F6">
        <f t="shared" ref="F6:F12" si="1">STDEV(B6:D6)</f>
        <v>7.9372539331937664E-2</v>
      </c>
      <c r="G6">
        <f t="shared" ref="G6:G12" si="2">F6/SQRT(3)</f>
        <v>4.5825756949558372E-2</v>
      </c>
      <c r="H6">
        <v>0.46</v>
      </c>
      <c r="I6">
        <v>0.52</v>
      </c>
      <c r="J6">
        <v>0.62</v>
      </c>
      <c r="K6">
        <f t="shared" ref="K6:K12" si="3">AVERAGE(H6:J6)</f>
        <v>0.53333333333333333</v>
      </c>
      <c r="L6">
        <f t="shared" ref="L6:L12" si="4">STDEV(H6:J6)</f>
        <v>8.082903768654727E-2</v>
      </c>
      <c r="M6">
        <f t="shared" ref="M6:M12" si="5">L6/SQRT(3)</f>
        <v>4.6666666666666475E-2</v>
      </c>
      <c r="N6">
        <v>0.6</v>
      </c>
      <c r="O6">
        <v>0.62</v>
      </c>
      <c r="P6">
        <v>0.78</v>
      </c>
      <c r="Q6">
        <f t="shared" ref="Q6:Q12" si="6">AVERAGE(N6:P6)</f>
        <v>0.66666666666666663</v>
      </c>
      <c r="R6">
        <f t="shared" ref="R6:R12" si="7">STDEV(N6:P6)</f>
        <v>9.8657657246325137E-2</v>
      </c>
      <c r="S6">
        <f t="shared" ref="S6:S12" si="8">R6/SQRT(3)</f>
        <v>5.6960024968783655E-2</v>
      </c>
    </row>
    <row r="7" spans="1:19" x14ac:dyDescent="0.45">
      <c r="A7">
        <v>5</v>
      </c>
      <c r="B7">
        <v>0.99</v>
      </c>
      <c r="C7">
        <v>1.1299999999999999</v>
      </c>
      <c r="D7">
        <v>1.1499999999999999</v>
      </c>
      <c r="E7">
        <f t="shared" si="0"/>
        <v>1.0900000000000001</v>
      </c>
      <c r="F7">
        <f t="shared" si="1"/>
        <v>8.7177978870813425E-2</v>
      </c>
      <c r="G7">
        <f t="shared" si="2"/>
        <v>5.0332229568471644E-2</v>
      </c>
      <c r="H7">
        <v>0.18</v>
      </c>
      <c r="I7">
        <v>0.21</v>
      </c>
      <c r="J7">
        <v>0.28000000000000003</v>
      </c>
      <c r="K7">
        <f t="shared" si="3"/>
        <v>0.22333333333333336</v>
      </c>
      <c r="L7">
        <f t="shared" si="4"/>
        <v>5.1316014394468583E-2</v>
      </c>
      <c r="M7">
        <f t="shared" si="5"/>
        <v>2.9627314724385147E-2</v>
      </c>
      <c r="N7">
        <v>0.26</v>
      </c>
      <c r="O7">
        <v>0.28999999999999998</v>
      </c>
      <c r="P7">
        <v>0.35</v>
      </c>
      <c r="Q7">
        <f t="shared" si="6"/>
        <v>0.3</v>
      </c>
      <c r="R7">
        <f t="shared" si="7"/>
        <v>4.5825756949558302E-2</v>
      </c>
      <c r="S7">
        <f t="shared" si="8"/>
        <v>2.6457513110645852E-2</v>
      </c>
    </row>
    <row r="8" spans="1:19" x14ac:dyDescent="0.45">
      <c r="A8">
        <v>10</v>
      </c>
      <c r="B8">
        <v>0.97</v>
      </c>
      <c r="C8">
        <v>1.07</v>
      </c>
      <c r="D8">
        <v>1.1100000000000001</v>
      </c>
      <c r="E8">
        <f t="shared" si="0"/>
        <v>1.05</v>
      </c>
      <c r="F8">
        <f t="shared" si="1"/>
        <v>7.211102550927985E-2</v>
      </c>
      <c r="G8">
        <f t="shared" si="2"/>
        <v>4.1633319989322695E-2</v>
      </c>
      <c r="H8">
        <v>0.08</v>
      </c>
      <c r="I8">
        <v>0.09</v>
      </c>
      <c r="J8">
        <v>0.13</v>
      </c>
      <c r="K8">
        <f t="shared" si="3"/>
        <v>9.9999999999999992E-2</v>
      </c>
      <c r="L8">
        <f t="shared" si="4"/>
        <v>2.645751311064589E-2</v>
      </c>
      <c r="M8">
        <f t="shared" si="5"/>
        <v>1.5275252316519458E-2</v>
      </c>
      <c r="N8">
        <v>0.11</v>
      </c>
      <c r="O8">
        <v>0.15</v>
      </c>
      <c r="P8">
        <v>0.23</v>
      </c>
      <c r="Q8">
        <f t="shared" si="6"/>
        <v>0.16333333333333333</v>
      </c>
      <c r="R8">
        <f t="shared" si="7"/>
        <v>6.1101009266077852E-2</v>
      </c>
      <c r="S8">
        <f t="shared" si="8"/>
        <v>3.5276684147527868E-2</v>
      </c>
    </row>
    <row r="9" spans="1:19" x14ac:dyDescent="0.45">
      <c r="A9">
        <v>20</v>
      </c>
      <c r="B9">
        <v>0.81</v>
      </c>
      <c r="C9">
        <v>0.9</v>
      </c>
      <c r="D9">
        <v>1.02</v>
      </c>
      <c r="E9">
        <f t="shared" si="0"/>
        <v>0.91</v>
      </c>
      <c r="F9">
        <f t="shared" si="1"/>
        <v>0.10535653752852736</v>
      </c>
      <c r="G9">
        <f t="shared" si="2"/>
        <v>6.0827625302982184E-2</v>
      </c>
      <c r="H9">
        <v>7.0000000000000007E-2</v>
      </c>
      <c r="I9">
        <v>0.08</v>
      </c>
      <c r="J9">
        <v>0.11</v>
      </c>
      <c r="K9">
        <f t="shared" si="3"/>
        <v>8.666666666666667E-2</v>
      </c>
      <c r="L9">
        <f t="shared" si="4"/>
        <v>2.0816659994661306E-2</v>
      </c>
      <c r="M9">
        <f t="shared" si="5"/>
        <v>1.201850425154662E-2</v>
      </c>
      <c r="N9">
        <v>0.08</v>
      </c>
      <c r="O9">
        <v>0.09</v>
      </c>
      <c r="P9">
        <v>0.15</v>
      </c>
      <c r="Q9">
        <f t="shared" si="6"/>
        <v>0.10666666666666665</v>
      </c>
      <c r="R9">
        <f t="shared" si="7"/>
        <v>3.7859388972001889E-2</v>
      </c>
      <c r="S9">
        <f t="shared" si="8"/>
        <v>2.1858128414340042E-2</v>
      </c>
    </row>
    <row r="10" spans="1:19" x14ac:dyDescent="0.45">
      <c r="A10">
        <v>30</v>
      </c>
      <c r="B10">
        <v>0.52</v>
      </c>
      <c r="C10">
        <v>0.62</v>
      </c>
      <c r="D10">
        <v>0.71</v>
      </c>
      <c r="E10">
        <f t="shared" si="0"/>
        <v>0.6166666666666667</v>
      </c>
      <c r="F10">
        <f t="shared" si="1"/>
        <v>9.5043849529221708E-2</v>
      </c>
      <c r="G10">
        <f t="shared" si="2"/>
        <v>5.4873592110514444E-2</v>
      </c>
      <c r="H10">
        <v>0.06</v>
      </c>
      <c r="I10">
        <v>7.0000000000000007E-2</v>
      </c>
      <c r="J10">
        <v>0.09</v>
      </c>
      <c r="K10">
        <f t="shared" si="3"/>
        <v>7.3333333333333334E-2</v>
      </c>
      <c r="L10">
        <f t="shared" si="4"/>
        <v>1.5275252316519477E-2</v>
      </c>
      <c r="M10">
        <f t="shared" si="5"/>
        <v>8.8191710368819756E-3</v>
      </c>
      <c r="N10">
        <v>0.06</v>
      </c>
      <c r="O10">
        <v>0.08</v>
      </c>
      <c r="P10">
        <v>0.1</v>
      </c>
      <c r="Q10">
        <f t="shared" si="6"/>
        <v>0.08</v>
      </c>
      <c r="R10">
        <f t="shared" si="7"/>
        <v>1.9999999999999983E-2</v>
      </c>
      <c r="S10">
        <f t="shared" si="8"/>
        <v>1.1547005383792506E-2</v>
      </c>
    </row>
    <row r="11" spans="1:19" x14ac:dyDescent="0.45">
      <c r="A11">
        <v>50</v>
      </c>
      <c r="B11">
        <v>0.27</v>
      </c>
      <c r="C11">
        <v>0.28000000000000003</v>
      </c>
      <c r="D11">
        <v>0.44</v>
      </c>
      <c r="E11">
        <f t="shared" si="0"/>
        <v>0.33</v>
      </c>
      <c r="F11">
        <f t="shared" si="1"/>
        <v>9.5393920141694552E-2</v>
      </c>
      <c r="G11">
        <f t="shared" si="2"/>
        <v>5.5075705472861017E-2</v>
      </c>
      <c r="H11">
        <v>0.05</v>
      </c>
      <c r="I11">
        <v>7.0000000000000007E-2</v>
      </c>
      <c r="J11">
        <v>0.08</v>
      </c>
      <c r="K11">
        <f t="shared" si="3"/>
        <v>6.6666666666666666E-2</v>
      </c>
      <c r="L11">
        <f t="shared" si="4"/>
        <v>1.5275252316519449E-2</v>
      </c>
      <c r="M11">
        <f t="shared" si="5"/>
        <v>8.8191710368819582E-3</v>
      </c>
      <c r="N11">
        <v>0.04</v>
      </c>
      <c r="O11">
        <v>0.04</v>
      </c>
      <c r="P11">
        <v>7.0000000000000007E-2</v>
      </c>
      <c r="Q11">
        <f t="shared" si="6"/>
        <v>5.000000000000001E-2</v>
      </c>
      <c r="R11">
        <f t="shared" si="7"/>
        <v>1.7320508075688759E-2</v>
      </c>
      <c r="S11">
        <f t="shared" si="8"/>
        <v>9.9999999999999933E-3</v>
      </c>
    </row>
    <row r="12" spans="1:19" x14ac:dyDescent="0.45">
      <c r="A12">
        <v>80</v>
      </c>
      <c r="B12">
        <v>0.12</v>
      </c>
      <c r="C12">
        <v>0.14000000000000001</v>
      </c>
      <c r="D12">
        <v>0.26</v>
      </c>
      <c r="E12">
        <f t="shared" si="0"/>
        <v>0.17333333333333334</v>
      </c>
      <c r="F12">
        <f t="shared" si="1"/>
        <v>7.5718777944003654E-2</v>
      </c>
      <c r="G12">
        <f t="shared" si="2"/>
        <v>4.3716256828680009E-2</v>
      </c>
      <c r="H12">
        <v>0.04</v>
      </c>
      <c r="I12">
        <v>0.05</v>
      </c>
      <c r="J12">
        <v>0.05</v>
      </c>
      <c r="K12">
        <f t="shared" si="3"/>
        <v>4.6666666666666669E-2</v>
      </c>
      <c r="L12">
        <f t="shared" si="4"/>
        <v>5.773502691896258E-3</v>
      </c>
      <c r="M12">
        <f t="shared" si="5"/>
        <v>3.3333333333333335E-3</v>
      </c>
      <c r="N12">
        <v>0.04</v>
      </c>
      <c r="O12">
        <v>0.04</v>
      </c>
      <c r="P12">
        <v>7.0000000000000007E-2</v>
      </c>
      <c r="Q12">
        <f t="shared" si="6"/>
        <v>5.000000000000001E-2</v>
      </c>
      <c r="R12">
        <f t="shared" si="7"/>
        <v>1.7320508075688759E-2</v>
      </c>
      <c r="S12">
        <f t="shared" si="8"/>
        <v>9.9999999999999933E-3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22"/>
  <sheetViews>
    <sheetView workbookViewId="0">
      <selection activeCell="C12" sqref="C12"/>
    </sheetView>
  </sheetViews>
  <sheetFormatPr defaultRowHeight="14.25" x14ac:dyDescent="0.45"/>
  <cols>
    <col min="3" max="3" width="26" customWidth="1"/>
  </cols>
  <sheetData>
    <row r="1" spans="1:34" x14ac:dyDescent="0.45">
      <c r="A1" s="1" t="s">
        <v>0</v>
      </c>
      <c r="B1" s="5" t="s">
        <v>1</v>
      </c>
      <c r="C1" s="5"/>
      <c r="D1" s="5"/>
      <c r="E1" s="5" t="s">
        <v>2</v>
      </c>
      <c r="F1" s="5"/>
      <c r="G1" s="5"/>
      <c r="H1" s="5" t="s">
        <v>3</v>
      </c>
      <c r="I1" s="5"/>
      <c r="J1" s="5"/>
      <c r="K1" s="5" t="s">
        <v>4</v>
      </c>
      <c r="L1" s="5"/>
      <c r="M1" s="5"/>
      <c r="N1" s="5" t="s">
        <v>5</v>
      </c>
      <c r="O1" s="5"/>
      <c r="P1" s="5"/>
      <c r="Q1" s="5" t="s">
        <v>21</v>
      </c>
      <c r="R1" s="5"/>
      <c r="S1" s="5"/>
      <c r="T1" s="5" t="s">
        <v>22</v>
      </c>
      <c r="U1" s="5"/>
      <c r="V1" s="5"/>
      <c r="W1" s="5" t="s">
        <v>23</v>
      </c>
      <c r="X1" s="5"/>
      <c r="Y1" s="5"/>
      <c r="Z1" s="5" t="s">
        <v>24</v>
      </c>
      <c r="AA1" s="5"/>
      <c r="AB1" s="5"/>
      <c r="AC1" s="5" t="s">
        <v>25</v>
      </c>
      <c r="AD1" s="5"/>
      <c r="AE1" s="5"/>
      <c r="AF1" s="5" t="s">
        <v>26</v>
      </c>
      <c r="AG1" s="5"/>
      <c r="AH1" s="5"/>
    </row>
    <row r="2" spans="1:34" x14ac:dyDescent="0.45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</row>
    <row r="3" spans="1:34" x14ac:dyDescent="0.45">
      <c r="A3" s="2">
        <v>7</v>
      </c>
      <c r="B3" s="2">
        <v>4.8500000000000001E-2</v>
      </c>
      <c r="C3" s="2">
        <v>5.0900000000000001E-2</v>
      </c>
      <c r="D3" s="2">
        <v>4.6600000000000003E-2</v>
      </c>
      <c r="E3" s="2">
        <v>1.9199999999999998E-2</v>
      </c>
      <c r="F3" s="2">
        <v>2.64E-2</v>
      </c>
      <c r="G3" s="2">
        <v>2.6700000000000002E-2</v>
      </c>
      <c r="H3" s="2">
        <v>1.2800000000000001E-2</v>
      </c>
      <c r="I3" s="2">
        <v>1.04E-2</v>
      </c>
      <c r="J3" s="2">
        <v>6.7000000000000002E-3</v>
      </c>
      <c r="K3" s="2">
        <v>1.4E-3</v>
      </c>
      <c r="L3" s="2">
        <v>3.8E-3</v>
      </c>
      <c r="M3" s="2">
        <v>5.1999999999999998E-3</v>
      </c>
      <c r="N3" s="2">
        <v>0</v>
      </c>
      <c r="O3" s="2">
        <v>0</v>
      </c>
      <c r="P3" s="2">
        <v>0</v>
      </c>
      <c r="Q3" s="2">
        <v>4.1000000000000002E-2</v>
      </c>
      <c r="R3" s="2">
        <v>5.16E-2</v>
      </c>
      <c r="S3" s="2">
        <v>4.9299999999999997E-2</v>
      </c>
      <c r="T3" s="2">
        <v>3.1600000000000003E-2</v>
      </c>
      <c r="U3" s="2">
        <v>4.1200000000000001E-2</v>
      </c>
      <c r="V3" s="2">
        <v>3.3700000000000001E-2</v>
      </c>
      <c r="W3" s="2">
        <v>5.8999999999999999E-3</v>
      </c>
      <c r="X3" s="2">
        <v>1.23E-2</v>
      </c>
      <c r="Y3" s="2">
        <v>1.6299999999999999E-2</v>
      </c>
      <c r="Z3" s="2">
        <v>5.1000000000000004E-3</v>
      </c>
      <c r="AA3" s="2">
        <v>6.6E-3</v>
      </c>
      <c r="AB3" s="2">
        <v>7.6E-3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</row>
    <row r="4" spans="1:34" x14ac:dyDescent="0.45">
      <c r="A4" s="2">
        <v>14</v>
      </c>
      <c r="B4" s="2">
        <v>1.3859999999999999</v>
      </c>
      <c r="C4" s="2">
        <v>1.14632</v>
      </c>
      <c r="D4" s="2">
        <v>1.5866</v>
      </c>
      <c r="E4" s="2">
        <v>0.64739999999999998</v>
      </c>
      <c r="F4" s="2">
        <v>1.1088</v>
      </c>
      <c r="G4" s="2">
        <v>1.3231999999999999</v>
      </c>
      <c r="H4" s="2">
        <v>0.4914</v>
      </c>
      <c r="I4" s="2">
        <v>0.45419999999999999</v>
      </c>
      <c r="J4" s="2">
        <v>0.19</v>
      </c>
      <c r="K4" s="2">
        <v>1.6000000000000001E-3</v>
      </c>
      <c r="L4" s="2">
        <v>1.1299999999999999E-2</v>
      </c>
      <c r="M4" s="2">
        <v>0</v>
      </c>
      <c r="N4" s="2">
        <v>0</v>
      </c>
      <c r="O4" s="2">
        <v>0</v>
      </c>
      <c r="P4" s="2">
        <v>3.2000000000000002E-3</v>
      </c>
      <c r="Q4" s="2">
        <v>1.4008</v>
      </c>
      <c r="R4" s="2">
        <v>1.4656</v>
      </c>
      <c r="S4" s="2">
        <v>1.7356</v>
      </c>
      <c r="T4" s="2">
        <v>1.1724000000000001</v>
      </c>
      <c r="U4" s="2">
        <v>1.24</v>
      </c>
      <c r="V4" s="2">
        <v>1.3384</v>
      </c>
      <c r="W4" s="2">
        <v>0.15720000000000001</v>
      </c>
      <c r="X4" s="2">
        <v>0.25330000000000003</v>
      </c>
      <c r="Y4" s="2">
        <v>0.51970000000000005</v>
      </c>
      <c r="Z4" s="2">
        <v>2.5000000000000001E-3</v>
      </c>
      <c r="AA4" s="2">
        <v>2.3300000000000001E-2</v>
      </c>
      <c r="AB4" s="2">
        <v>2.18E-2</v>
      </c>
      <c r="AC4" s="2">
        <v>0</v>
      </c>
      <c r="AD4" s="2">
        <v>0</v>
      </c>
      <c r="AE4" s="2">
        <v>2.8E-3</v>
      </c>
      <c r="AF4" s="2">
        <v>0</v>
      </c>
      <c r="AG4" s="2">
        <v>4.4999999999999997E-3</v>
      </c>
      <c r="AH4" s="2">
        <v>0</v>
      </c>
    </row>
    <row r="5" spans="1:34" x14ac:dyDescent="0.45">
      <c r="A5" s="2">
        <v>21</v>
      </c>
      <c r="B5" s="2">
        <v>3.7894999999999999</v>
      </c>
      <c r="C5" s="2">
        <v>3.6869999999999998</v>
      </c>
      <c r="D5" s="2">
        <v>4.0579999999999998</v>
      </c>
      <c r="E5" s="2">
        <v>2.8534999999999999</v>
      </c>
      <c r="F5" s="2">
        <v>3.0514999999999999</v>
      </c>
      <c r="G5" s="2">
        <v>3.133</v>
      </c>
      <c r="H5" s="2">
        <v>2.5179999999999998</v>
      </c>
      <c r="I5" s="2">
        <v>2.2120000000000002</v>
      </c>
      <c r="J5" s="2">
        <v>2.0230000000000001</v>
      </c>
      <c r="K5" s="2">
        <v>2.6499999999999999E-2</v>
      </c>
      <c r="L5" s="2">
        <v>0.27850000000000003</v>
      </c>
      <c r="M5" s="2">
        <v>9.5999999999999992E-3</v>
      </c>
      <c r="N5" s="2">
        <v>5.0000000000000001E-4</v>
      </c>
      <c r="O5" s="2">
        <v>0</v>
      </c>
      <c r="P5" s="2">
        <v>0</v>
      </c>
      <c r="Q5" s="2">
        <v>3.9655</v>
      </c>
      <c r="R5" s="2">
        <v>3.7345000000000002</v>
      </c>
      <c r="S5" s="2">
        <v>3.94</v>
      </c>
      <c r="T5" s="2">
        <v>3.5379999999999998</v>
      </c>
      <c r="U5" s="2">
        <v>3.4184999999999999</v>
      </c>
      <c r="V5" s="2">
        <v>3.552</v>
      </c>
      <c r="W5" s="2">
        <v>1.8985000000000001</v>
      </c>
      <c r="X5" s="2">
        <v>2.1389999999999998</v>
      </c>
      <c r="Y5" s="2">
        <v>2.0185</v>
      </c>
      <c r="Z5" s="2">
        <v>7.5499999999999998E-2</v>
      </c>
      <c r="AA5" s="2">
        <v>0.26950000000000002</v>
      </c>
      <c r="AB5" s="2">
        <v>0.17899999999999999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</row>
    <row r="6" spans="1:34" x14ac:dyDescent="0.45">
      <c r="A6" s="2">
        <v>28</v>
      </c>
      <c r="B6" s="2">
        <v>4.83</v>
      </c>
      <c r="C6" s="2">
        <v>4.59</v>
      </c>
      <c r="D6" s="2">
        <v>4.7699999999999996</v>
      </c>
      <c r="E6" s="2">
        <v>3.464</v>
      </c>
      <c r="F6" s="2">
        <v>3.7869999999999999</v>
      </c>
      <c r="G6" s="2">
        <v>3.597</v>
      </c>
      <c r="H6" s="2">
        <v>2.802</v>
      </c>
      <c r="I6" s="2">
        <v>2.7309999999999999</v>
      </c>
      <c r="J6" s="2">
        <v>2.968</v>
      </c>
      <c r="K6" s="2">
        <v>0.87439999999999996</v>
      </c>
      <c r="L6" s="2">
        <v>0.70660000000000001</v>
      </c>
      <c r="M6" s="2">
        <v>6.7000000000000002E-3</v>
      </c>
      <c r="N6" s="2">
        <v>1.4E-3</v>
      </c>
      <c r="O6" s="2">
        <v>1.5299999999999999E-2</v>
      </c>
      <c r="P6" s="2">
        <v>0</v>
      </c>
      <c r="Q6" s="2">
        <v>4.5949999999999998</v>
      </c>
      <c r="R6" s="2">
        <v>4.4109999999999996</v>
      </c>
      <c r="S6" s="2">
        <v>4.4269999999999996</v>
      </c>
      <c r="T6" s="2">
        <v>3.9119999999999999</v>
      </c>
      <c r="U6" s="2">
        <v>4.1180000000000003</v>
      </c>
      <c r="V6" s="2">
        <v>4.1070000000000002</v>
      </c>
      <c r="W6" s="2">
        <v>1.661</v>
      </c>
      <c r="X6" s="2">
        <v>1.6950000000000001</v>
      </c>
      <c r="Y6" s="2">
        <v>1.6879999999999999</v>
      </c>
      <c r="Z6" s="2">
        <v>5.04E-2</v>
      </c>
      <c r="AA6" s="2">
        <v>0.14000000000000001</v>
      </c>
      <c r="AB6" s="2">
        <v>1.472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</row>
    <row r="8" spans="1:34" s="4" customFormat="1" ht="28.5" x14ac:dyDescent="0.45">
      <c r="A8" s="4" t="s">
        <v>6</v>
      </c>
      <c r="B8" s="4" t="s">
        <v>1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27</v>
      </c>
      <c r="R8" s="4" t="s">
        <v>28</v>
      </c>
      <c r="S8" s="4" t="s">
        <v>39</v>
      </c>
      <c r="T8" s="4" t="s">
        <v>40</v>
      </c>
      <c r="U8" s="4" t="s">
        <v>41</v>
      </c>
      <c r="V8" s="4" t="s">
        <v>42</v>
      </c>
      <c r="W8" s="4" t="s">
        <v>43</v>
      </c>
      <c r="X8" s="4" t="s">
        <v>44</v>
      </c>
      <c r="Y8" s="4" t="s">
        <v>45</v>
      </c>
      <c r="Z8" s="4" t="s">
        <v>46</v>
      </c>
      <c r="AA8" s="4" t="s">
        <v>47</v>
      </c>
      <c r="AB8" s="4" t="s">
        <v>48</v>
      </c>
      <c r="AC8" s="4" t="s">
        <v>49</v>
      </c>
      <c r="AD8" s="4" t="s">
        <v>50</v>
      </c>
      <c r="AE8" s="4" t="s">
        <v>51</v>
      </c>
      <c r="AF8" s="4" t="s">
        <v>52</v>
      </c>
      <c r="AG8" s="4" t="s">
        <v>53</v>
      </c>
      <c r="AH8" s="4" t="s">
        <v>54</v>
      </c>
    </row>
    <row r="9" spans="1:34" x14ac:dyDescent="0.45">
      <c r="A9" s="3">
        <v>0</v>
      </c>
      <c r="B9">
        <f>SUM(B2:D2)</f>
        <v>0</v>
      </c>
      <c r="C9">
        <f>STDEV(B2:D2)</f>
        <v>0</v>
      </c>
      <c r="D9">
        <f>C9/3</f>
        <v>0</v>
      </c>
      <c r="E9">
        <f>SUM(E2:G2)</f>
        <v>0</v>
      </c>
      <c r="F9">
        <f>STDEV(E2:G2)</f>
        <v>0</v>
      </c>
      <c r="G9">
        <f>F9/3</f>
        <v>0</v>
      </c>
      <c r="H9">
        <f>SUM(H2:J2)</f>
        <v>0</v>
      </c>
      <c r="I9">
        <f>STDEV(H2:J2)</f>
        <v>0</v>
      </c>
      <c r="J9">
        <f>I9/3</f>
        <v>0</v>
      </c>
      <c r="K9">
        <f>SUM(K2:M2)</f>
        <v>0</v>
      </c>
      <c r="L9">
        <f>STDEV(K2:M2)</f>
        <v>0</v>
      </c>
      <c r="M9">
        <f>L9/3</f>
        <v>0</v>
      </c>
      <c r="N9">
        <f>SUM(N2:P2)</f>
        <v>0</v>
      </c>
      <c r="O9">
        <f>STDEV(N2:P2)</f>
        <v>0</v>
      </c>
      <c r="P9">
        <f>O9/3</f>
        <v>0</v>
      </c>
      <c r="Q9">
        <f>SUM(Q2:S2)</f>
        <v>0</v>
      </c>
      <c r="R9">
        <f>STDEV(Q2:S2)</f>
        <v>0</v>
      </c>
      <c r="S9">
        <f>R9/3</f>
        <v>0</v>
      </c>
      <c r="T9">
        <f>SUM(T2:V2)</f>
        <v>0</v>
      </c>
      <c r="U9">
        <f>STDEV(T2:V2)</f>
        <v>0</v>
      </c>
      <c r="V9">
        <f>U9/3</f>
        <v>0</v>
      </c>
      <c r="W9">
        <f>SUM(W2:Y2)</f>
        <v>0</v>
      </c>
      <c r="X9">
        <f>STDEV(W2:Y2)</f>
        <v>0</v>
      </c>
      <c r="Y9">
        <f>X9/3</f>
        <v>0</v>
      </c>
      <c r="Z9">
        <f>SUM(Z2:AB2)</f>
        <v>0</v>
      </c>
      <c r="AA9">
        <f>STDEV(Z2:AB2)</f>
        <v>0</v>
      </c>
      <c r="AB9">
        <f>AA9/3</f>
        <v>0</v>
      </c>
      <c r="AC9">
        <f>SUM(AC2:AE2)</f>
        <v>0</v>
      </c>
      <c r="AD9">
        <f>STDEV(AC2:AE2)</f>
        <v>0</v>
      </c>
      <c r="AE9">
        <f>AD9/3</f>
        <v>0</v>
      </c>
      <c r="AF9">
        <f>SUM(AF2:AH2)</f>
        <v>0</v>
      </c>
      <c r="AG9">
        <f>STDEV(AF2:AH2)</f>
        <v>0</v>
      </c>
      <c r="AH9">
        <f>AG9/3</f>
        <v>0</v>
      </c>
    </row>
    <row r="10" spans="1:34" x14ac:dyDescent="0.45">
      <c r="A10" s="3">
        <v>1</v>
      </c>
      <c r="B10">
        <f>SUM(B3:D3)</f>
        <v>0.14600000000000002</v>
      </c>
      <c r="C10">
        <f>STDEV(B3:D3)</f>
        <v>2.1548395145191972E-3</v>
      </c>
      <c r="D10">
        <f t="shared" ref="D10:D13" si="0">C10/3</f>
        <v>7.1827983817306573E-4</v>
      </c>
      <c r="E10">
        <f>SUM(E3:G3)</f>
        <v>7.2300000000000003E-2</v>
      </c>
      <c r="F10">
        <f>STDEV(E3:G3)</f>
        <v>4.2461747491124302E-3</v>
      </c>
      <c r="G10">
        <f t="shared" ref="G10:G13" si="1">F10/3</f>
        <v>1.4153915830374768E-3</v>
      </c>
      <c r="H10">
        <f>SUM(H3:J3)</f>
        <v>2.9899999999999999E-2</v>
      </c>
      <c r="I10">
        <f>STDEV(H3:J3)</f>
        <v>3.0730007050655448E-3</v>
      </c>
      <c r="J10">
        <f t="shared" ref="J10:J13" si="2">I10/3</f>
        <v>1.0243335683551816E-3</v>
      </c>
      <c r="K10">
        <f>SUM(K3:M3)</f>
        <v>1.04E-2</v>
      </c>
      <c r="L10">
        <f>STDEV(K3:M3)</f>
        <v>1.9218047073866101E-3</v>
      </c>
      <c r="M10">
        <f t="shared" ref="M10:M13" si="3">L10/3</f>
        <v>6.4060156912886998E-4</v>
      </c>
      <c r="N10">
        <f>SUM(N3:P3)</f>
        <v>0</v>
      </c>
      <c r="O10">
        <f>STDEV(N3:P3)</f>
        <v>0</v>
      </c>
      <c r="P10">
        <f t="shared" ref="P10:P13" si="4">O10/3</f>
        <v>0</v>
      </c>
      <c r="Q10">
        <f>SUM(Q3:S3)</f>
        <v>0.1419</v>
      </c>
      <c r="R10">
        <f>STDEV(Q3:S3)</f>
        <v>5.5758407437802582E-3</v>
      </c>
      <c r="S10">
        <f t="shared" ref="S10:S13" si="5">R10/3</f>
        <v>1.8586135812600861E-3</v>
      </c>
      <c r="T10">
        <f>SUM(T3:V3)</f>
        <v>0.10650000000000001</v>
      </c>
      <c r="U10">
        <f>STDEV(T3:V3)</f>
        <v>5.0467811523782153E-3</v>
      </c>
      <c r="V10">
        <f t="shared" ref="V10:V13" si="6">U10/3</f>
        <v>1.6822603841260718E-3</v>
      </c>
      <c r="W10">
        <f>SUM(W3:Y3)</f>
        <v>3.4500000000000003E-2</v>
      </c>
      <c r="X10">
        <f>STDEV(W3:Y3)</f>
        <v>5.2459508194415989E-3</v>
      </c>
      <c r="Y10">
        <f t="shared" ref="Y10:Y13" si="7">X10/3</f>
        <v>1.7486502731471996E-3</v>
      </c>
      <c r="Z10">
        <f>SUM(Z3:AB3)</f>
        <v>1.9300000000000001E-2</v>
      </c>
      <c r="AA10">
        <f>STDEV(Z3:AB3)</f>
        <v>1.2583057392117913E-3</v>
      </c>
      <c r="AB10">
        <f t="shared" ref="AB10:AB13" si="8">AA10/3</f>
        <v>4.1943524640393042E-4</v>
      </c>
      <c r="AC10">
        <f>SUM(AC3:AE3)</f>
        <v>0</v>
      </c>
      <c r="AD10">
        <f>STDEV(AC3:AE3)</f>
        <v>0</v>
      </c>
      <c r="AE10">
        <f t="shared" ref="AE10:AE13" si="9">AD10/3</f>
        <v>0</v>
      </c>
      <c r="AF10">
        <f>SUM(AF3:AH3)</f>
        <v>0</v>
      </c>
      <c r="AG10">
        <f>STDEV(AF3:AH3)</f>
        <v>0</v>
      </c>
      <c r="AH10">
        <f t="shared" ref="AH10:AH13" si="10">AG10/3</f>
        <v>0</v>
      </c>
    </row>
    <row r="11" spans="1:34" x14ac:dyDescent="0.45">
      <c r="A11" s="3">
        <v>2</v>
      </c>
      <c r="B11">
        <f>SUM(B4:D4)</f>
        <v>4.1189200000000001</v>
      </c>
      <c r="C11">
        <f>STDEV(B4:D4)</f>
        <v>0.22042887772098485</v>
      </c>
      <c r="D11">
        <f t="shared" si="0"/>
        <v>7.3476292573661617E-2</v>
      </c>
      <c r="E11">
        <f>SUM(E4:G4)</f>
        <v>3.0793999999999997</v>
      </c>
      <c r="F11">
        <f>STDEV(E4:G4)</f>
        <v>0.34534112603820249</v>
      </c>
      <c r="G11">
        <f t="shared" si="1"/>
        <v>0.11511370867940084</v>
      </c>
      <c r="H11">
        <f>SUM(H4:J4)</f>
        <v>1.1355999999999999</v>
      </c>
      <c r="I11">
        <f>STDEV(H4:J4)</f>
        <v>0.16433068287247332</v>
      </c>
      <c r="J11">
        <f t="shared" si="2"/>
        <v>5.4776894290824441E-2</v>
      </c>
      <c r="K11">
        <f>SUM(K4:M4)</f>
        <v>1.29E-2</v>
      </c>
      <c r="L11">
        <f>STDEV(K4:M4)</f>
        <v>6.1147362984841783E-3</v>
      </c>
      <c r="M11">
        <f t="shared" si="3"/>
        <v>2.0382454328280596E-3</v>
      </c>
      <c r="N11">
        <f>SUM(N4:P4)</f>
        <v>3.2000000000000002E-3</v>
      </c>
      <c r="O11">
        <f>STDEV(N4:P4)</f>
        <v>1.8475208614068025E-3</v>
      </c>
      <c r="P11">
        <f t="shared" si="4"/>
        <v>6.1584028713560087E-4</v>
      </c>
      <c r="Q11">
        <f>SUM(Q4:S4)</f>
        <v>4.6020000000000003</v>
      </c>
      <c r="R11">
        <f>STDEV(Q4:S4)</f>
        <v>0.17757161935399474</v>
      </c>
      <c r="S11">
        <f t="shared" si="5"/>
        <v>5.919053978466491E-2</v>
      </c>
      <c r="T11">
        <f>SUM(T4:V4)</f>
        <v>3.7507999999999999</v>
      </c>
      <c r="U11">
        <f>STDEV(T4:V4)</f>
        <v>8.3474866476882292E-2</v>
      </c>
      <c r="V11">
        <f t="shared" si="6"/>
        <v>2.7824955492294096E-2</v>
      </c>
      <c r="W11">
        <f>SUM(W4:Y4)</f>
        <v>0.93020000000000014</v>
      </c>
      <c r="X11">
        <f>STDEV(W4:Y4)</f>
        <v>0.18779883741209191</v>
      </c>
      <c r="Y11">
        <f t="shared" si="7"/>
        <v>6.25996124706973E-2</v>
      </c>
      <c r="Z11">
        <f>SUM(Z4:AB4)</f>
        <v>4.7600000000000003E-2</v>
      </c>
      <c r="AA11">
        <f>STDEV(Z4:AB4)</f>
        <v>1.1600143677271127E-2</v>
      </c>
      <c r="AB11">
        <f t="shared" si="8"/>
        <v>3.8667145590903754E-3</v>
      </c>
      <c r="AC11">
        <f>SUM(AC4:AE4)</f>
        <v>2.8E-3</v>
      </c>
      <c r="AD11">
        <f>STDEV(AC4:AE4)</f>
        <v>1.6165807537309523E-3</v>
      </c>
      <c r="AE11">
        <f t="shared" si="9"/>
        <v>5.3886025124365072E-4</v>
      </c>
      <c r="AF11">
        <f>SUM(AF4:AH4)</f>
        <v>4.4999999999999997E-3</v>
      </c>
      <c r="AG11">
        <f>STDEV(AF4:AH4)</f>
        <v>2.5980762113533159E-3</v>
      </c>
      <c r="AH11">
        <f t="shared" si="10"/>
        <v>8.6602540378443859E-4</v>
      </c>
    </row>
    <row r="12" spans="1:34" x14ac:dyDescent="0.45">
      <c r="A12" s="3">
        <v>3</v>
      </c>
      <c r="B12">
        <f>SUM(B5:D5)</f>
        <v>11.5345</v>
      </c>
      <c r="C12">
        <f>STDEV(B5:D5)</f>
        <v>0.19158962219633227</v>
      </c>
      <c r="D12">
        <f t="shared" si="0"/>
        <v>6.3863207398777419E-2</v>
      </c>
      <c r="E12">
        <f>SUM(E5:G5)</f>
        <v>9.0380000000000003</v>
      </c>
      <c r="F12">
        <f>STDEV(E5:G5)</f>
        <v>0.14373963730764505</v>
      </c>
      <c r="G12">
        <f t="shared" si="1"/>
        <v>4.7913212435881682E-2</v>
      </c>
      <c r="H12">
        <f>SUM(H5:J5)</f>
        <v>6.7530000000000001</v>
      </c>
      <c r="I12">
        <f>STDEV(H5:J5)</f>
        <v>0.24979391505799317</v>
      </c>
      <c r="J12">
        <f t="shared" si="2"/>
        <v>8.3264638352664386E-2</v>
      </c>
      <c r="K12">
        <f>SUM(K5:M5)</f>
        <v>0.31460000000000005</v>
      </c>
      <c r="L12">
        <f>STDEV(K5:M5)</f>
        <v>0.15060811177799599</v>
      </c>
      <c r="M12">
        <f t="shared" si="3"/>
        <v>5.0202703925998661E-2</v>
      </c>
      <c r="N12">
        <f>SUM(N5:P5)</f>
        <v>5.0000000000000001E-4</v>
      </c>
      <c r="O12">
        <f>STDEV(N5:P5)</f>
        <v>2.886751345948129E-4</v>
      </c>
      <c r="P12">
        <f t="shared" si="4"/>
        <v>9.6225044864937633E-5</v>
      </c>
      <c r="Q12">
        <f>SUM(Q5:S5)</f>
        <v>11.64</v>
      </c>
      <c r="R12">
        <f>STDEV(Q5:S5)</f>
        <v>0.12665010856687006</v>
      </c>
      <c r="S12">
        <f t="shared" si="5"/>
        <v>4.2216702855623352E-2</v>
      </c>
      <c r="T12">
        <f>SUM(T5:V5)</f>
        <v>10.5085</v>
      </c>
      <c r="U12">
        <f>STDEV(T5:V5)</f>
        <v>7.3369498658048232E-2</v>
      </c>
      <c r="V12">
        <f t="shared" si="6"/>
        <v>2.4456499552682743E-2</v>
      </c>
      <c r="W12">
        <f>SUM(W5:Y5)</f>
        <v>6.0559999999999992</v>
      </c>
      <c r="X12">
        <f>STDEV(W5:Y5)</f>
        <v>0.12025008662505529</v>
      </c>
      <c r="Y12">
        <f t="shared" si="7"/>
        <v>4.0083362208351764E-2</v>
      </c>
      <c r="Z12">
        <f>SUM(Z5:AB5)</f>
        <v>0.52400000000000002</v>
      </c>
      <c r="AA12">
        <f>STDEV(Z5:AB5)</f>
        <v>9.7072567357278303E-2</v>
      </c>
      <c r="AB12">
        <f t="shared" si="8"/>
        <v>3.2357522452426103E-2</v>
      </c>
      <c r="AC12">
        <f>SUM(AC5:AE5)</f>
        <v>0</v>
      </c>
      <c r="AD12">
        <f>STDEV(AC5:AE5)</f>
        <v>0</v>
      </c>
      <c r="AE12">
        <f t="shared" si="9"/>
        <v>0</v>
      </c>
      <c r="AF12">
        <f>SUM(AF5:AH5)</f>
        <v>0</v>
      </c>
      <c r="AG12">
        <f>STDEV(AF5:AH5)</f>
        <v>0</v>
      </c>
      <c r="AH12">
        <f t="shared" si="10"/>
        <v>0</v>
      </c>
    </row>
    <row r="13" spans="1:34" x14ac:dyDescent="0.45">
      <c r="A13" s="3">
        <v>4</v>
      </c>
      <c r="B13">
        <f>SUM(B6:D6)</f>
        <v>14.19</v>
      </c>
      <c r="C13">
        <f>STDEV(B6:D6)</f>
        <v>0.124899959967968</v>
      </c>
      <c r="D13">
        <f t="shared" si="0"/>
        <v>4.1633319989322667E-2</v>
      </c>
      <c r="E13">
        <f>SUM(E6:G6)</f>
        <v>10.847999999999999</v>
      </c>
      <c r="F13">
        <f>STDEV(E6:G6)</f>
        <v>0.16233607116103307</v>
      </c>
      <c r="G13">
        <f t="shared" si="1"/>
        <v>5.4112023720344356E-2</v>
      </c>
      <c r="H13">
        <f>SUM(H6:J6)</f>
        <v>8.5009999999999994</v>
      </c>
      <c r="I13">
        <f>STDEV(H6:J6)</f>
        <v>0.12163195851968077</v>
      </c>
      <c r="J13">
        <f t="shared" si="2"/>
        <v>4.0543986173226923E-2</v>
      </c>
      <c r="K13">
        <f>SUM(K6:M6)</f>
        <v>1.5876999999999999</v>
      </c>
      <c r="L13">
        <f>STDEV(K6:M6)</f>
        <v>0.46023909366038579</v>
      </c>
      <c r="M13">
        <f t="shared" si="3"/>
        <v>0.15341303122012859</v>
      </c>
      <c r="N13">
        <f>SUM(N6:P6)</f>
        <v>1.67E-2</v>
      </c>
      <c r="O13">
        <f>STDEV(N6:P6)</f>
        <v>8.4583292282420248E-3</v>
      </c>
      <c r="P13">
        <f t="shared" si="4"/>
        <v>2.8194430760806748E-3</v>
      </c>
      <c r="Q13">
        <f>SUM(Q6:S6)</f>
        <v>13.433</v>
      </c>
      <c r="R13">
        <f>STDEV(Q6:S6)</f>
        <v>0.10192807921928752</v>
      </c>
      <c r="S13">
        <f t="shared" si="5"/>
        <v>3.3976026406429174E-2</v>
      </c>
      <c r="T13">
        <f>SUM(T6:V6)</f>
        <v>12.137</v>
      </c>
      <c r="U13">
        <f>STDEV(T6:V6)</f>
        <v>0.11588931500933716</v>
      </c>
      <c r="V13">
        <f t="shared" si="6"/>
        <v>3.8629771669779052E-2</v>
      </c>
      <c r="W13">
        <f>SUM(W6:Y6)</f>
        <v>5.0439999999999996</v>
      </c>
      <c r="X13">
        <f>STDEV(W6:Y6)</f>
        <v>1.7953644012660305E-2</v>
      </c>
      <c r="Y13">
        <f t="shared" si="7"/>
        <v>5.9845480042201018E-3</v>
      </c>
      <c r="Z13">
        <f>SUM(Z6:AB6)</f>
        <v>1.6623999999999999</v>
      </c>
      <c r="AA13">
        <f>STDEV(Z6:AB6)</f>
        <v>0.79615730438986321</v>
      </c>
      <c r="AB13">
        <f t="shared" si="8"/>
        <v>0.2653857681299544</v>
      </c>
      <c r="AC13">
        <f>SUM(AC6:AE6)</f>
        <v>0</v>
      </c>
      <c r="AD13">
        <f>STDEV(AC6:AE6)</f>
        <v>0</v>
      </c>
      <c r="AE13">
        <f t="shared" si="9"/>
        <v>0</v>
      </c>
      <c r="AF13">
        <f>SUM(AF6:AH6)</f>
        <v>0</v>
      </c>
      <c r="AG13">
        <f>STDEV(AF6:AH6)</f>
        <v>0</v>
      </c>
      <c r="AH13">
        <f t="shared" si="10"/>
        <v>0</v>
      </c>
    </row>
    <row r="15" spans="1:34" s="4" customFormat="1" ht="28.5" x14ac:dyDescent="0.45">
      <c r="A15" s="4" t="s">
        <v>6</v>
      </c>
      <c r="B15" s="4" t="s">
        <v>1</v>
      </c>
      <c r="C15" s="4" t="s">
        <v>8</v>
      </c>
      <c r="D15" s="4" t="s">
        <v>9</v>
      </c>
      <c r="E15" s="4" t="s">
        <v>11</v>
      </c>
      <c r="F15" s="4" t="s">
        <v>12</v>
      </c>
      <c r="G15" s="4" t="s">
        <v>14</v>
      </c>
      <c r="H15" s="4" t="s">
        <v>15</v>
      </c>
      <c r="I15" s="4" t="s">
        <v>17</v>
      </c>
      <c r="J15" s="4" t="s">
        <v>18</v>
      </c>
      <c r="K15" s="4" t="s">
        <v>20</v>
      </c>
      <c r="L15" s="4" t="s">
        <v>27</v>
      </c>
      <c r="M15" s="4" t="s">
        <v>39</v>
      </c>
      <c r="N15" s="4" t="s">
        <v>40</v>
      </c>
      <c r="O15" s="4" t="s">
        <v>42</v>
      </c>
      <c r="P15" s="4" t="s">
        <v>43</v>
      </c>
      <c r="Q15" s="4" t="s">
        <v>45</v>
      </c>
      <c r="R15" s="4" t="s">
        <v>46</v>
      </c>
      <c r="S15" s="4" t="s">
        <v>48</v>
      </c>
      <c r="T15" s="4" t="s">
        <v>49</v>
      </c>
      <c r="U15" s="4" t="s">
        <v>51</v>
      </c>
      <c r="V15" s="4" t="s">
        <v>52</v>
      </c>
      <c r="W15" s="4" t="s">
        <v>54</v>
      </c>
    </row>
    <row r="16" spans="1:34" x14ac:dyDescent="0.45">
      <c r="A16" s="3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</row>
    <row r="17" spans="1:23" x14ac:dyDescent="0.45">
      <c r="A17" s="3">
        <v>1</v>
      </c>
      <c r="B17">
        <v>0.14600000000000002</v>
      </c>
      <c r="C17">
        <v>7.1827983817306573E-4</v>
      </c>
      <c r="D17">
        <v>7.2300000000000003E-2</v>
      </c>
      <c r="E17">
        <v>1.4153915830374768E-3</v>
      </c>
      <c r="F17">
        <v>2.9899999999999999E-2</v>
      </c>
      <c r="G17">
        <v>1.0243335683551816E-3</v>
      </c>
      <c r="H17">
        <v>1.04E-2</v>
      </c>
      <c r="I17">
        <v>6.4060156912886998E-4</v>
      </c>
      <c r="J17">
        <v>0</v>
      </c>
      <c r="K17">
        <v>0</v>
      </c>
      <c r="L17">
        <v>0.1419</v>
      </c>
      <c r="M17">
        <v>1.8586135812600861E-3</v>
      </c>
      <c r="N17">
        <v>0.10650000000000001</v>
      </c>
      <c r="O17">
        <v>1.6822603841260718E-3</v>
      </c>
      <c r="P17">
        <v>3.4500000000000003E-2</v>
      </c>
      <c r="Q17">
        <v>1.7486502731471996E-3</v>
      </c>
      <c r="R17">
        <v>1.9300000000000001E-2</v>
      </c>
      <c r="S17">
        <v>4.1943524640393042E-4</v>
      </c>
      <c r="T17">
        <v>0</v>
      </c>
      <c r="U17">
        <v>0</v>
      </c>
      <c r="V17">
        <v>0</v>
      </c>
      <c r="W17">
        <v>0</v>
      </c>
    </row>
    <row r="18" spans="1:23" x14ac:dyDescent="0.45">
      <c r="A18" s="3">
        <v>2</v>
      </c>
      <c r="B18">
        <v>4.1189200000000001</v>
      </c>
      <c r="C18">
        <v>7.3476292573661617E-2</v>
      </c>
      <c r="D18">
        <v>3.0793999999999997</v>
      </c>
      <c r="E18">
        <v>0.11511370867940084</v>
      </c>
      <c r="F18">
        <v>1.1355999999999999</v>
      </c>
      <c r="G18">
        <v>5.4776894290824441E-2</v>
      </c>
      <c r="H18">
        <v>1.29E-2</v>
      </c>
      <c r="I18">
        <v>2.0382454328280596E-3</v>
      </c>
      <c r="J18">
        <v>3.2000000000000002E-3</v>
      </c>
      <c r="K18">
        <v>6.1584028713560087E-4</v>
      </c>
      <c r="L18">
        <v>4.6020000000000003</v>
      </c>
      <c r="M18">
        <v>5.919053978466491E-2</v>
      </c>
      <c r="N18">
        <v>3.7507999999999999</v>
      </c>
      <c r="O18">
        <v>2.7824955492294096E-2</v>
      </c>
      <c r="P18">
        <v>0.93020000000000014</v>
      </c>
      <c r="Q18">
        <v>6.25996124706973E-2</v>
      </c>
      <c r="R18">
        <v>4.7600000000000003E-2</v>
      </c>
      <c r="S18">
        <v>3.8667145590903754E-3</v>
      </c>
      <c r="T18">
        <v>2.8E-3</v>
      </c>
      <c r="U18">
        <v>5.3886025124365072E-4</v>
      </c>
      <c r="V18">
        <v>4.4999999999999997E-3</v>
      </c>
      <c r="W18">
        <v>8.6602540378443859E-4</v>
      </c>
    </row>
    <row r="19" spans="1:23" x14ac:dyDescent="0.45">
      <c r="A19" s="3">
        <v>3</v>
      </c>
      <c r="B19">
        <v>11.5345</v>
      </c>
      <c r="C19">
        <v>6.3863207398777419E-2</v>
      </c>
      <c r="D19">
        <v>9.0380000000000003</v>
      </c>
      <c r="E19">
        <v>4.7913212435881682E-2</v>
      </c>
      <c r="F19">
        <v>6.7530000000000001</v>
      </c>
      <c r="G19">
        <v>8.3264638352664386E-2</v>
      </c>
      <c r="H19">
        <v>0.31460000000000005</v>
      </c>
      <c r="I19">
        <v>5.0202703925998661E-2</v>
      </c>
      <c r="J19">
        <v>5.0000000000000001E-4</v>
      </c>
      <c r="K19">
        <v>9.6225044864937633E-5</v>
      </c>
      <c r="L19">
        <v>11.64</v>
      </c>
      <c r="M19">
        <v>4.2216702855623352E-2</v>
      </c>
      <c r="N19">
        <v>10.5085</v>
      </c>
      <c r="O19">
        <v>2.4456499552682743E-2</v>
      </c>
      <c r="P19">
        <v>6.0559999999999992</v>
      </c>
      <c r="Q19">
        <v>4.0083362208351764E-2</v>
      </c>
      <c r="R19">
        <v>0.52400000000000002</v>
      </c>
      <c r="S19">
        <v>3.2357522452426103E-2</v>
      </c>
      <c r="T19">
        <v>0</v>
      </c>
      <c r="U19">
        <v>0</v>
      </c>
      <c r="V19">
        <v>0</v>
      </c>
      <c r="W19">
        <v>0</v>
      </c>
    </row>
    <row r="20" spans="1:23" x14ac:dyDescent="0.45">
      <c r="A20" s="3">
        <v>4</v>
      </c>
      <c r="B20">
        <v>14.19</v>
      </c>
      <c r="C20">
        <v>4.1633319989322667E-2</v>
      </c>
      <c r="D20">
        <v>10.847999999999999</v>
      </c>
      <c r="E20">
        <v>5.4112023720344356E-2</v>
      </c>
      <c r="F20">
        <v>8.5009999999999994</v>
      </c>
      <c r="G20">
        <v>4.0543986173226923E-2</v>
      </c>
      <c r="H20">
        <v>1.5876999999999999</v>
      </c>
      <c r="I20">
        <v>0.15341303122012859</v>
      </c>
      <c r="J20">
        <v>1.67E-2</v>
      </c>
      <c r="K20">
        <v>2.8194430760806748E-3</v>
      </c>
      <c r="L20">
        <v>13.433</v>
      </c>
      <c r="M20">
        <v>3.3976026406429174E-2</v>
      </c>
      <c r="N20">
        <v>12.137</v>
      </c>
      <c r="O20">
        <v>3.8629771669779052E-2</v>
      </c>
      <c r="P20">
        <v>5.0439999999999996</v>
      </c>
      <c r="Q20">
        <v>5.9845480042201018E-3</v>
      </c>
      <c r="R20">
        <v>1.6623999999999999</v>
      </c>
      <c r="S20">
        <v>0.2653857681299544</v>
      </c>
      <c r="T20">
        <v>0</v>
      </c>
      <c r="U20">
        <v>0</v>
      </c>
      <c r="V20">
        <v>0</v>
      </c>
      <c r="W20">
        <v>0</v>
      </c>
    </row>
    <row r="21" spans="1:23" x14ac:dyDescent="0.45">
      <c r="A21" s="3"/>
    </row>
    <row r="22" spans="1:23" x14ac:dyDescent="0.45">
      <c r="A22" s="3"/>
    </row>
  </sheetData>
  <mergeCells count="11">
    <mergeCell ref="AF1:AH1"/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workbookViewId="0">
      <selection activeCell="D10" sqref="D10"/>
    </sheetView>
  </sheetViews>
  <sheetFormatPr defaultRowHeight="14.25" x14ac:dyDescent="0.45"/>
  <cols>
    <col min="1" max="1" width="23.73046875" customWidth="1"/>
  </cols>
  <sheetData>
    <row r="1" spans="1:10" x14ac:dyDescent="0.45">
      <c r="A1" t="s">
        <v>37</v>
      </c>
      <c r="B1">
        <v>1</v>
      </c>
      <c r="C1">
        <v>2</v>
      </c>
      <c r="D1">
        <v>3</v>
      </c>
      <c r="E1" t="s">
        <v>29</v>
      </c>
    </row>
    <row r="2" spans="1:10" x14ac:dyDescent="0.45">
      <c r="A2" t="s">
        <v>1</v>
      </c>
      <c r="B2">
        <v>0.63149999999999995</v>
      </c>
      <c r="C2">
        <v>0.59509999999999996</v>
      </c>
      <c r="D2">
        <v>0.62960000000000005</v>
      </c>
      <c r="E2">
        <f>AVERAGE(B2:D2)</f>
        <v>0.61873333333333325</v>
      </c>
    </row>
    <row r="3" spans="1:10" x14ac:dyDescent="0.45">
      <c r="A3" t="s">
        <v>30</v>
      </c>
      <c r="B3">
        <v>3.95E-2</v>
      </c>
      <c r="C3">
        <v>5.3600000000000002E-2</v>
      </c>
      <c r="D3">
        <v>3.9100000000000003E-2</v>
      </c>
      <c r="E3">
        <f t="shared" ref="E3:E5" si="0">AVERAGE(B3:D3)</f>
        <v>4.4066666666666671E-2</v>
      </c>
    </row>
    <row r="4" spans="1:10" x14ac:dyDescent="0.45">
      <c r="A4" t="s">
        <v>35</v>
      </c>
      <c r="B4">
        <v>0.58509999999999995</v>
      </c>
      <c r="C4">
        <v>0.59209999999999996</v>
      </c>
      <c r="D4">
        <v>0.62350000000000005</v>
      </c>
      <c r="E4">
        <f t="shared" si="0"/>
        <v>0.60023333333333329</v>
      </c>
    </row>
    <row r="5" spans="1:10" x14ac:dyDescent="0.45">
      <c r="A5" t="s">
        <v>36</v>
      </c>
      <c r="B5">
        <v>0.76800000000000002</v>
      </c>
      <c r="C5">
        <v>0.56779999999999997</v>
      </c>
      <c r="D5">
        <v>0.58489999999999998</v>
      </c>
      <c r="E5">
        <f t="shared" si="0"/>
        <v>0.64023333333333332</v>
      </c>
    </row>
    <row r="8" spans="1:10" x14ac:dyDescent="0.45">
      <c r="A8" t="s">
        <v>38</v>
      </c>
      <c r="B8">
        <v>1</v>
      </c>
      <c r="C8">
        <v>2</v>
      </c>
      <c r="D8">
        <v>3</v>
      </c>
      <c r="F8" t="s">
        <v>29</v>
      </c>
      <c r="G8" t="s">
        <v>33</v>
      </c>
      <c r="H8" t="s">
        <v>34</v>
      </c>
    </row>
    <row r="9" spans="1:10" x14ac:dyDescent="0.45">
      <c r="A9" t="s">
        <v>1</v>
      </c>
      <c r="B9">
        <f>B2/E2</f>
        <v>1.0206335524189205</v>
      </c>
      <c r="C9">
        <f>C2/E2</f>
        <v>0.96180368494774282</v>
      </c>
      <c r="D9">
        <f>D2/E2</f>
        <v>1.0175627626333372</v>
      </c>
      <c r="E9" t="s">
        <v>1</v>
      </c>
      <c r="F9">
        <f>AVERAGE(B9:D9)</f>
        <v>1.0000000000000002</v>
      </c>
      <c r="G9">
        <f>STDEV(B9:D9)</f>
        <v>3.3114593462026491E-2</v>
      </c>
      <c r="H9">
        <f>G9/3</f>
        <v>1.1038197820675498E-2</v>
      </c>
      <c r="J9">
        <f>G9/SQRT(3)</f>
        <v>1.9118719449406019E-2</v>
      </c>
    </row>
    <row r="10" spans="1:10" x14ac:dyDescent="0.45">
      <c r="A10" t="s">
        <v>30</v>
      </c>
      <c r="B10">
        <f>B3/E2</f>
        <v>6.3840103437129633E-2</v>
      </c>
      <c r="C10">
        <f>C3/E2</f>
        <v>8.662859605645945E-2</v>
      </c>
      <c r="D10">
        <f>D3/E2</f>
        <v>6.3193621377006806E-2</v>
      </c>
      <c r="E10" t="s">
        <v>30</v>
      </c>
      <c r="F10">
        <f>AVERAGE(B10:D10)</f>
        <v>7.1220773623531963E-2</v>
      </c>
      <c r="G10">
        <f>STDEV(B10:D10)</f>
        <v>1.3347480243738254E-2</v>
      </c>
      <c r="H10">
        <f t="shared" ref="H10:H12" si="1">G10/3</f>
        <v>4.4491600812460843E-3</v>
      </c>
      <c r="J10">
        <f t="shared" ref="J10:J12" si="2">G10/SQRT(3)</f>
        <v>7.706171311725493E-3</v>
      </c>
    </row>
    <row r="11" spans="1:10" x14ac:dyDescent="0.45">
      <c r="A11" t="s">
        <v>35</v>
      </c>
      <c r="B11">
        <f>B4/E2</f>
        <v>0.945641633444672</v>
      </c>
      <c r="C11">
        <f>C4/E2</f>
        <v>0.95695506949682152</v>
      </c>
      <c r="D11">
        <f>D4/E2</f>
        <v>1.0077039112164641</v>
      </c>
      <c r="E11" t="s">
        <v>31</v>
      </c>
      <c r="F11">
        <f>AVERAGE(B11:D11)</f>
        <v>0.97010020471931924</v>
      </c>
      <c r="G11">
        <f>STDEV(B11:D11)</f>
        <v>3.305340399367486E-2</v>
      </c>
      <c r="H11">
        <f t="shared" si="1"/>
        <v>1.1017801331224953E-2</v>
      </c>
      <c r="J11">
        <f t="shared" si="2"/>
        <v>1.9083391693381632E-2</v>
      </c>
    </row>
    <row r="12" spans="1:10" x14ac:dyDescent="0.45">
      <c r="A12" t="s">
        <v>36</v>
      </c>
      <c r="B12">
        <f>B5/E2</f>
        <v>1.2412455554358368</v>
      </c>
      <c r="C12">
        <f>C5/E2</f>
        <v>0.91768128434435947</v>
      </c>
      <c r="D12">
        <f>D5/E2</f>
        <v>0.94531839241461058</v>
      </c>
      <c r="E12" t="s">
        <v>32</v>
      </c>
      <c r="F12">
        <f>AVERAGE(B12:D12)</f>
        <v>1.0347484107316023</v>
      </c>
      <c r="G12">
        <f>STDEV(B12:D12)</f>
        <v>0.17936486699984747</v>
      </c>
      <c r="H12">
        <f t="shared" si="1"/>
        <v>5.9788288999949153E-2</v>
      </c>
      <c r="J12">
        <f t="shared" si="2"/>
        <v>0.10355635424552337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workbookViewId="0">
      <selection activeCell="F32" sqref="F32"/>
    </sheetView>
  </sheetViews>
  <sheetFormatPr defaultRowHeight="14.25" x14ac:dyDescent="0.45"/>
  <cols>
    <col min="1" max="1" width="17.3984375" customWidth="1"/>
    <col min="6" max="6" width="11.86328125" customWidth="1"/>
  </cols>
  <sheetData>
    <row r="1" spans="1:9" x14ac:dyDescent="0.45">
      <c r="A1" t="s">
        <v>55</v>
      </c>
      <c r="B1">
        <v>1</v>
      </c>
      <c r="C1">
        <v>2</v>
      </c>
      <c r="D1">
        <v>3</v>
      </c>
      <c r="E1">
        <v>4</v>
      </c>
      <c r="F1" t="s">
        <v>29</v>
      </c>
    </row>
    <row r="2" spans="1:9" x14ac:dyDescent="0.45">
      <c r="A2" t="s">
        <v>56</v>
      </c>
      <c r="B2">
        <v>0.71199999999999997</v>
      </c>
      <c r="C2">
        <v>0.76900000000000002</v>
      </c>
      <c r="D2">
        <v>0.59299999999999997</v>
      </c>
      <c r="E2">
        <v>0.65</v>
      </c>
      <c r="F2">
        <f t="shared" ref="F2:F11" si="0">AVERAGE(B2:E2)</f>
        <v>0.68099999999999994</v>
      </c>
    </row>
    <row r="3" spans="1:9" x14ac:dyDescent="0.45">
      <c r="A3" t="s">
        <v>57</v>
      </c>
      <c r="B3">
        <v>0.71599999999999997</v>
      </c>
      <c r="C3">
        <v>0.68400000000000005</v>
      </c>
      <c r="D3">
        <v>0.59699999999999998</v>
      </c>
      <c r="E3">
        <v>0.56499999999999995</v>
      </c>
      <c r="F3">
        <f t="shared" si="0"/>
        <v>0.64049999999999996</v>
      </c>
    </row>
    <row r="4" spans="1:9" x14ac:dyDescent="0.45">
      <c r="A4" t="s">
        <v>58</v>
      </c>
      <c r="B4">
        <v>0.66500000000000004</v>
      </c>
      <c r="C4">
        <v>0.70599999999999996</v>
      </c>
      <c r="D4">
        <v>0.54600000000000004</v>
      </c>
      <c r="E4">
        <v>0.58699999999999997</v>
      </c>
      <c r="F4">
        <f t="shared" si="0"/>
        <v>0.626</v>
      </c>
    </row>
    <row r="5" spans="1:9" x14ac:dyDescent="0.45">
      <c r="A5" t="s">
        <v>59</v>
      </c>
      <c r="B5">
        <v>0.621</v>
      </c>
      <c r="C5">
        <v>0.67</v>
      </c>
      <c r="D5">
        <v>0.502</v>
      </c>
      <c r="E5">
        <v>0.55100000000000005</v>
      </c>
      <c r="F5">
        <f t="shared" si="0"/>
        <v>0.58599999999999997</v>
      </c>
    </row>
    <row r="6" spans="1:9" x14ac:dyDescent="0.45">
      <c r="A6" t="s">
        <v>60</v>
      </c>
      <c r="B6">
        <v>0.502</v>
      </c>
      <c r="C6">
        <v>0.56299999999999994</v>
      </c>
      <c r="D6">
        <v>0.38300000000000001</v>
      </c>
      <c r="E6">
        <v>0.44400000000000001</v>
      </c>
      <c r="F6">
        <f t="shared" si="0"/>
        <v>0.47299999999999998</v>
      </c>
    </row>
    <row r="7" spans="1:9" x14ac:dyDescent="0.45">
      <c r="A7" t="s">
        <v>61</v>
      </c>
      <c r="B7">
        <v>0.75900000000000001</v>
      </c>
      <c r="C7">
        <v>0.77200000000000002</v>
      </c>
      <c r="D7">
        <v>0.64</v>
      </c>
      <c r="E7">
        <v>0.65400000000000003</v>
      </c>
      <c r="F7">
        <f t="shared" si="0"/>
        <v>0.70625000000000004</v>
      </c>
    </row>
    <row r="8" spans="1:9" x14ac:dyDescent="0.45">
      <c r="A8" t="s">
        <v>62</v>
      </c>
      <c r="B8">
        <v>0.53400000000000003</v>
      </c>
      <c r="C8">
        <v>0.53800000000000003</v>
      </c>
      <c r="D8">
        <v>0.41499999999999998</v>
      </c>
      <c r="E8">
        <v>0.41899999999999998</v>
      </c>
      <c r="F8">
        <f t="shared" si="0"/>
        <v>0.47650000000000003</v>
      </c>
    </row>
    <row r="9" spans="1:9" x14ac:dyDescent="0.45">
      <c r="A9" t="s">
        <v>63</v>
      </c>
      <c r="B9">
        <v>0.216</v>
      </c>
      <c r="C9">
        <v>0.224</v>
      </c>
      <c r="D9">
        <v>9.7000000000000003E-2</v>
      </c>
      <c r="E9">
        <v>0.105</v>
      </c>
      <c r="F9">
        <f t="shared" si="0"/>
        <v>0.1605</v>
      </c>
    </row>
    <row r="10" spans="1:9" x14ac:dyDescent="0.45">
      <c r="A10" t="s">
        <v>64</v>
      </c>
      <c r="B10">
        <v>0.12</v>
      </c>
      <c r="C10">
        <v>0.121</v>
      </c>
      <c r="D10">
        <v>1E-3</v>
      </c>
      <c r="E10">
        <v>2E-3</v>
      </c>
      <c r="F10">
        <f t="shared" si="0"/>
        <v>6.0999999999999999E-2</v>
      </c>
    </row>
    <row r="11" spans="1:9" x14ac:dyDescent="0.45">
      <c r="A11" t="s">
        <v>65</v>
      </c>
      <c r="B11">
        <v>0.17499999999999999</v>
      </c>
      <c r="C11">
        <v>0.20499999999999999</v>
      </c>
      <c r="D11">
        <v>5.6000000000000001E-2</v>
      </c>
      <c r="E11">
        <v>8.5999999999999993E-2</v>
      </c>
      <c r="F11">
        <f t="shared" si="0"/>
        <v>0.1305</v>
      </c>
    </row>
    <row r="14" spans="1:9" x14ac:dyDescent="0.45">
      <c r="A14" t="s">
        <v>66</v>
      </c>
      <c r="B14">
        <v>1</v>
      </c>
      <c r="C14">
        <v>2</v>
      </c>
      <c r="D14">
        <v>3</v>
      </c>
      <c r="E14">
        <v>4</v>
      </c>
      <c r="G14" t="s">
        <v>29</v>
      </c>
      <c r="H14" t="s">
        <v>33</v>
      </c>
      <c r="I14" t="s">
        <v>34</v>
      </c>
    </row>
    <row r="15" spans="1:9" x14ac:dyDescent="0.45">
      <c r="A15" t="s">
        <v>56</v>
      </c>
      <c r="B15">
        <f>B2/F2</f>
        <v>1.0455212922173276</v>
      </c>
      <c r="C15">
        <f>C2/F2</f>
        <v>1.1292217327459619</v>
      </c>
      <c r="D15">
        <f>D2/F2</f>
        <v>0.87077826725403817</v>
      </c>
      <c r="E15">
        <f>E2/F2</f>
        <v>0.95447870778267263</v>
      </c>
      <c r="F15" t="s">
        <v>56</v>
      </c>
      <c r="G15">
        <f>AVERAGE(B15:E15)</f>
        <v>1</v>
      </c>
      <c r="H15">
        <f>STDEV(B15:E15)</f>
        <v>0.11186433527269871</v>
      </c>
      <c r="I15">
        <f>H15/4</f>
        <v>2.7966083818174677E-2</v>
      </c>
    </row>
    <row r="16" spans="1:9" x14ac:dyDescent="0.45">
      <c r="A16" t="s">
        <v>57</v>
      </c>
      <c r="B16">
        <f>B3/F2</f>
        <v>1.0513950073421439</v>
      </c>
      <c r="C16">
        <f>C3/F2</f>
        <v>1.0044052863436126</v>
      </c>
      <c r="D16">
        <f>D3/F2</f>
        <v>0.87665198237885467</v>
      </c>
      <c r="E16">
        <f>E3/F2</f>
        <v>0.82966226138032306</v>
      </c>
      <c r="F16" t="s">
        <v>57</v>
      </c>
      <c r="G16">
        <f t="shared" ref="G16:G24" si="1">AVERAGE(B16:E16)</f>
        <v>0.94052863436123346</v>
      </c>
      <c r="H16">
        <f t="shared" ref="H16:H23" si="2">STDEV(B16:E16)</f>
        <v>0.10447193985761694</v>
      </c>
      <c r="I16">
        <f t="shared" ref="I16:I24" si="3">H16/4</f>
        <v>2.6117984964404234E-2</v>
      </c>
    </row>
    <row r="17" spans="1:9" x14ac:dyDescent="0.45">
      <c r="A17" t="s">
        <v>58</v>
      </c>
      <c r="B17">
        <f>B4/F2</f>
        <v>0.97650513950073436</v>
      </c>
      <c r="C17">
        <f>C4/F2</f>
        <v>1.0367107195301029</v>
      </c>
      <c r="D17">
        <f>D4/F2</f>
        <v>0.80176211453744506</v>
      </c>
      <c r="E17">
        <f>E4/F2</f>
        <v>0.86196769456681355</v>
      </c>
      <c r="F17" t="s">
        <v>58</v>
      </c>
      <c r="G17">
        <f t="shared" si="1"/>
        <v>0.9192364170337739</v>
      </c>
      <c r="H17">
        <f t="shared" si="2"/>
        <v>0.1067080700478234</v>
      </c>
      <c r="I17">
        <f t="shared" si="3"/>
        <v>2.667701751195585E-2</v>
      </c>
    </row>
    <row r="18" spans="1:9" x14ac:dyDescent="0.45">
      <c r="A18" t="s">
        <v>59</v>
      </c>
      <c r="B18">
        <f>B5/F2</f>
        <v>0.9118942731277534</v>
      </c>
      <c r="C18">
        <f>C5/F2</f>
        <v>0.98384728340675487</v>
      </c>
      <c r="D18">
        <f>D5/F2</f>
        <v>0.73715124816446409</v>
      </c>
      <c r="E18">
        <f>E5/F2</f>
        <v>0.80910425844346567</v>
      </c>
      <c r="F18" t="s">
        <v>59</v>
      </c>
      <c r="G18">
        <f t="shared" si="1"/>
        <v>0.86049926578560954</v>
      </c>
      <c r="H18">
        <f t="shared" si="2"/>
        <v>0.10910600420620091</v>
      </c>
      <c r="I18">
        <f t="shared" si="3"/>
        <v>2.7276501051550228E-2</v>
      </c>
    </row>
    <row r="19" spans="1:9" x14ac:dyDescent="0.45">
      <c r="A19" t="s">
        <v>60</v>
      </c>
      <c r="B19">
        <f>B6/F2</f>
        <v>0.73715124816446409</v>
      </c>
      <c r="C19">
        <f>C6/F2</f>
        <v>0.82672540381791482</v>
      </c>
      <c r="D19">
        <f>D6/F2</f>
        <v>0.56240822320117478</v>
      </c>
      <c r="E19">
        <f>E6/F2</f>
        <v>0.65198237885462562</v>
      </c>
      <c r="F19" t="s">
        <v>60</v>
      </c>
      <c r="G19">
        <f t="shared" si="1"/>
        <v>0.69456681350954486</v>
      </c>
      <c r="H19">
        <f t="shared" si="2"/>
        <v>0.1133705636902711</v>
      </c>
      <c r="I19">
        <f t="shared" si="3"/>
        <v>2.8342640922567774E-2</v>
      </c>
    </row>
    <row r="20" spans="1:9" x14ac:dyDescent="0.45">
      <c r="A20" t="s">
        <v>61</v>
      </c>
      <c r="B20">
        <f t="shared" ref="B20" si="4">B7/F7</f>
        <v>1.0746902654867256</v>
      </c>
      <c r="C20">
        <f>C7/F7</f>
        <v>1.0930973451327433</v>
      </c>
      <c r="D20">
        <f t="shared" ref="D20" si="5">D7/F7</f>
        <v>0.90619469026548671</v>
      </c>
      <c r="E20">
        <f>E7/F7</f>
        <v>0.92601769911504428</v>
      </c>
      <c r="F20" t="s">
        <v>61</v>
      </c>
      <c r="G20">
        <f t="shared" si="1"/>
        <v>1</v>
      </c>
      <c r="H20">
        <f t="shared" si="2"/>
        <v>9.7499689585596058E-2</v>
      </c>
      <c r="I20">
        <f t="shared" si="3"/>
        <v>2.4374922396399015E-2</v>
      </c>
    </row>
    <row r="21" spans="1:9" x14ac:dyDescent="0.45">
      <c r="A21" t="s">
        <v>62</v>
      </c>
      <c r="B21">
        <f>B8/F7</f>
        <v>0.75610619469026552</v>
      </c>
      <c r="C21">
        <f>C8/F7</f>
        <v>0.76176991150442475</v>
      </c>
      <c r="D21">
        <f>D8/F7</f>
        <v>0.58761061946902649</v>
      </c>
      <c r="E21">
        <f>E8/F7</f>
        <v>0.59327433628318582</v>
      </c>
      <c r="F21" t="s">
        <v>62</v>
      </c>
      <c r="G21">
        <f t="shared" si="1"/>
        <v>0.67469026548672562</v>
      </c>
      <c r="H21">
        <f t="shared" si="2"/>
        <v>9.7335907312918857E-2</v>
      </c>
      <c r="I21">
        <f t="shared" si="3"/>
        <v>2.4333976828229714E-2</v>
      </c>
    </row>
    <row r="22" spans="1:9" x14ac:dyDescent="0.45">
      <c r="A22" t="s">
        <v>63</v>
      </c>
      <c r="B22">
        <f>B9/F7</f>
        <v>0.30584070796460172</v>
      </c>
      <c r="C22">
        <f>C9/F7</f>
        <v>0.31716814159292034</v>
      </c>
      <c r="D22">
        <f>D9/F7</f>
        <v>0.13734513274336282</v>
      </c>
      <c r="E22">
        <f>E9/F7</f>
        <v>0.14867256637168141</v>
      </c>
      <c r="F22" t="s">
        <v>63</v>
      </c>
      <c r="G22">
        <f t="shared" si="1"/>
        <v>0.2272566371681416</v>
      </c>
      <c r="H22">
        <f t="shared" si="2"/>
        <v>9.7500546360418092E-2</v>
      </c>
      <c r="I22">
        <f t="shared" si="3"/>
        <v>2.4375136590104523E-2</v>
      </c>
    </row>
    <row r="23" spans="1:9" x14ac:dyDescent="0.45">
      <c r="A23" t="s">
        <v>64</v>
      </c>
      <c r="B23">
        <f>B10/F7</f>
        <v>0.16991150442477873</v>
      </c>
      <c r="C23">
        <f>C10/F7</f>
        <v>0.17132743362831857</v>
      </c>
      <c r="D23">
        <f>D10/F7</f>
        <v>1.415929203539823E-3</v>
      </c>
      <c r="E23">
        <f>E10/F7</f>
        <v>2.8318584070796461E-3</v>
      </c>
      <c r="F23" t="s">
        <v>64</v>
      </c>
      <c r="G23">
        <f t="shared" si="1"/>
        <v>8.63716814159292E-2</v>
      </c>
      <c r="H23">
        <f t="shared" si="2"/>
        <v>9.7284400470383073E-2</v>
      </c>
      <c r="I23">
        <f t="shared" si="3"/>
        <v>2.4321100117595768E-2</v>
      </c>
    </row>
    <row r="24" spans="1:9" x14ac:dyDescent="0.45">
      <c r="A24" t="s">
        <v>65</v>
      </c>
      <c r="B24">
        <f>B11/F7</f>
        <v>0.247787610619469</v>
      </c>
      <c r="C24">
        <f>C11/F7</f>
        <v>0.29026548672566366</v>
      </c>
      <c r="D24">
        <f>D11/F7</f>
        <v>7.9292035398230085E-2</v>
      </c>
      <c r="E24">
        <f>E11/F7</f>
        <v>0.12176991150442476</v>
      </c>
      <c r="F24" t="s">
        <v>65</v>
      </c>
      <c r="G24">
        <f t="shared" si="1"/>
        <v>0.18477876106194685</v>
      </c>
      <c r="H24">
        <f>STDEV(B24:E24)</f>
        <v>0.1003246876025196</v>
      </c>
      <c r="I24">
        <f t="shared" si="3"/>
        <v>2.50811719006299E-2</v>
      </c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"/>
  <sheetViews>
    <sheetView tabSelected="1" workbookViewId="0">
      <selection activeCell="D15" sqref="D15"/>
    </sheetView>
  </sheetViews>
  <sheetFormatPr defaultRowHeight="14.25" x14ac:dyDescent="0.45"/>
  <sheetData>
    <row r="1" spans="1:25" x14ac:dyDescent="0.45">
      <c r="A1" t="s">
        <v>83</v>
      </c>
      <c r="B1" t="s">
        <v>71</v>
      </c>
      <c r="H1" t="s">
        <v>72</v>
      </c>
      <c r="N1" t="s">
        <v>73</v>
      </c>
      <c r="T1" t="s">
        <v>74</v>
      </c>
    </row>
    <row r="2" spans="1:25" x14ac:dyDescent="0.45">
      <c r="B2">
        <v>1</v>
      </c>
      <c r="C2">
        <v>2</v>
      </c>
      <c r="D2">
        <v>3</v>
      </c>
      <c r="E2" t="s">
        <v>29</v>
      </c>
      <c r="F2" t="s">
        <v>33</v>
      </c>
      <c r="G2" t="s">
        <v>34</v>
      </c>
      <c r="H2">
        <v>1</v>
      </c>
      <c r="I2">
        <v>2</v>
      </c>
      <c r="J2">
        <v>3</v>
      </c>
      <c r="K2" t="s">
        <v>29</v>
      </c>
      <c r="L2" t="s">
        <v>33</v>
      </c>
      <c r="M2" t="s">
        <v>34</v>
      </c>
      <c r="N2">
        <v>1</v>
      </c>
      <c r="O2">
        <v>2</v>
      </c>
      <c r="P2">
        <v>3</v>
      </c>
      <c r="Q2" t="s">
        <v>29</v>
      </c>
      <c r="R2" t="s">
        <v>33</v>
      </c>
      <c r="S2" t="s">
        <v>34</v>
      </c>
      <c r="T2">
        <v>1</v>
      </c>
      <c r="U2">
        <v>2</v>
      </c>
      <c r="V2">
        <v>3</v>
      </c>
      <c r="W2" t="s">
        <v>29</v>
      </c>
      <c r="X2" t="s">
        <v>33</v>
      </c>
      <c r="Y2" t="s">
        <v>34</v>
      </c>
    </row>
    <row r="3" spans="1:25" x14ac:dyDescent="0.45">
      <c r="A3">
        <v>0</v>
      </c>
      <c r="B3">
        <v>1.0900000000000001</v>
      </c>
      <c r="C3">
        <v>1.17</v>
      </c>
      <c r="D3">
        <v>1.23</v>
      </c>
      <c r="E3">
        <f>AVERAGE(B3:D3)</f>
        <v>1.1633333333333333</v>
      </c>
      <c r="F3">
        <f>STDEV(B3:D3)</f>
        <v>7.0237691685684875E-2</v>
      </c>
      <c r="G3">
        <f>F3/SQRT(3)</f>
        <v>4.0551750201988104E-2</v>
      </c>
      <c r="H3">
        <v>1.0900000000000001</v>
      </c>
      <c r="I3">
        <v>1.18</v>
      </c>
      <c r="J3">
        <v>1.24</v>
      </c>
      <c r="K3">
        <f t="shared" ref="K3:K9" si="0">AVERAGE(H3:J3)</f>
        <v>1.17</v>
      </c>
      <c r="L3">
        <f t="shared" ref="L3:L9" si="1">STDEV(H3:J3)</f>
        <v>7.5498344352707442E-2</v>
      </c>
      <c r="M3">
        <f>L3/SQRT(3)</f>
        <v>4.3588989435406705E-2</v>
      </c>
      <c r="N3">
        <v>1.07</v>
      </c>
      <c r="O3">
        <v>1.08</v>
      </c>
      <c r="P3">
        <v>1.22</v>
      </c>
      <c r="Q3">
        <f t="shared" ref="Q3:Q9" si="2">AVERAGE(N3:P3)</f>
        <v>1.1233333333333333</v>
      </c>
      <c r="R3">
        <f t="shared" ref="R3:R9" si="3">STDEV(N3:P3)</f>
        <v>8.3864970836060773E-2</v>
      </c>
      <c r="S3">
        <f>R3/SQRT(3)</f>
        <v>4.8419463487779806E-2</v>
      </c>
      <c r="T3">
        <v>1.05</v>
      </c>
      <c r="U3">
        <v>1.06</v>
      </c>
      <c r="V3">
        <v>1.19</v>
      </c>
      <c r="W3">
        <f t="shared" ref="W3:W9" si="4">AVERAGE(T3:V3)</f>
        <v>1.1000000000000001</v>
      </c>
      <c r="X3">
        <f t="shared" ref="X3:X9" si="5">STDEV(T3:V3)</f>
        <v>7.8102496759066484E-2</v>
      </c>
      <c r="Y3">
        <f>X3/SQRT(3)</f>
        <v>4.5092497528228914E-2</v>
      </c>
    </row>
    <row r="4" spans="1:25" x14ac:dyDescent="0.45">
      <c r="A4">
        <v>0.1</v>
      </c>
      <c r="B4">
        <v>1.06</v>
      </c>
      <c r="C4">
        <v>1.1599999999999999</v>
      </c>
      <c r="D4">
        <v>1.23</v>
      </c>
      <c r="E4">
        <f t="shared" ref="E4:E9" si="6">AVERAGE(B4:D4)</f>
        <v>1.1499999999999999</v>
      </c>
      <c r="F4">
        <f t="shared" ref="F4:F9" si="7">STDEV(B4:D4)</f>
        <v>8.5440037453175272E-2</v>
      </c>
      <c r="G4">
        <f t="shared" ref="G4:G9" si="8">F4/SQRT(3)</f>
        <v>4.932882862316245E-2</v>
      </c>
      <c r="H4">
        <v>0.46</v>
      </c>
      <c r="I4">
        <v>0.5</v>
      </c>
      <c r="J4">
        <v>0.65</v>
      </c>
      <c r="K4">
        <f t="shared" si="0"/>
        <v>0.53666666666666663</v>
      </c>
      <c r="L4">
        <f t="shared" si="1"/>
        <v>0.10016652800877898</v>
      </c>
      <c r="M4">
        <f t="shared" ref="M4:M9" si="9">L4/SQRT(3)</f>
        <v>5.7831171909658738E-2</v>
      </c>
      <c r="N4">
        <v>0.69</v>
      </c>
      <c r="O4">
        <v>0.71</v>
      </c>
      <c r="P4">
        <v>0.84</v>
      </c>
      <c r="Q4">
        <f t="shared" si="2"/>
        <v>0.74666666666666659</v>
      </c>
      <c r="R4">
        <f t="shared" si="3"/>
        <v>8.1445278152470782E-2</v>
      </c>
      <c r="S4">
        <f t="shared" ref="S4:S9" si="10">R4/SQRT(3)</f>
        <v>4.7022453265552953E-2</v>
      </c>
      <c r="T4">
        <v>1.02</v>
      </c>
      <c r="U4">
        <v>1.03</v>
      </c>
      <c r="V4">
        <v>1.17</v>
      </c>
      <c r="W4">
        <f t="shared" si="4"/>
        <v>1.0733333333333333</v>
      </c>
      <c r="X4">
        <f t="shared" si="5"/>
        <v>8.3864970836060773E-2</v>
      </c>
      <c r="Y4">
        <f t="shared" ref="Y4:Y9" si="11">X4/SQRT(3)</f>
        <v>4.8419463487779806E-2</v>
      </c>
    </row>
    <row r="5" spans="1:25" x14ac:dyDescent="0.45">
      <c r="A5">
        <v>0.2</v>
      </c>
      <c r="B5">
        <v>1.04</v>
      </c>
      <c r="C5">
        <v>1.1499999999999999</v>
      </c>
      <c r="D5">
        <v>1.2</v>
      </c>
      <c r="E5">
        <f t="shared" si="6"/>
        <v>1.1299999999999999</v>
      </c>
      <c r="F5">
        <f t="shared" si="7"/>
        <v>8.185352771872445E-2</v>
      </c>
      <c r="G5">
        <f t="shared" si="8"/>
        <v>4.7258156262526059E-2</v>
      </c>
      <c r="H5">
        <v>0.11</v>
      </c>
      <c r="I5">
        <v>0.13</v>
      </c>
      <c r="J5">
        <v>0.24</v>
      </c>
      <c r="K5">
        <f t="shared" si="0"/>
        <v>0.16</v>
      </c>
      <c r="L5">
        <f t="shared" si="1"/>
        <v>7.0000000000000007E-2</v>
      </c>
      <c r="M5">
        <f t="shared" si="9"/>
        <v>4.0414518843273808E-2</v>
      </c>
      <c r="N5">
        <v>0.28999999999999998</v>
      </c>
      <c r="O5">
        <v>0.32</v>
      </c>
      <c r="P5">
        <v>0.46</v>
      </c>
      <c r="Q5">
        <f t="shared" si="2"/>
        <v>0.35666666666666669</v>
      </c>
      <c r="R5">
        <f t="shared" si="3"/>
        <v>9.0737717258774719E-2</v>
      </c>
      <c r="S5">
        <f t="shared" si="10"/>
        <v>5.2387445485005742E-2</v>
      </c>
      <c r="T5">
        <v>0.97</v>
      </c>
      <c r="U5">
        <v>1.06</v>
      </c>
      <c r="V5">
        <v>1.1399999999999999</v>
      </c>
      <c r="W5">
        <f t="shared" si="4"/>
        <v>1.0566666666666666</v>
      </c>
      <c r="X5">
        <f t="shared" si="5"/>
        <v>8.5049005481153794E-2</v>
      </c>
      <c r="Y5">
        <f t="shared" si="11"/>
        <v>4.9103066208854101E-2</v>
      </c>
    </row>
    <row r="6" spans="1:25" x14ac:dyDescent="0.45">
      <c r="A6">
        <v>0.3</v>
      </c>
      <c r="B6">
        <v>1.02</v>
      </c>
      <c r="C6">
        <v>1.08</v>
      </c>
      <c r="D6">
        <v>1.18</v>
      </c>
      <c r="E6">
        <f t="shared" si="6"/>
        <v>1.0933333333333335</v>
      </c>
      <c r="F6">
        <f t="shared" si="7"/>
        <v>8.0829037686547561E-2</v>
      </c>
      <c r="G6">
        <f t="shared" si="8"/>
        <v>4.6666666666666641E-2</v>
      </c>
      <c r="H6">
        <v>7.0000000000000007E-2</v>
      </c>
      <c r="I6">
        <v>0.09</v>
      </c>
      <c r="J6">
        <v>0.16</v>
      </c>
      <c r="K6">
        <f t="shared" si="0"/>
        <v>0.10666666666666667</v>
      </c>
      <c r="L6">
        <f t="shared" si="1"/>
        <v>4.7258156262526087E-2</v>
      </c>
      <c r="M6">
        <f t="shared" si="9"/>
        <v>2.7284509239574838E-2</v>
      </c>
      <c r="N6">
        <v>0.12</v>
      </c>
      <c r="O6">
        <v>0.15</v>
      </c>
      <c r="P6">
        <v>0.22</v>
      </c>
      <c r="Q6">
        <f t="shared" si="2"/>
        <v>0.16333333333333333</v>
      </c>
      <c r="R6">
        <f t="shared" si="3"/>
        <v>5.1316014394468853E-2</v>
      </c>
      <c r="S6">
        <f t="shared" si="10"/>
        <v>2.9627314724385304E-2</v>
      </c>
      <c r="T6">
        <v>0.94</v>
      </c>
      <c r="U6">
        <v>1.02</v>
      </c>
      <c r="V6">
        <v>1.1200000000000001</v>
      </c>
      <c r="W6">
        <f t="shared" si="4"/>
        <v>1.0266666666666666</v>
      </c>
      <c r="X6">
        <f t="shared" si="5"/>
        <v>9.0184995056457953E-2</v>
      </c>
      <c r="Y6">
        <f t="shared" si="11"/>
        <v>5.206833117271107E-2</v>
      </c>
    </row>
    <row r="7" spans="1:25" x14ac:dyDescent="0.45">
      <c r="A7">
        <v>0.4</v>
      </c>
      <c r="B7">
        <v>0.97</v>
      </c>
      <c r="C7">
        <v>1.02</v>
      </c>
      <c r="D7">
        <v>1.1200000000000001</v>
      </c>
      <c r="E7">
        <f t="shared" si="6"/>
        <v>1.0366666666666668</v>
      </c>
      <c r="F7">
        <f t="shared" si="7"/>
        <v>7.6376261582597402E-2</v>
      </c>
      <c r="G7">
        <f t="shared" si="8"/>
        <v>4.4095855184409886E-2</v>
      </c>
      <c r="H7">
        <v>0.06</v>
      </c>
      <c r="I7">
        <v>0.09</v>
      </c>
      <c r="J7">
        <v>0.13</v>
      </c>
      <c r="K7">
        <f t="shared" si="0"/>
        <v>9.3333333333333338E-2</v>
      </c>
      <c r="L7">
        <f t="shared" si="1"/>
        <v>3.511884584284243E-2</v>
      </c>
      <c r="M7">
        <f t="shared" si="9"/>
        <v>2.0275875100994049E-2</v>
      </c>
      <c r="N7">
        <v>0.08</v>
      </c>
      <c r="O7">
        <v>0.11</v>
      </c>
      <c r="P7">
        <v>0.16</v>
      </c>
      <c r="Q7">
        <f t="shared" si="2"/>
        <v>0.11666666666666665</v>
      </c>
      <c r="R7">
        <f t="shared" si="3"/>
        <v>4.041451884327385E-2</v>
      </c>
      <c r="S7">
        <f t="shared" si="10"/>
        <v>2.3333333333333362E-2</v>
      </c>
      <c r="T7">
        <v>0.92</v>
      </c>
      <c r="U7">
        <v>1.03</v>
      </c>
      <c r="V7">
        <v>1.1100000000000001</v>
      </c>
      <c r="W7">
        <f t="shared" si="4"/>
        <v>1.0200000000000002</v>
      </c>
      <c r="X7">
        <f t="shared" si="5"/>
        <v>9.5393920141694594E-2</v>
      </c>
      <c r="Y7">
        <f t="shared" si="11"/>
        <v>5.5075705472861038E-2</v>
      </c>
    </row>
    <row r="8" spans="1:25" x14ac:dyDescent="0.45">
      <c r="A8">
        <v>0.5</v>
      </c>
      <c r="B8">
        <v>0.94</v>
      </c>
      <c r="C8">
        <v>0.95</v>
      </c>
      <c r="D8">
        <v>1.08</v>
      </c>
      <c r="E8">
        <f t="shared" si="6"/>
        <v>0.98999999999999988</v>
      </c>
      <c r="F8">
        <f t="shared" si="7"/>
        <v>7.8102496759066609E-2</v>
      </c>
      <c r="G8">
        <f t="shared" si="8"/>
        <v>4.5092497528228984E-2</v>
      </c>
      <c r="H8">
        <v>0.05</v>
      </c>
      <c r="I8">
        <v>0.09</v>
      </c>
      <c r="J8">
        <v>0.11</v>
      </c>
      <c r="K8">
        <f t="shared" si="0"/>
        <v>8.3333333333333329E-2</v>
      </c>
      <c r="L8">
        <f t="shared" si="1"/>
        <v>3.0550504633038926E-2</v>
      </c>
      <c r="M8">
        <f t="shared" si="9"/>
        <v>1.7638342073763934E-2</v>
      </c>
      <c r="N8">
        <v>0.05</v>
      </c>
      <c r="O8">
        <v>7.0000000000000007E-2</v>
      </c>
      <c r="P8">
        <v>0.1</v>
      </c>
      <c r="Q8">
        <f t="shared" si="2"/>
        <v>7.3333333333333348E-2</v>
      </c>
      <c r="R8">
        <f t="shared" si="3"/>
        <v>2.5166114784235825E-2</v>
      </c>
      <c r="S8">
        <f t="shared" si="10"/>
        <v>1.4529663145135575E-2</v>
      </c>
      <c r="T8">
        <v>0.91</v>
      </c>
      <c r="U8">
        <v>1.02</v>
      </c>
      <c r="V8">
        <v>1.1299999999999999</v>
      </c>
      <c r="W8">
        <f t="shared" si="4"/>
        <v>1.02</v>
      </c>
      <c r="X8">
        <f t="shared" si="5"/>
        <v>0.10999999999999993</v>
      </c>
      <c r="Y8">
        <f t="shared" si="11"/>
        <v>6.3508529610858802E-2</v>
      </c>
    </row>
    <row r="9" spans="1:25" x14ac:dyDescent="0.45">
      <c r="A9">
        <v>0.6</v>
      </c>
      <c r="B9">
        <v>0.87</v>
      </c>
      <c r="C9">
        <v>0.91</v>
      </c>
      <c r="D9">
        <v>1.04</v>
      </c>
      <c r="E9">
        <f t="shared" si="6"/>
        <v>0.94000000000000006</v>
      </c>
      <c r="F9">
        <f t="shared" si="7"/>
        <v>8.8881944173155897E-2</v>
      </c>
      <c r="G9">
        <f t="shared" si="8"/>
        <v>5.1316014394468847E-2</v>
      </c>
      <c r="H9">
        <v>0.05</v>
      </c>
      <c r="I9">
        <v>0.08</v>
      </c>
      <c r="J9">
        <v>0.09</v>
      </c>
      <c r="K9">
        <f t="shared" si="0"/>
        <v>7.3333333333333334E-2</v>
      </c>
      <c r="L9">
        <f t="shared" si="1"/>
        <v>2.0816659994661348E-2</v>
      </c>
      <c r="M9">
        <f t="shared" si="9"/>
        <v>1.2018504251546644E-2</v>
      </c>
      <c r="N9">
        <v>0.05</v>
      </c>
      <c r="O9">
        <v>0.06</v>
      </c>
      <c r="P9">
        <v>0.09</v>
      </c>
      <c r="Q9">
        <f t="shared" si="2"/>
        <v>6.6666666666666666E-2</v>
      </c>
      <c r="R9">
        <f t="shared" si="3"/>
        <v>2.0816659994661306E-2</v>
      </c>
      <c r="S9">
        <f t="shared" si="10"/>
        <v>1.201850425154662E-2</v>
      </c>
      <c r="T9">
        <v>0.88</v>
      </c>
      <c r="U9">
        <v>0.997</v>
      </c>
      <c r="V9">
        <v>1.06</v>
      </c>
      <c r="W9">
        <f t="shared" si="4"/>
        <v>0.97900000000000009</v>
      </c>
      <c r="X9">
        <f t="shared" si="5"/>
        <v>9.1340024085829988E-2</v>
      </c>
      <c r="Y9">
        <f t="shared" si="11"/>
        <v>5.273518749374085E-2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"/>
  <sheetViews>
    <sheetView workbookViewId="0"/>
  </sheetViews>
  <sheetFormatPr defaultRowHeight="14.25" x14ac:dyDescent="0.45"/>
  <sheetData>
    <row r="1" spans="1:25" x14ac:dyDescent="0.45">
      <c r="A1" t="s">
        <v>70</v>
      </c>
      <c r="B1" t="s">
        <v>71</v>
      </c>
      <c r="H1" t="s">
        <v>72</v>
      </c>
      <c r="N1" t="s">
        <v>73</v>
      </c>
      <c r="T1" t="s">
        <v>74</v>
      </c>
    </row>
    <row r="2" spans="1:25" x14ac:dyDescent="0.45">
      <c r="B2">
        <v>1</v>
      </c>
      <c r="C2">
        <v>2</v>
      </c>
      <c r="D2">
        <v>3</v>
      </c>
      <c r="E2" t="s">
        <v>29</v>
      </c>
      <c r="F2" t="s">
        <v>33</v>
      </c>
      <c r="G2" t="s">
        <v>34</v>
      </c>
      <c r="H2">
        <v>1</v>
      </c>
      <c r="I2">
        <v>2</v>
      </c>
      <c r="J2">
        <v>3</v>
      </c>
      <c r="K2" t="s">
        <v>29</v>
      </c>
      <c r="L2" t="s">
        <v>33</v>
      </c>
      <c r="M2" t="s">
        <v>34</v>
      </c>
      <c r="N2">
        <v>1</v>
      </c>
      <c r="O2">
        <v>2</v>
      </c>
      <c r="P2">
        <v>3</v>
      </c>
      <c r="Q2" t="s">
        <v>29</v>
      </c>
      <c r="R2" t="s">
        <v>33</v>
      </c>
      <c r="S2" t="s">
        <v>34</v>
      </c>
      <c r="T2">
        <v>1</v>
      </c>
      <c r="U2">
        <v>2</v>
      </c>
      <c r="V2">
        <v>3</v>
      </c>
      <c r="W2" t="s">
        <v>29</v>
      </c>
      <c r="X2" t="s">
        <v>33</v>
      </c>
      <c r="Y2" t="s">
        <v>34</v>
      </c>
    </row>
    <row r="3" spans="1:25" x14ac:dyDescent="0.45">
      <c r="A3">
        <v>0</v>
      </c>
      <c r="B3">
        <v>1.18</v>
      </c>
      <c r="C3">
        <v>1.26</v>
      </c>
      <c r="D3">
        <v>1.19</v>
      </c>
      <c r="E3">
        <f>AVERAGE(B3:D3)</f>
        <v>1.21</v>
      </c>
      <c r="F3">
        <f>STDEV(B3:D3)</f>
        <v>4.3588989435406775E-2</v>
      </c>
      <c r="G3">
        <f>F3/SQRT(3)</f>
        <v>2.5166114784235857E-2</v>
      </c>
      <c r="H3">
        <v>1.07</v>
      </c>
      <c r="I3">
        <v>1.19</v>
      </c>
      <c r="J3">
        <v>1.25</v>
      </c>
      <c r="K3">
        <f t="shared" ref="K3:K9" si="0">AVERAGE(H3:J3)</f>
        <v>1.17</v>
      </c>
      <c r="L3">
        <f t="shared" ref="L3:L9" si="1">STDEV(H3:J3)</f>
        <v>9.1651513899116771E-2</v>
      </c>
      <c r="M3">
        <f>L3/SQRT(3)</f>
        <v>5.2915026221291801E-2</v>
      </c>
      <c r="N3">
        <v>1.1599999999999999</v>
      </c>
      <c r="O3">
        <v>1.25</v>
      </c>
      <c r="P3">
        <v>1.28</v>
      </c>
      <c r="Q3">
        <f t="shared" ref="Q3:Q9" si="2">AVERAGE(N3:P3)</f>
        <v>1.2300000000000002</v>
      </c>
      <c r="R3">
        <f t="shared" ref="R3:R9" si="3">STDEV(N3:P3)</f>
        <v>6.2449979983984036E-2</v>
      </c>
      <c r="S3">
        <f>R3/SQRT(3)</f>
        <v>3.6055512754639925E-2</v>
      </c>
      <c r="T3">
        <v>1.05</v>
      </c>
      <c r="U3">
        <v>1.0900000000000001</v>
      </c>
      <c r="V3">
        <v>1.25</v>
      </c>
      <c r="W3">
        <f t="shared" ref="W3:W9" si="4">AVERAGE(T3:V3)</f>
        <v>1.1300000000000001</v>
      </c>
      <c r="X3">
        <f t="shared" ref="X3:X9" si="5">STDEV(T3:V3)</f>
        <v>0.10583005244258359</v>
      </c>
      <c r="Y3">
        <f>X3/SQRT(3)</f>
        <v>6.1101009266077852E-2</v>
      </c>
    </row>
    <row r="4" spans="1:25" x14ac:dyDescent="0.45">
      <c r="A4">
        <v>2.5</v>
      </c>
      <c r="B4">
        <v>1.1100000000000001</v>
      </c>
      <c r="C4">
        <v>1.25</v>
      </c>
      <c r="D4">
        <v>1.18</v>
      </c>
      <c r="E4">
        <f t="shared" ref="E4:E9" si="6">AVERAGE(B4:D4)</f>
        <v>1.18</v>
      </c>
      <c r="F4">
        <f t="shared" ref="F4:F9" si="7">STDEV(B4:D4)</f>
        <v>6.9999999999999951E-2</v>
      </c>
      <c r="G4">
        <f t="shared" ref="G4:G9" si="8">F4/SQRT(3)</f>
        <v>4.0414518843273781E-2</v>
      </c>
      <c r="H4">
        <v>0.61</v>
      </c>
      <c r="I4">
        <v>0.67</v>
      </c>
      <c r="J4">
        <v>0.76</v>
      </c>
      <c r="K4">
        <f t="shared" si="0"/>
        <v>0.68</v>
      </c>
      <c r="L4">
        <f t="shared" si="1"/>
        <v>7.5498344352707511E-2</v>
      </c>
      <c r="M4">
        <f t="shared" ref="M4:M9" si="9">L4/SQRT(3)</f>
        <v>4.3588989435406747E-2</v>
      </c>
      <c r="N4">
        <v>0.76</v>
      </c>
      <c r="O4">
        <v>0.8</v>
      </c>
      <c r="P4">
        <v>0.87</v>
      </c>
      <c r="Q4">
        <f t="shared" si="2"/>
        <v>0.81</v>
      </c>
      <c r="R4">
        <f t="shared" si="3"/>
        <v>5.5677643628300209E-2</v>
      </c>
      <c r="S4">
        <f t="shared" ref="S4:S9" si="10">R4/SQRT(3)</f>
        <v>3.2145502536643181E-2</v>
      </c>
      <c r="T4">
        <v>1.05</v>
      </c>
      <c r="U4">
        <v>1.02</v>
      </c>
      <c r="V4">
        <v>1.23</v>
      </c>
      <c r="W4">
        <f t="shared" si="4"/>
        <v>1.1000000000000001</v>
      </c>
      <c r="X4">
        <f t="shared" si="5"/>
        <v>0.11357816691600545</v>
      </c>
      <c r="Y4">
        <f t="shared" ref="Y4:Y9" si="11">X4/SQRT(3)</f>
        <v>6.5574385243019992E-2</v>
      </c>
    </row>
    <row r="5" spans="1:25" x14ac:dyDescent="0.45">
      <c r="A5">
        <v>5</v>
      </c>
      <c r="B5">
        <v>1.02</v>
      </c>
      <c r="C5">
        <v>1.17</v>
      </c>
      <c r="D5">
        <v>1.17</v>
      </c>
      <c r="E5">
        <f t="shared" si="6"/>
        <v>1.1199999999999999</v>
      </c>
      <c r="F5">
        <f t="shared" si="7"/>
        <v>8.660254037844381E-2</v>
      </c>
      <c r="G5">
        <f t="shared" si="8"/>
        <v>4.9999999999999968E-2</v>
      </c>
      <c r="H5">
        <v>0.21</v>
      </c>
      <c r="I5">
        <v>0.27</v>
      </c>
      <c r="J5">
        <v>0.3</v>
      </c>
      <c r="K5">
        <f t="shared" si="0"/>
        <v>0.26</v>
      </c>
      <c r="L5">
        <f t="shared" si="1"/>
        <v>4.5825756949558302E-2</v>
      </c>
      <c r="M5">
        <f t="shared" si="9"/>
        <v>2.6457513110645852E-2</v>
      </c>
      <c r="N5">
        <v>0.34</v>
      </c>
      <c r="O5">
        <v>0.37</v>
      </c>
      <c r="P5">
        <v>0.49</v>
      </c>
      <c r="Q5">
        <f t="shared" si="2"/>
        <v>0.39999999999999997</v>
      </c>
      <c r="R5">
        <f t="shared" si="3"/>
        <v>7.9372539331937719E-2</v>
      </c>
      <c r="S5">
        <f t="shared" si="10"/>
        <v>4.5825756949558406E-2</v>
      </c>
      <c r="T5">
        <v>1.01</v>
      </c>
      <c r="U5">
        <v>1.01</v>
      </c>
      <c r="V5">
        <v>1.22</v>
      </c>
      <c r="W5">
        <f t="shared" si="4"/>
        <v>1.08</v>
      </c>
      <c r="X5">
        <f t="shared" si="5"/>
        <v>0.12124355652982138</v>
      </c>
      <c r="Y5">
        <f t="shared" si="11"/>
        <v>6.9999999999999993E-2</v>
      </c>
    </row>
    <row r="6" spans="1:25" x14ac:dyDescent="0.45">
      <c r="A6">
        <v>10</v>
      </c>
      <c r="B6">
        <v>0.98</v>
      </c>
      <c r="C6">
        <v>1.05</v>
      </c>
      <c r="D6">
        <v>1.1200000000000001</v>
      </c>
      <c r="E6">
        <f t="shared" si="6"/>
        <v>1.05</v>
      </c>
      <c r="F6">
        <f t="shared" si="7"/>
        <v>7.0000000000000062E-2</v>
      </c>
      <c r="G6">
        <f t="shared" si="8"/>
        <v>4.0414518843273843E-2</v>
      </c>
      <c r="H6">
        <v>0.12</v>
      </c>
      <c r="I6">
        <v>0.15</v>
      </c>
      <c r="J6">
        <v>0.18</v>
      </c>
      <c r="K6">
        <f t="shared" si="0"/>
        <v>0.15</v>
      </c>
      <c r="L6">
        <f t="shared" si="1"/>
        <v>2.9999999999999968E-2</v>
      </c>
      <c r="M6">
        <f t="shared" si="9"/>
        <v>1.7320508075688756E-2</v>
      </c>
      <c r="N6">
        <v>0.24</v>
      </c>
      <c r="O6">
        <v>0.25</v>
      </c>
      <c r="P6">
        <v>0.26</v>
      </c>
      <c r="Q6">
        <f t="shared" si="2"/>
        <v>0.25</v>
      </c>
      <c r="R6">
        <f t="shared" si="3"/>
        <v>1.0000000000000009E-2</v>
      </c>
      <c r="S6">
        <f t="shared" si="10"/>
        <v>5.7735026918962632E-3</v>
      </c>
      <c r="T6">
        <v>0.92</v>
      </c>
      <c r="U6">
        <v>0.94</v>
      </c>
      <c r="V6">
        <v>1.17</v>
      </c>
      <c r="W6">
        <f t="shared" si="4"/>
        <v>1.01</v>
      </c>
      <c r="X6">
        <f t="shared" si="5"/>
        <v>0.1389244398944976</v>
      </c>
      <c r="Y6">
        <f t="shared" si="11"/>
        <v>8.0208062770106184E-2</v>
      </c>
    </row>
    <row r="7" spans="1:25" x14ac:dyDescent="0.45">
      <c r="A7">
        <v>20</v>
      </c>
      <c r="B7">
        <v>0.77</v>
      </c>
      <c r="C7">
        <v>0.81</v>
      </c>
      <c r="D7">
        <v>0.87</v>
      </c>
      <c r="E7">
        <f t="shared" si="6"/>
        <v>0.81666666666666676</v>
      </c>
      <c r="F7">
        <f t="shared" si="7"/>
        <v>5.0332229568471651E-2</v>
      </c>
      <c r="G7">
        <f t="shared" si="8"/>
        <v>2.9059326290271151E-2</v>
      </c>
      <c r="H7">
        <v>7.0000000000000007E-2</v>
      </c>
      <c r="I7">
        <v>0.09</v>
      </c>
      <c r="J7">
        <v>0.11</v>
      </c>
      <c r="K7">
        <f t="shared" si="0"/>
        <v>9.0000000000000011E-2</v>
      </c>
      <c r="L7">
        <f t="shared" si="1"/>
        <v>1.9999999999999983E-2</v>
      </c>
      <c r="M7">
        <f t="shared" si="9"/>
        <v>1.1547005383792506E-2</v>
      </c>
      <c r="N7">
        <v>0.14000000000000001</v>
      </c>
      <c r="O7">
        <v>0.16</v>
      </c>
      <c r="P7">
        <v>0.18</v>
      </c>
      <c r="Q7">
        <f t="shared" si="2"/>
        <v>0.16</v>
      </c>
      <c r="R7">
        <f t="shared" si="3"/>
        <v>1.9999999999999764E-2</v>
      </c>
      <c r="S7">
        <f t="shared" si="10"/>
        <v>1.1547005383792381E-2</v>
      </c>
      <c r="T7">
        <v>0.85</v>
      </c>
      <c r="U7">
        <v>0.86</v>
      </c>
      <c r="V7">
        <v>1.02</v>
      </c>
      <c r="W7">
        <f t="shared" si="4"/>
        <v>0.91</v>
      </c>
      <c r="X7">
        <f t="shared" si="5"/>
        <v>9.539392014169458E-2</v>
      </c>
      <c r="Y7">
        <f t="shared" si="11"/>
        <v>5.5075705472861031E-2</v>
      </c>
    </row>
    <row r="8" spans="1:25" x14ac:dyDescent="0.45">
      <c r="A8">
        <v>30</v>
      </c>
      <c r="B8">
        <v>0.64</v>
      </c>
      <c r="C8">
        <v>0.72</v>
      </c>
      <c r="D8">
        <v>0.75</v>
      </c>
      <c r="E8">
        <f t="shared" si="6"/>
        <v>0.70333333333333325</v>
      </c>
      <c r="F8">
        <f t="shared" si="7"/>
        <v>5.6862407030773256E-2</v>
      </c>
      <c r="G8">
        <f t="shared" si="8"/>
        <v>3.2829526005987007E-2</v>
      </c>
      <c r="H8">
        <v>0.06</v>
      </c>
      <c r="I8">
        <v>0.09</v>
      </c>
      <c r="J8">
        <v>0.1</v>
      </c>
      <c r="K8">
        <f t="shared" si="0"/>
        <v>8.3333333333333329E-2</v>
      </c>
      <c r="L8">
        <f t="shared" si="1"/>
        <v>2.0816659994661348E-2</v>
      </c>
      <c r="M8">
        <f t="shared" si="9"/>
        <v>1.2018504251546644E-2</v>
      </c>
      <c r="N8">
        <v>0.11</v>
      </c>
      <c r="O8">
        <v>0.16</v>
      </c>
      <c r="P8">
        <v>0.18</v>
      </c>
      <c r="Q8">
        <f t="shared" si="2"/>
        <v>0.15</v>
      </c>
      <c r="R8">
        <f t="shared" si="3"/>
        <v>3.6055512754639835E-2</v>
      </c>
      <c r="S8">
        <f t="shared" si="10"/>
        <v>2.0816659994661296E-2</v>
      </c>
      <c r="T8">
        <v>0.76</v>
      </c>
      <c r="U8">
        <v>0.81</v>
      </c>
      <c r="V8">
        <v>0.95</v>
      </c>
      <c r="W8">
        <f t="shared" si="4"/>
        <v>0.84</v>
      </c>
      <c r="X8">
        <f t="shared" si="5"/>
        <v>9.8488578017961015E-2</v>
      </c>
      <c r="Y8">
        <f t="shared" si="11"/>
        <v>5.6862407030773256E-2</v>
      </c>
    </row>
    <row r="9" spans="1:25" x14ac:dyDescent="0.45">
      <c r="A9">
        <v>40</v>
      </c>
      <c r="B9">
        <v>0.56999999999999995</v>
      </c>
      <c r="C9">
        <v>0.69</v>
      </c>
      <c r="D9">
        <v>0.69</v>
      </c>
      <c r="E9">
        <f t="shared" si="6"/>
        <v>0.64999999999999991</v>
      </c>
      <c r="F9">
        <f t="shared" si="7"/>
        <v>6.9282032302755092E-2</v>
      </c>
      <c r="G9">
        <f t="shared" si="8"/>
        <v>0.04</v>
      </c>
      <c r="H9">
        <v>0.05</v>
      </c>
      <c r="I9">
        <v>0.08</v>
      </c>
      <c r="J9">
        <v>0.11</v>
      </c>
      <c r="K9">
        <f t="shared" si="0"/>
        <v>0.08</v>
      </c>
      <c r="L9">
        <f t="shared" si="1"/>
        <v>3.0000000000000023E-2</v>
      </c>
      <c r="M9">
        <f t="shared" si="9"/>
        <v>1.7320508075688787E-2</v>
      </c>
      <c r="N9">
        <v>0.11</v>
      </c>
      <c r="O9">
        <v>0.13</v>
      </c>
      <c r="P9">
        <v>0.15</v>
      </c>
      <c r="Q9">
        <f t="shared" si="2"/>
        <v>0.13</v>
      </c>
      <c r="R9">
        <f t="shared" si="3"/>
        <v>2.0000000000000025E-2</v>
      </c>
      <c r="S9">
        <f t="shared" si="10"/>
        <v>1.154700538379253E-2</v>
      </c>
      <c r="T9">
        <v>0.71</v>
      </c>
      <c r="U9">
        <v>0.73</v>
      </c>
      <c r="V9">
        <v>0.93</v>
      </c>
      <c r="W9">
        <f t="shared" si="4"/>
        <v>0.79</v>
      </c>
      <c r="X9">
        <f t="shared" si="5"/>
        <v>0.12165525060596408</v>
      </c>
      <c r="Y9">
        <f t="shared" si="11"/>
        <v>7.023769168568475E-2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2a</vt:lpstr>
      <vt:lpstr>Fig. 2b</vt:lpstr>
      <vt:lpstr>Fig. 2c</vt:lpstr>
      <vt:lpstr>Fig. 2d</vt:lpstr>
      <vt:lpstr>Fig. 2e</vt:lpstr>
      <vt:lpstr>Fig. 5a</vt:lpstr>
      <vt:lpstr>Fig.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Masafumi Yoshinaga</dc:creator>
  <cp:lastModifiedBy>Masafumi Yoshinaga</cp:lastModifiedBy>
  <dcterms:created xsi:type="dcterms:W3CDTF">2019-01-23T15:51:51Z</dcterms:created>
  <dcterms:modified xsi:type="dcterms:W3CDTF">2019-03-13T01:06:59Z</dcterms:modified>
</cp:coreProperties>
</file>