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roeger\Documents\MyPublications\CommBiol2019\CommunBiol\"/>
    </mc:Choice>
  </mc:AlternateContent>
  <bookViews>
    <workbookView xWindow="0" yWindow="0" windowWidth="29010" windowHeight="14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92" i="1" l="1"/>
  <c r="AU94" i="1" s="1"/>
  <c r="AP92" i="1"/>
  <c r="AP94" i="1" s="1"/>
  <c r="AU91" i="1"/>
  <c r="AU93" i="1" s="1"/>
  <c r="AP91" i="1"/>
  <c r="AP93" i="1" s="1"/>
  <c r="AQ108" i="1" l="1"/>
  <c r="AQ105" i="1"/>
  <c r="AQ97" i="1"/>
  <c r="AQ101" i="1" s="1"/>
  <c r="AQ106" i="1"/>
  <c r="AQ109" i="1" s="1"/>
  <c r="AQ110" i="1" s="1"/>
  <c r="AQ98" i="1" l="1"/>
  <c r="AQ102" i="1" s="1"/>
  <c r="AQ103" i="1" s="1"/>
  <c r="AQ111" i="1"/>
  <c r="AQ107" i="1"/>
  <c r="AK92" i="1" l="1"/>
  <c r="AK94" i="1" s="1"/>
  <c r="AF92" i="1"/>
  <c r="AF94" i="1" s="1"/>
  <c r="AK91" i="1"/>
  <c r="AK93" i="1" s="1"/>
  <c r="AF91" i="1"/>
  <c r="AF93" i="1" s="1"/>
  <c r="AG109" i="1" l="1"/>
  <c r="AG108" i="1"/>
  <c r="AG106" i="1"/>
  <c r="AG105" i="1"/>
  <c r="AG107" i="1" s="1"/>
  <c r="AG97" i="1"/>
  <c r="AG101" i="1" s="1"/>
  <c r="AG110" i="1" l="1"/>
  <c r="AG98" i="1" l="1"/>
  <c r="AG102" i="1" s="1"/>
  <c r="AG103" i="1" s="1"/>
  <c r="AG111" i="1"/>
  <c r="AA92" i="1" l="1"/>
  <c r="AA94" i="1" s="1"/>
  <c r="V92" i="1"/>
  <c r="V94" i="1" s="1"/>
  <c r="AA91" i="1"/>
  <c r="AA93" i="1" s="1"/>
  <c r="V91" i="1"/>
  <c r="V93" i="1" s="1"/>
  <c r="L92" i="1"/>
  <c r="L91" i="1"/>
  <c r="W109" i="1" l="1"/>
  <c r="W108" i="1"/>
  <c r="W97" i="1"/>
  <c r="W101" i="1" s="1"/>
  <c r="W106" i="1"/>
  <c r="W105" i="1"/>
  <c r="W107" i="1" s="1"/>
  <c r="W110" i="1" l="1"/>
  <c r="W111" i="1" l="1"/>
  <c r="W98" i="1"/>
  <c r="W102" i="1" s="1"/>
  <c r="W103" i="1" s="1"/>
  <c r="Q91" i="1" l="1"/>
  <c r="Q92" i="1" l="1"/>
  <c r="Q94" i="1" s="1"/>
  <c r="L94" i="1"/>
  <c r="Q93" i="1" l="1"/>
  <c r="L93" i="1"/>
  <c r="M106" i="1" l="1"/>
  <c r="M109" i="1" s="1"/>
  <c r="M105" i="1"/>
  <c r="M97" i="1"/>
  <c r="M101" i="1" s="1"/>
  <c r="M108" i="1" l="1"/>
  <c r="M110" i="1" s="1"/>
  <c r="M107" i="1"/>
  <c r="M111" i="1" l="1"/>
  <c r="M98" i="1"/>
  <c r="M102" i="1" s="1"/>
  <c r="M103" i="1" s="1"/>
</calcChain>
</file>

<file path=xl/sharedStrings.xml><?xml version="1.0" encoding="utf-8"?>
<sst xmlns="http://schemas.openxmlformats.org/spreadsheetml/2006/main" count="656" uniqueCount="31">
  <si>
    <t>Valve</t>
  </si>
  <si>
    <t>length</t>
  </si>
  <si>
    <t>%</t>
  </si>
  <si>
    <t>µm²</t>
  </si>
  <si>
    <t>µm</t>
  </si>
  <si>
    <t>Surface Area =</t>
  </si>
  <si>
    <t>fmol Si/µm²</t>
  </si>
  <si>
    <t>Error</t>
  </si>
  <si>
    <t>2*π*r² =</t>
  </si>
  <si>
    <r>
      <rPr>
        <sz val="11"/>
        <color theme="1"/>
        <rFont val="Calibri"/>
        <family val="2"/>
      </rPr>
      <t>π*</t>
    </r>
    <r>
      <rPr>
        <sz val="11"/>
        <color theme="1"/>
        <rFont val="Calibri"/>
        <family val="2"/>
        <scheme val="minor"/>
      </rPr>
      <t>d*h =</t>
    </r>
  </si>
  <si>
    <t>Sum =</t>
  </si>
  <si>
    <r>
      <t>Error 1 2*</t>
    </r>
    <r>
      <rPr>
        <sz val="11"/>
        <color theme="1"/>
        <rFont val="Calibri"/>
        <family val="2"/>
      </rPr>
      <t>π*r² =</t>
    </r>
  </si>
  <si>
    <t>Error 2 π*d*h =</t>
  </si>
  <si>
    <t>Error Sum =</t>
  </si>
  <si>
    <t>Si / cell</t>
  </si>
  <si>
    <t>fmol Si</t>
  </si>
  <si>
    <t>pixel</t>
  </si>
  <si>
    <t>count
Number</t>
  </si>
  <si>
    <t>unit</t>
  </si>
  <si>
    <t>Average</t>
  </si>
  <si>
    <t>Girdle band</t>
  </si>
  <si>
    <t>WT</t>
  </si>
  <si>
    <t>KO1</t>
  </si>
  <si>
    <t>Silica density</t>
  </si>
  <si>
    <t>KO2</t>
  </si>
  <si>
    <t>KO3</t>
  </si>
  <si>
    <t>Unit</t>
  </si>
  <si>
    <t>fmol / cell</t>
  </si>
  <si>
    <t>-</t>
  </si>
  <si>
    <t>Cell Size 
Estimation</t>
  </si>
  <si>
    <t>Silica
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</si>
</sst>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164" fontId="3" fillId="0" borderId="0" xfId="1" applyNumberFormat="1" applyAlignment="1">
      <alignment horizontal="center"/>
    </xf>
    <xf numFmtId="0" fontId="0" fillId="0" borderId="0" xfId="0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2"/>
  <sheetViews>
    <sheetView tabSelected="1" topLeftCell="A13" workbookViewId="0"/>
  </sheetViews>
  <sheetFormatPr defaultRowHeight="15" x14ac:dyDescent="0.25"/>
  <cols>
    <col min="1" max="1" width="15.7109375" customWidth="1"/>
    <col min="8" max="8" width="9.140625" style="10"/>
    <col min="9" max="9" width="10.85546875" style="10" customWidth="1"/>
  </cols>
  <sheetData>
    <row r="1" spans="1:48" x14ac:dyDescent="0.25">
      <c r="B1" s="12"/>
      <c r="C1" s="12"/>
      <c r="D1" s="12"/>
      <c r="E1" s="12"/>
      <c r="F1" s="12"/>
      <c r="G1" s="12"/>
      <c r="H1" s="12"/>
      <c r="K1" s="6" t="s">
        <v>0</v>
      </c>
      <c r="L1" s="6"/>
      <c r="M1" s="6"/>
      <c r="N1" s="6"/>
      <c r="P1" s="7" t="s">
        <v>20</v>
      </c>
      <c r="Q1" s="8"/>
      <c r="R1" s="8"/>
      <c r="S1" s="6"/>
      <c r="T1" s="6"/>
      <c r="U1" s="6" t="s">
        <v>0</v>
      </c>
      <c r="V1" s="6"/>
      <c r="W1" s="6"/>
      <c r="X1" s="6"/>
      <c r="Z1" s="7" t="s">
        <v>20</v>
      </c>
      <c r="AA1" s="8"/>
      <c r="AB1" s="8"/>
      <c r="AC1" s="6"/>
      <c r="AD1" s="6"/>
      <c r="AE1" s="6" t="s">
        <v>0</v>
      </c>
      <c r="AF1" s="6"/>
      <c r="AG1" s="6"/>
      <c r="AH1" s="6"/>
      <c r="AJ1" s="7" t="s">
        <v>20</v>
      </c>
      <c r="AK1" s="8"/>
      <c r="AL1" s="8"/>
      <c r="AM1" s="6"/>
      <c r="AN1" s="6"/>
      <c r="AO1" s="6" t="s">
        <v>0</v>
      </c>
      <c r="AP1" s="6"/>
      <c r="AQ1" s="6"/>
      <c r="AR1" s="6"/>
      <c r="AT1" s="7" t="s">
        <v>20</v>
      </c>
      <c r="AU1" s="3"/>
      <c r="AV1" s="3"/>
    </row>
    <row r="2" spans="1:48" ht="30" x14ac:dyDescent="0.25">
      <c r="A2" s="9" t="s">
        <v>30</v>
      </c>
      <c r="B2" s="10"/>
      <c r="C2" s="12" t="s">
        <v>21</v>
      </c>
      <c r="D2" s="12" t="s">
        <v>22</v>
      </c>
      <c r="E2" s="12" t="s">
        <v>24</v>
      </c>
      <c r="F2" s="12" t="s">
        <v>25</v>
      </c>
      <c r="G2" s="12" t="s">
        <v>26</v>
      </c>
      <c r="I2" s="9" t="s">
        <v>29</v>
      </c>
      <c r="J2" s="8" t="s">
        <v>21</v>
      </c>
      <c r="K2" s="9" t="s">
        <v>17</v>
      </c>
      <c r="L2" s="8" t="s">
        <v>1</v>
      </c>
      <c r="M2" s="8" t="s">
        <v>18</v>
      </c>
      <c r="N2" s="6"/>
      <c r="O2" s="8" t="s">
        <v>21</v>
      </c>
      <c r="P2" s="9" t="s">
        <v>17</v>
      </c>
      <c r="Q2" s="8" t="s">
        <v>1</v>
      </c>
      <c r="R2" s="8" t="s">
        <v>18</v>
      </c>
      <c r="S2" s="6"/>
      <c r="T2" s="8" t="s">
        <v>22</v>
      </c>
      <c r="U2" s="9" t="s">
        <v>17</v>
      </c>
      <c r="V2" s="8" t="s">
        <v>1</v>
      </c>
      <c r="W2" s="8" t="s">
        <v>18</v>
      </c>
      <c r="X2" s="6"/>
      <c r="Y2" s="8" t="s">
        <v>22</v>
      </c>
      <c r="Z2" s="9" t="s">
        <v>17</v>
      </c>
      <c r="AA2" s="8" t="s">
        <v>1</v>
      </c>
      <c r="AB2" s="8" t="s">
        <v>18</v>
      </c>
      <c r="AC2" s="6"/>
      <c r="AD2" s="8" t="s">
        <v>24</v>
      </c>
      <c r="AE2" s="9" t="s">
        <v>17</v>
      </c>
      <c r="AF2" s="8" t="s">
        <v>1</v>
      </c>
      <c r="AG2" s="8" t="s">
        <v>18</v>
      </c>
      <c r="AH2" s="6"/>
      <c r="AI2" s="8" t="s">
        <v>24</v>
      </c>
      <c r="AJ2" s="9" t="s">
        <v>17</v>
      </c>
      <c r="AK2" s="8" t="s">
        <v>1</v>
      </c>
      <c r="AL2" s="8" t="s">
        <v>18</v>
      </c>
      <c r="AM2" s="6"/>
      <c r="AN2" s="8" t="s">
        <v>25</v>
      </c>
      <c r="AO2" s="9" t="s">
        <v>17</v>
      </c>
      <c r="AP2" s="8" t="s">
        <v>1</v>
      </c>
      <c r="AQ2" s="8" t="s">
        <v>18</v>
      </c>
      <c r="AR2" s="6"/>
      <c r="AS2" s="8" t="s">
        <v>25</v>
      </c>
      <c r="AT2" s="9" t="s">
        <v>17</v>
      </c>
      <c r="AU2" s="8" t="s">
        <v>1</v>
      </c>
      <c r="AV2" s="8" t="s">
        <v>18</v>
      </c>
    </row>
    <row r="3" spans="1:48" x14ac:dyDescent="0.25">
      <c r="B3" s="10">
        <v>1</v>
      </c>
      <c r="C3" s="13">
        <v>95.280254173732828</v>
      </c>
      <c r="D3" s="13">
        <v>55.977568859168692</v>
      </c>
      <c r="E3" s="13">
        <v>68.238200000000006</v>
      </c>
      <c r="F3" s="13">
        <v>79.857600000000005</v>
      </c>
      <c r="G3" s="12" t="s">
        <v>27</v>
      </c>
      <c r="H3" s="12"/>
      <c r="I3" s="12"/>
      <c r="K3">
        <v>1</v>
      </c>
      <c r="L3">
        <v>189.892</v>
      </c>
      <c r="M3" s="3" t="s">
        <v>16</v>
      </c>
      <c r="O3" s="3"/>
      <c r="P3" s="5">
        <v>1</v>
      </c>
      <c r="Q3" s="3">
        <v>180.02500000000001</v>
      </c>
      <c r="R3" s="3" t="s">
        <v>16</v>
      </c>
      <c r="U3">
        <v>1</v>
      </c>
      <c r="V3">
        <v>199.15600000000001</v>
      </c>
      <c r="W3" s="3" t="s">
        <v>16</v>
      </c>
      <c r="Z3">
        <v>1</v>
      </c>
      <c r="AA3">
        <v>216.178</v>
      </c>
      <c r="AB3" s="3" t="s">
        <v>16</v>
      </c>
      <c r="AE3">
        <v>1</v>
      </c>
      <c r="AF3">
        <v>172.88399999999999</v>
      </c>
      <c r="AG3" s="3" t="s">
        <v>16</v>
      </c>
      <c r="AJ3">
        <v>1</v>
      </c>
      <c r="AK3">
        <v>175.64699999999999</v>
      </c>
      <c r="AL3" s="3" t="s">
        <v>16</v>
      </c>
      <c r="AO3">
        <v>1</v>
      </c>
      <c r="AP3">
        <v>156.56700000000001</v>
      </c>
      <c r="AQ3" s="3" t="s">
        <v>16</v>
      </c>
      <c r="AT3">
        <v>1</v>
      </c>
      <c r="AU3">
        <v>146.649</v>
      </c>
      <c r="AV3" s="3" t="s">
        <v>16</v>
      </c>
    </row>
    <row r="4" spans="1:48" x14ac:dyDescent="0.25">
      <c r="B4" s="10">
        <v>2</v>
      </c>
      <c r="C4" s="13">
        <v>100.94909695769381</v>
      </c>
      <c r="D4" s="13">
        <v>78.891918380612694</v>
      </c>
      <c r="E4" s="13">
        <v>80.129499999999993</v>
      </c>
      <c r="F4" s="13">
        <v>75.736000000000004</v>
      </c>
      <c r="G4" s="12" t="s">
        <v>27</v>
      </c>
      <c r="H4" s="12"/>
      <c r="I4" s="12"/>
      <c r="K4">
        <v>2</v>
      </c>
      <c r="L4">
        <v>189.47800000000001</v>
      </c>
      <c r="M4" s="3" t="s">
        <v>16</v>
      </c>
      <c r="O4" s="3"/>
      <c r="P4" s="5">
        <v>2</v>
      </c>
      <c r="Q4" s="3">
        <v>196.398</v>
      </c>
      <c r="R4" s="3" t="s">
        <v>16</v>
      </c>
      <c r="U4">
        <v>2</v>
      </c>
      <c r="V4">
        <v>174.792</v>
      </c>
      <c r="W4" s="3" t="s">
        <v>16</v>
      </c>
      <c r="Z4">
        <v>2</v>
      </c>
      <c r="AA4">
        <v>165.351</v>
      </c>
      <c r="AB4" s="3" t="s">
        <v>16</v>
      </c>
      <c r="AE4">
        <v>2</v>
      </c>
      <c r="AF4">
        <v>139.06299999999999</v>
      </c>
      <c r="AG4" s="3" t="s">
        <v>16</v>
      </c>
      <c r="AJ4">
        <v>2</v>
      </c>
      <c r="AK4">
        <v>165.13900000000001</v>
      </c>
      <c r="AL4" s="3" t="s">
        <v>16</v>
      </c>
      <c r="AO4">
        <v>2</v>
      </c>
      <c r="AP4">
        <v>168.41</v>
      </c>
      <c r="AQ4" s="3" t="s">
        <v>16</v>
      </c>
      <c r="AT4">
        <v>2</v>
      </c>
      <c r="AU4">
        <v>161.83000000000001</v>
      </c>
      <c r="AV4" s="3" t="s">
        <v>16</v>
      </c>
    </row>
    <row r="5" spans="1:48" x14ac:dyDescent="0.25">
      <c r="B5" s="10">
        <v>3</v>
      </c>
      <c r="C5" s="13">
        <v>102.55320666006747</v>
      </c>
      <c r="D5" s="13">
        <v>79.417995858325554</v>
      </c>
      <c r="E5" s="13">
        <v>79.012699999999995</v>
      </c>
      <c r="F5" s="13">
        <v>66.326099999999997</v>
      </c>
      <c r="G5" s="12" t="s">
        <v>27</v>
      </c>
      <c r="H5" s="12"/>
      <c r="I5" s="12"/>
      <c r="K5">
        <v>3</v>
      </c>
      <c r="L5">
        <v>203.49</v>
      </c>
      <c r="M5" s="3" t="s">
        <v>16</v>
      </c>
      <c r="O5" s="3"/>
      <c r="P5" s="5">
        <v>3</v>
      </c>
      <c r="Q5" s="3">
        <v>223.83099999999999</v>
      </c>
      <c r="R5" s="3" t="s">
        <v>16</v>
      </c>
      <c r="U5">
        <v>3</v>
      </c>
      <c r="V5">
        <v>137.42099999999999</v>
      </c>
      <c r="W5" s="3" t="s">
        <v>16</v>
      </c>
      <c r="Z5">
        <v>3</v>
      </c>
      <c r="AA5">
        <v>194.81399999999999</v>
      </c>
      <c r="AB5" s="3" t="s">
        <v>16</v>
      </c>
      <c r="AE5">
        <v>3</v>
      </c>
      <c r="AF5">
        <v>154.57599999999999</v>
      </c>
      <c r="AG5" s="3" t="s">
        <v>16</v>
      </c>
      <c r="AJ5">
        <v>3</v>
      </c>
      <c r="AK5">
        <v>159.631</v>
      </c>
      <c r="AL5" s="3" t="s">
        <v>16</v>
      </c>
      <c r="AO5">
        <v>3</v>
      </c>
      <c r="AP5">
        <v>150.03</v>
      </c>
      <c r="AQ5" s="3" t="s">
        <v>16</v>
      </c>
      <c r="AT5">
        <v>3</v>
      </c>
      <c r="AU5">
        <v>177.86099999999999</v>
      </c>
      <c r="AV5" s="3" t="s">
        <v>16</v>
      </c>
    </row>
    <row r="6" spans="1:48" x14ac:dyDescent="0.25">
      <c r="B6" s="10">
        <v>4</v>
      </c>
      <c r="C6" s="13">
        <v>126.3595</v>
      </c>
      <c r="D6" s="13">
        <v>73.666300000000007</v>
      </c>
      <c r="E6" s="11" t="s">
        <v>28</v>
      </c>
      <c r="F6" s="11" t="s">
        <v>28</v>
      </c>
      <c r="G6" s="12" t="s">
        <v>27</v>
      </c>
      <c r="H6" s="12"/>
      <c r="I6" s="12"/>
      <c r="K6">
        <v>4</v>
      </c>
      <c r="L6">
        <v>171.363</v>
      </c>
      <c r="M6" s="3" t="s">
        <v>16</v>
      </c>
      <c r="O6" s="3"/>
      <c r="P6" s="5">
        <v>4</v>
      </c>
      <c r="Q6" s="3">
        <v>230.23099999999999</v>
      </c>
      <c r="R6" s="3" t="s">
        <v>16</v>
      </c>
      <c r="U6">
        <v>4</v>
      </c>
      <c r="V6">
        <v>170.751</v>
      </c>
      <c r="W6" s="3" t="s">
        <v>16</v>
      </c>
      <c r="Z6">
        <v>4</v>
      </c>
      <c r="AA6">
        <v>203.46899999999999</v>
      </c>
      <c r="AB6" s="3" t="s">
        <v>16</v>
      </c>
      <c r="AE6">
        <v>4</v>
      </c>
      <c r="AF6">
        <v>163.786</v>
      </c>
      <c r="AG6" s="3" t="s">
        <v>16</v>
      </c>
      <c r="AJ6">
        <v>4</v>
      </c>
      <c r="AK6">
        <v>233.89699999999999</v>
      </c>
      <c r="AL6" s="3" t="s">
        <v>16</v>
      </c>
      <c r="AO6">
        <v>4</v>
      </c>
      <c r="AP6">
        <v>143.892</v>
      </c>
      <c r="AQ6" s="3" t="s">
        <v>16</v>
      </c>
      <c r="AT6">
        <v>4</v>
      </c>
      <c r="AU6">
        <v>161.614</v>
      </c>
      <c r="AV6" s="3" t="s">
        <v>16</v>
      </c>
    </row>
    <row r="7" spans="1:48" x14ac:dyDescent="0.25">
      <c r="B7" s="10">
        <v>5</v>
      </c>
      <c r="C7" s="13">
        <v>116.181</v>
      </c>
      <c r="D7" s="13" t="s">
        <v>28</v>
      </c>
      <c r="E7" s="11" t="s">
        <v>28</v>
      </c>
      <c r="F7" s="11" t="s">
        <v>28</v>
      </c>
      <c r="G7" s="12" t="s">
        <v>27</v>
      </c>
      <c r="H7" s="12"/>
      <c r="I7" s="12"/>
      <c r="K7">
        <v>5</v>
      </c>
      <c r="L7">
        <v>172.88399999999999</v>
      </c>
      <c r="M7" s="3" t="s">
        <v>16</v>
      </c>
      <c r="O7" s="3"/>
      <c r="P7" s="5">
        <v>5</v>
      </c>
      <c r="Q7" s="3">
        <v>210.07400000000001</v>
      </c>
      <c r="R7" s="3" t="s">
        <v>16</v>
      </c>
      <c r="U7">
        <v>5</v>
      </c>
      <c r="V7">
        <v>168.047</v>
      </c>
      <c r="W7" s="3" t="s">
        <v>16</v>
      </c>
      <c r="Z7">
        <v>5</v>
      </c>
      <c r="AA7">
        <v>242.68600000000001</v>
      </c>
      <c r="AB7" s="3" t="s">
        <v>16</v>
      </c>
      <c r="AE7">
        <v>5</v>
      </c>
      <c r="AF7">
        <v>181.07</v>
      </c>
      <c r="AG7" s="3" t="s">
        <v>16</v>
      </c>
      <c r="AJ7">
        <v>5</v>
      </c>
      <c r="AK7">
        <v>241.108</v>
      </c>
      <c r="AL7" s="3" t="s">
        <v>16</v>
      </c>
      <c r="AO7">
        <v>5</v>
      </c>
      <c r="AP7">
        <v>172.96</v>
      </c>
      <c r="AQ7" s="3" t="s">
        <v>16</v>
      </c>
      <c r="AT7">
        <v>5</v>
      </c>
      <c r="AU7">
        <v>310.42</v>
      </c>
      <c r="AV7" s="3" t="s">
        <v>16</v>
      </c>
    </row>
    <row r="8" spans="1:48" x14ac:dyDescent="0.25">
      <c r="B8" s="10">
        <v>6</v>
      </c>
      <c r="C8" s="13">
        <v>123.03270000000001</v>
      </c>
      <c r="D8" s="13" t="s">
        <v>28</v>
      </c>
      <c r="E8" s="11" t="s">
        <v>28</v>
      </c>
      <c r="F8" s="11" t="s">
        <v>28</v>
      </c>
      <c r="G8" s="12" t="s">
        <v>27</v>
      </c>
      <c r="H8" s="12"/>
      <c r="I8" s="12"/>
      <c r="K8">
        <v>6</v>
      </c>
      <c r="L8">
        <v>181.839</v>
      </c>
      <c r="M8" s="3" t="s">
        <v>16</v>
      </c>
      <c r="O8" s="3"/>
      <c r="P8" s="5">
        <v>6</v>
      </c>
      <c r="Q8" s="3">
        <v>227.696</v>
      </c>
      <c r="R8" s="3" t="s">
        <v>16</v>
      </c>
      <c r="U8">
        <v>6</v>
      </c>
      <c r="V8">
        <v>173.76599999999999</v>
      </c>
      <c r="W8" s="3" t="s">
        <v>16</v>
      </c>
      <c r="Z8">
        <v>6</v>
      </c>
      <c r="AA8">
        <v>200.05199999999999</v>
      </c>
      <c r="AB8" s="3" t="s">
        <v>16</v>
      </c>
      <c r="AE8">
        <v>6</v>
      </c>
      <c r="AF8">
        <v>192.03899999999999</v>
      </c>
      <c r="AG8" s="3" t="s">
        <v>16</v>
      </c>
      <c r="AJ8">
        <v>6</v>
      </c>
      <c r="AK8">
        <v>180.2</v>
      </c>
      <c r="AL8" s="3" t="s">
        <v>16</v>
      </c>
      <c r="AO8">
        <v>6</v>
      </c>
      <c r="AP8">
        <v>159.959</v>
      </c>
      <c r="AQ8" s="3" t="s">
        <v>16</v>
      </c>
      <c r="AT8">
        <v>6</v>
      </c>
      <c r="AU8">
        <v>146.75700000000001</v>
      </c>
      <c r="AV8" s="3" t="s">
        <v>16</v>
      </c>
    </row>
    <row r="9" spans="1:48" x14ac:dyDescent="0.25">
      <c r="A9" s="10"/>
      <c r="B9" s="10"/>
      <c r="C9" s="13"/>
      <c r="D9" s="13"/>
      <c r="E9" s="11"/>
      <c r="F9" s="11"/>
      <c r="G9" s="12"/>
      <c r="H9" s="12"/>
      <c r="I9" s="12"/>
      <c r="K9">
        <v>7</v>
      </c>
      <c r="L9">
        <v>190.374</v>
      </c>
      <c r="M9" s="3" t="s">
        <v>16</v>
      </c>
      <c r="O9" s="3"/>
      <c r="P9" s="5">
        <v>7</v>
      </c>
      <c r="Q9" s="3">
        <v>198.71700000000001</v>
      </c>
      <c r="R9" s="3" t="s">
        <v>16</v>
      </c>
      <c r="U9">
        <v>7</v>
      </c>
      <c r="V9">
        <v>164.07900000000001</v>
      </c>
      <c r="W9" s="3" t="s">
        <v>16</v>
      </c>
      <c r="Z9">
        <v>7</v>
      </c>
      <c r="AA9">
        <v>227.23599999999999</v>
      </c>
      <c r="AB9" s="3" t="s">
        <v>16</v>
      </c>
      <c r="AE9">
        <v>7</v>
      </c>
      <c r="AF9">
        <v>180.22399999999999</v>
      </c>
      <c r="AG9" s="3" t="s">
        <v>16</v>
      </c>
      <c r="AJ9">
        <v>7</v>
      </c>
      <c r="AK9">
        <v>155.25200000000001</v>
      </c>
      <c r="AL9" s="3" t="s">
        <v>16</v>
      </c>
      <c r="AO9">
        <v>7</v>
      </c>
      <c r="AP9">
        <v>178.815</v>
      </c>
      <c r="AQ9" s="3" t="s">
        <v>16</v>
      </c>
      <c r="AT9">
        <v>7</v>
      </c>
      <c r="AU9">
        <v>167.10900000000001</v>
      </c>
      <c r="AV9" s="3" t="s">
        <v>16</v>
      </c>
    </row>
    <row r="10" spans="1:48" x14ac:dyDescent="0.25">
      <c r="B10" s="14" t="s">
        <v>19</v>
      </c>
      <c r="C10" s="13">
        <v>110.7259596319157</v>
      </c>
      <c r="D10" s="13">
        <v>71.988445774526738</v>
      </c>
      <c r="E10" s="13">
        <v>75.793466666666674</v>
      </c>
      <c r="F10" s="13">
        <v>73.97323333333334</v>
      </c>
      <c r="G10" s="12" t="s">
        <v>27</v>
      </c>
      <c r="H10" s="12"/>
      <c r="I10" s="12"/>
      <c r="K10">
        <v>8</v>
      </c>
      <c r="L10">
        <v>174.96700000000001</v>
      </c>
      <c r="M10" s="3" t="s">
        <v>16</v>
      </c>
      <c r="O10" s="3"/>
      <c r="P10" s="5">
        <v>8</v>
      </c>
      <c r="Q10" s="3">
        <v>193.64599999999999</v>
      </c>
      <c r="R10" s="3" t="s">
        <v>16</v>
      </c>
      <c r="U10">
        <v>8</v>
      </c>
      <c r="V10">
        <v>170.41900000000001</v>
      </c>
      <c r="W10" s="3" t="s">
        <v>16</v>
      </c>
      <c r="Z10">
        <v>8</v>
      </c>
      <c r="AA10">
        <v>242.68600000000001</v>
      </c>
      <c r="AB10" s="3" t="s">
        <v>16</v>
      </c>
      <c r="AE10">
        <v>8</v>
      </c>
      <c r="AF10">
        <v>155.25200000000001</v>
      </c>
      <c r="AG10" s="3" t="s">
        <v>16</v>
      </c>
      <c r="AJ10">
        <v>8</v>
      </c>
      <c r="AK10">
        <v>209.24100000000001</v>
      </c>
      <c r="AL10" s="3" t="s">
        <v>16</v>
      </c>
      <c r="AO10">
        <v>8</v>
      </c>
      <c r="AP10">
        <v>162.71700000000001</v>
      </c>
      <c r="AQ10" s="3" t="s">
        <v>16</v>
      </c>
      <c r="AT10">
        <v>8</v>
      </c>
      <c r="AU10">
        <v>241.822</v>
      </c>
      <c r="AV10" s="3" t="s">
        <v>16</v>
      </c>
    </row>
    <row r="11" spans="1:48" x14ac:dyDescent="0.25">
      <c r="B11" s="14" t="s">
        <v>7</v>
      </c>
      <c r="C11" s="13">
        <v>12.857462116107966</v>
      </c>
      <c r="D11" s="13">
        <v>10.985134240893284</v>
      </c>
      <c r="E11" s="13">
        <v>6.5668372420316041</v>
      </c>
      <c r="F11" s="13">
        <v>6.9358404539993126</v>
      </c>
      <c r="G11" s="12" t="s">
        <v>27</v>
      </c>
      <c r="H11" s="12"/>
      <c r="I11" s="12"/>
      <c r="K11">
        <v>9</v>
      </c>
      <c r="L11">
        <v>156.09299999999999</v>
      </c>
      <c r="M11" s="3" t="s">
        <v>16</v>
      </c>
      <c r="O11" s="3"/>
      <c r="P11" s="5">
        <v>9</v>
      </c>
      <c r="Q11" s="3">
        <v>184.24700000000001</v>
      </c>
      <c r="R11" s="3" t="s">
        <v>16</v>
      </c>
      <c r="U11">
        <v>9</v>
      </c>
      <c r="V11">
        <v>180.297</v>
      </c>
      <c r="W11" s="3" t="s">
        <v>16</v>
      </c>
      <c r="Z11">
        <v>9</v>
      </c>
      <c r="AA11">
        <v>190.09800000000001</v>
      </c>
      <c r="AB11" s="3" t="s">
        <v>16</v>
      </c>
      <c r="AE11">
        <v>9</v>
      </c>
      <c r="AF11">
        <v>198.12299999999999</v>
      </c>
      <c r="AG11" s="3" t="s">
        <v>16</v>
      </c>
      <c r="AJ11">
        <v>9</v>
      </c>
      <c r="AK11">
        <v>149.857</v>
      </c>
      <c r="AL11" s="3" t="s">
        <v>16</v>
      </c>
      <c r="AO11">
        <v>9</v>
      </c>
      <c r="AP11">
        <v>169.82900000000001</v>
      </c>
      <c r="AQ11" s="3" t="s">
        <v>16</v>
      </c>
      <c r="AT11">
        <v>9</v>
      </c>
      <c r="AU11">
        <v>166.79599999999999</v>
      </c>
      <c r="AV11" s="3" t="s">
        <v>16</v>
      </c>
    </row>
    <row r="12" spans="1:48" x14ac:dyDescent="0.25">
      <c r="K12">
        <v>10</v>
      </c>
      <c r="L12">
        <v>163.41300000000001</v>
      </c>
      <c r="M12" s="3" t="s">
        <v>16</v>
      </c>
      <c r="O12" s="3"/>
      <c r="P12" s="5">
        <v>10</v>
      </c>
      <c r="Q12" s="3">
        <v>199.768</v>
      </c>
      <c r="R12" s="3" t="s">
        <v>16</v>
      </c>
      <c r="U12">
        <v>10</v>
      </c>
      <c r="V12">
        <v>183.535</v>
      </c>
      <c r="W12" s="3" t="s">
        <v>16</v>
      </c>
      <c r="Z12">
        <v>10</v>
      </c>
      <c r="AA12">
        <v>195.68600000000001</v>
      </c>
      <c r="AB12" s="3" t="s">
        <v>16</v>
      </c>
      <c r="AE12">
        <v>10</v>
      </c>
      <c r="AF12">
        <v>180.41800000000001</v>
      </c>
      <c r="AG12" s="3" t="s">
        <v>16</v>
      </c>
      <c r="AJ12">
        <v>10</v>
      </c>
      <c r="AK12">
        <v>209.804</v>
      </c>
      <c r="AL12" s="3" t="s">
        <v>16</v>
      </c>
      <c r="AO12">
        <v>10</v>
      </c>
      <c r="AP12">
        <v>153.52799999999999</v>
      </c>
      <c r="AQ12" s="3" t="s">
        <v>16</v>
      </c>
      <c r="AT12">
        <v>10</v>
      </c>
      <c r="AU12">
        <v>204.35300000000001</v>
      </c>
      <c r="AV12" s="3" t="s">
        <v>16</v>
      </c>
    </row>
    <row r="13" spans="1:48" x14ac:dyDescent="0.25">
      <c r="K13">
        <v>11</v>
      </c>
      <c r="L13">
        <v>161.93799999999999</v>
      </c>
      <c r="M13" s="3" t="s">
        <v>16</v>
      </c>
      <c r="O13" s="3"/>
      <c r="P13" s="5">
        <v>11</v>
      </c>
      <c r="Q13" s="3">
        <v>190.28200000000001</v>
      </c>
      <c r="R13" s="3" t="s">
        <v>16</v>
      </c>
      <c r="U13">
        <v>11</v>
      </c>
      <c r="V13">
        <v>171.97300000000001</v>
      </c>
      <c r="W13" s="3" t="s">
        <v>16</v>
      </c>
      <c r="Z13">
        <v>11</v>
      </c>
      <c r="AA13">
        <v>169.31399999999999</v>
      </c>
      <c r="AB13" s="3" t="s">
        <v>16</v>
      </c>
      <c r="AE13">
        <v>11</v>
      </c>
      <c r="AF13">
        <v>159.631</v>
      </c>
      <c r="AG13" s="3" t="s">
        <v>16</v>
      </c>
      <c r="AJ13">
        <v>11</v>
      </c>
      <c r="AK13">
        <v>220.76900000000001</v>
      </c>
      <c r="AL13" s="3" t="s">
        <v>16</v>
      </c>
      <c r="AO13">
        <v>11</v>
      </c>
      <c r="AP13">
        <v>165.43</v>
      </c>
      <c r="AQ13" s="3" t="s">
        <v>16</v>
      </c>
      <c r="AT13">
        <v>11</v>
      </c>
      <c r="AU13">
        <v>240.69300000000001</v>
      </c>
      <c r="AV13" s="3" t="s">
        <v>16</v>
      </c>
    </row>
    <row r="14" spans="1:48" x14ac:dyDescent="0.25">
      <c r="K14">
        <v>12</v>
      </c>
      <c r="L14">
        <v>177.64</v>
      </c>
      <c r="M14" s="3" t="s">
        <v>16</v>
      </c>
      <c r="O14" s="3"/>
      <c r="P14" s="5">
        <v>12</v>
      </c>
      <c r="Q14" s="3">
        <v>160.77500000000001</v>
      </c>
      <c r="R14" s="3" t="s">
        <v>16</v>
      </c>
      <c r="U14">
        <v>12</v>
      </c>
      <c r="V14">
        <v>173.11099999999999</v>
      </c>
      <c r="W14" s="3" t="s">
        <v>16</v>
      </c>
      <c r="Z14">
        <v>12</v>
      </c>
      <c r="AA14">
        <v>222.05</v>
      </c>
      <c r="AB14" s="3" t="s">
        <v>16</v>
      </c>
      <c r="AE14">
        <v>12</v>
      </c>
      <c r="AF14">
        <v>186.202</v>
      </c>
      <c r="AG14" s="3" t="s">
        <v>16</v>
      </c>
      <c r="AJ14">
        <v>12</v>
      </c>
      <c r="AK14">
        <v>189.82300000000001</v>
      </c>
      <c r="AL14" s="3" t="s">
        <v>16</v>
      </c>
      <c r="AO14">
        <v>12</v>
      </c>
      <c r="AP14">
        <v>165.27099999999999</v>
      </c>
      <c r="AQ14" s="3" t="s">
        <v>16</v>
      </c>
      <c r="AT14">
        <v>12</v>
      </c>
      <c r="AU14">
        <v>176.08199999999999</v>
      </c>
      <c r="AV14" s="3" t="s">
        <v>16</v>
      </c>
    </row>
    <row r="15" spans="1:48" x14ac:dyDescent="0.25">
      <c r="K15">
        <v>13</v>
      </c>
      <c r="L15">
        <v>149.292</v>
      </c>
      <c r="M15" s="3" t="s">
        <v>16</v>
      </c>
      <c r="O15" s="3"/>
      <c r="P15" s="5">
        <v>13</v>
      </c>
      <c r="Q15" s="3">
        <v>236.05099999999999</v>
      </c>
      <c r="R15" s="3" t="s">
        <v>16</v>
      </c>
      <c r="U15">
        <v>13</v>
      </c>
      <c r="V15">
        <v>150.68799999999999</v>
      </c>
      <c r="W15" s="3" t="s">
        <v>16</v>
      </c>
      <c r="Z15">
        <v>13</v>
      </c>
      <c r="AA15">
        <v>165.13900000000001</v>
      </c>
      <c r="AB15" s="3" t="s">
        <v>16</v>
      </c>
      <c r="AE15">
        <v>13</v>
      </c>
      <c r="AF15">
        <v>156.428</v>
      </c>
      <c r="AG15" s="3" t="s">
        <v>16</v>
      </c>
      <c r="AJ15">
        <v>13</v>
      </c>
      <c r="AK15">
        <v>198.23699999999999</v>
      </c>
      <c r="AL15" s="3" t="s">
        <v>16</v>
      </c>
      <c r="AO15">
        <v>13</v>
      </c>
      <c r="AP15">
        <v>165.43</v>
      </c>
      <c r="AQ15" s="3" t="s">
        <v>16</v>
      </c>
      <c r="AT15">
        <v>13</v>
      </c>
      <c r="AU15">
        <v>180</v>
      </c>
      <c r="AV15" s="3" t="s">
        <v>16</v>
      </c>
    </row>
    <row r="16" spans="1:48" x14ac:dyDescent="0.25">
      <c r="K16">
        <v>14</v>
      </c>
      <c r="L16">
        <v>179.691</v>
      </c>
      <c r="M16" s="3" t="s">
        <v>16</v>
      </c>
      <c r="O16" s="3"/>
      <c r="P16" s="5">
        <v>14</v>
      </c>
      <c r="Q16" s="3">
        <v>166.61199999999999</v>
      </c>
      <c r="R16" s="3" t="s">
        <v>16</v>
      </c>
      <c r="U16">
        <v>14</v>
      </c>
      <c r="V16">
        <v>189.892</v>
      </c>
      <c r="W16" s="3" t="s">
        <v>16</v>
      </c>
      <c r="Z16">
        <v>14</v>
      </c>
      <c r="AA16">
        <v>152.47300000000001</v>
      </c>
      <c r="AB16" s="3" t="s">
        <v>16</v>
      </c>
      <c r="AE16">
        <v>14</v>
      </c>
      <c r="AF16">
        <v>179.982</v>
      </c>
      <c r="AG16" s="3" t="s">
        <v>16</v>
      </c>
      <c r="AJ16">
        <v>14</v>
      </c>
      <c r="AK16">
        <v>197.947</v>
      </c>
      <c r="AL16" s="3" t="s">
        <v>16</v>
      </c>
      <c r="AO16">
        <v>14</v>
      </c>
      <c r="AP16">
        <v>177.91300000000001</v>
      </c>
      <c r="AQ16" s="3" t="s">
        <v>16</v>
      </c>
      <c r="AT16">
        <v>14</v>
      </c>
      <c r="AU16">
        <v>214.80500000000001</v>
      </c>
      <c r="AV16" s="3" t="s">
        <v>16</v>
      </c>
    </row>
    <row r="17" spans="11:48" x14ac:dyDescent="0.25">
      <c r="K17">
        <v>15</v>
      </c>
      <c r="L17">
        <v>198.27699999999999</v>
      </c>
      <c r="M17" s="3" t="s">
        <v>16</v>
      </c>
      <c r="O17" s="3"/>
      <c r="P17" s="5">
        <v>15</v>
      </c>
      <c r="Q17" s="3">
        <v>197.483</v>
      </c>
      <c r="R17" s="3" t="s">
        <v>16</v>
      </c>
      <c r="U17">
        <v>15</v>
      </c>
      <c r="V17">
        <v>189.47800000000001</v>
      </c>
      <c r="W17" s="3" t="s">
        <v>16</v>
      </c>
      <c r="Z17">
        <v>15</v>
      </c>
      <c r="AA17">
        <v>163.44</v>
      </c>
      <c r="AB17" s="3" t="s">
        <v>16</v>
      </c>
      <c r="AE17">
        <v>15</v>
      </c>
      <c r="AF17">
        <v>168.59100000000001</v>
      </c>
      <c r="AG17" s="3" t="s">
        <v>16</v>
      </c>
      <c r="AJ17">
        <v>15</v>
      </c>
      <c r="AK17">
        <v>205.72900000000001</v>
      </c>
      <c r="AL17" s="3" t="s">
        <v>16</v>
      </c>
      <c r="AO17">
        <v>15</v>
      </c>
      <c r="AP17">
        <v>184.31800000000001</v>
      </c>
      <c r="AQ17" s="3" t="s">
        <v>16</v>
      </c>
      <c r="AT17">
        <v>15</v>
      </c>
      <c r="AU17">
        <v>137.928</v>
      </c>
      <c r="AV17" s="3" t="s">
        <v>16</v>
      </c>
    </row>
    <row r="18" spans="11:48" x14ac:dyDescent="0.25">
      <c r="K18">
        <v>16</v>
      </c>
      <c r="L18">
        <v>186.01499999999999</v>
      </c>
      <c r="M18" s="3" t="s">
        <v>16</v>
      </c>
      <c r="O18" s="3"/>
      <c r="P18" s="5">
        <v>16</v>
      </c>
      <c r="Q18" s="3">
        <v>232.32499999999999</v>
      </c>
      <c r="R18" s="3" t="s">
        <v>16</v>
      </c>
      <c r="U18">
        <v>16</v>
      </c>
      <c r="V18">
        <v>203.49</v>
      </c>
      <c r="W18" s="3" t="s">
        <v>16</v>
      </c>
      <c r="Z18">
        <v>16</v>
      </c>
      <c r="AA18">
        <v>159.24799999999999</v>
      </c>
      <c r="AB18" s="3" t="s">
        <v>16</v>
      </c>
      <c r="AE18">
        <v>16</v>
      </c>
      <c r="AF18">
        <v>147.73500000000001</v>
      </c>
      <c r="AG18" s="3" t="s">
        <v>16</v>
      </c>
      <c r="AJ18">
        <v>16</v>
      </c>
      <c r="AK18">
        <v>250.977</v>
      </c>
      <c r="AL18" s="3" t="s">
        <v>16</v>
      </c>
      <c r="AO18">
        <v>16</v>
      </c>
      <c r="AP18">
        <v>168.61699999999999</v>
      </c>
      <c r="AQ18" s="3" t="s">
        <v>16</v>
      </c>
      <c r="AT18">
        <v>16</v>
      </c>
      <c r="AU18">
        <v>184.01</v>
      </c>
      <c r="AV18" s="3" t="s">
        <v>16</v>
      </c>
    </row>
    <row r="19" spans="11:48" x14ac:dyDescent="0.25">
      <c r="K19">
        <v>17</v>
      </c>
      <c r="L19">
        <v>161.93799999999999</v>
      </c>
      <c r="M19" s="3" t="s">
        <v>16</v>
      </c>
      <c r="O19" s="3"/>
      <c r="P19" s="5">
        <v>17</v>
      </c>
      <c r="Q19" s="3">
        <v>230.083</v>
      </c>
      <c r="R19" s="3" t="s">
        <v>16</v>
      </c>
      <c r="U19">
        <v>17</v>
      </c>
      <c r="V19">
        <v>171.363</v>
      </c>
      <c r="W19" s="3" t="s">
        <v>16</v>
      </c>
      <c r="Z19">
        <v>17</v>
      </c>
      <c r="AA19">
        <v>187.97499999999999</v>
      </c>
      <c r="AB19" s="3" t="s">
        <v>16</v>
      </c>
      <c r="AE19">
        <v>17</v>
      </c>
      <c r="AF19">
        <v>189.155</v>
      </c>
      <c r="AG19" s="3" t="s">
        <v>16</v>
      </c>
      <c r="AJ19">
        <v>17</v>
      </c>
      <c r="AK19">
        <v>165.667</v>
      </c>
      <c r="AL19" s="3" t="s">
        <v>16</v>
      </c>
      <c r="AO19">
        <v>17</v>
      </c>
      <c r="AP19">
        <v>168.38399999999999</v>
      </c>
      <c r="AQ19" s="3" t="s">
        <v>16</v>
      </c>
      <c r="AT19">
        <v>17</v>
      </c>
      <c r="AU19">
        <v>158.809</v>
      </c>
      <c r="AV19" s="3" t="s">
        <v>16</v>
      </c>
    </row>
    <row r="20" spans="11:48" x14ac:dyDescent="0.25">
      <c r="K20">
        <v>18</v>
      </c>
      <c r="L20">
        <v>140.125</v>
      </c>
      <c r="M20" s="3" t="s">
        <v>16</v>
      </c>
      <c r="O20" s="3"/>
      <c r="P20" s="5">
        <v>18</v>
      </c>
      <c r="Q20" s="3">
        <v>274.65199999999999</v>
      </c>
      <c r="R20" s="3" t="s">
        <v>16</v>
      </c>
      <c r="U20">
        <v>18</v>
      </c>
      <c r="V20">
        <v>172.88399999999999</v>
      </c>
      <c r="W20" s="3" t="s">
        <v>16</v>
      </c>
      <c r="Z20">
        <v>18</v>
      </c>
      <c r="AA20">
        <v>218.06399999999999</v>
      </c>
      <c r="AB20" s="3" t="s">
        <v>16</v>
      </c>
      <c r="AE20">
        <v>18</v>
      </c>
      <c r="AF20">
        <v>190.08699999999999</v>
      </c>
      <c r="AG20" s="3" t="s">
        <v>16</v>
      </c>
      <c r="AJ20">
        <v>18</v>
      </c>
      <c r="AK20">
        <v>132.11099999999999</v>
      </c>
      <c r="AL20" s="3" t="s">
        <v>16</v>
      </c>
      <c r="AO20">
        <v>18</v>
      </c>
      <c r="AP20">
        <v>159.54900000000001</v>
      </c>
      <c r="AQ20" s="3" t="s">
        <v>16</v>
      </c>
      <c r="AT20">
        <v>18</v>
      </c>
      <c r="AU20">
        <v>224.59</v>
      </c>
      <c r="AV20" s="3" t="s">
        <v>16</v>
      </c>
    </row>
    <row r="21" spans="11:48" x14ac:dyDescent="0.25">
      <c r="K21">
        <v>19</v>
      </c>
      <c r="L21">
        <v>171.363</v>
      </c>
      <c r="M21" s="3" t="s">
        <v>16</v>
      </c>
      <c r="O21" s="3"/>
      <c r="P21" s="5">
        <v>19</v>
      </c>
      <c r="Q21" s="3">
        <v>229.88900000000001</v>
      </c>
      <c r="R21" s="3" t="s">
        <v>16</v>
      </c>
      <c r="U21">
        <v>19</v>
      </c>
      <c r="V21">
        <v>181.839</v>
      </c>
      <c r="W21" s="3" t="s">
        <v>16</v>
      </c>
      <c r="Z21">
        <v>19</v>
      </c>
      <c r="AA21">
        <v>159.083</v>
      </c>
      <c r="AB21" s="3" t="s">
        <v>16</v>
      </c>
      <c r="AE21">
        <v>19</v>
      </c>
      <c r="AF21">
        <v>190.465</v>
      </c>
      <c r="AG21" s="3" t="s">
        <v>16</v>
      </c>
      <c r="AJ21">
        <v>19</v>
      </c>
      <c r="AK21">
        <v>198.98</v>
      </c>
      <c r="AL21" s="3" t="s">
        <v>16</v>
      </c>
      <c r="AO21">
        <v>19</v>
      </c>
      <c r="AP21">
        <v>197.92500000000001</v>
      </c>
      <c r="AQ21" s="3" t="s">
        <v>16</v>
      </c>
      <c r="AT21">
        <v>19</v>
      </c>
      <c r="AU21">
        <v>173.69</v>
      </c>
      <c r="AV21" s="3" t="s">
        <v>16</v>
      </c>
    </row>
    <row r="22" spans="11:48" x14ac:dyDescent="0.25">
      <c r="K22">
        <v>20</v>
      </c>
      <c r="L22">
        <v>157.041</v>
      </c>
      <c r="M22" s="3" t="s">
        <v>16</v>
      </c>
      <c r="O22" s="3"/>
      <c r="P22" s="5">
        <v>20</v>
      </c>
      <c r="Q22" s="3">
        <v>268.96899999999999</v>
      </c>
      <c r="R22" s="3" t="s">
        <v>16</v>
      </c>
      <c r="U22">
        <v>20</v>
      </c>
      <c r="V22">
        <v>190.374</v>
      </c>
      <c r="W22" s="3" t="s">
        <v>16</v>
      </c>
      <c r="Z22">
        <v>20</v>
      </c>
      <c r="AA22">
        <v>249.63499999999999</v>
      </c>
      <c r="AB22" s="3" t="s">
        <v>16</v>
      </c>
      <c r="AE22">
        <v>20</v>
      </c>
      <c r="AF22">
        <v>145.233</v>
      </c>
      <c r="AG22" s="3" t="s">
        <v>16</v>
      </c>
      <c r="AJ22">
        <v>20</v>
      </c>
      <c r="AK22">
        <v>257.346</v>
      </c>
      <c r="AL22" s="3" t="s">
        <v>16</v>
      </c>
      <c r="AO22">
        <v>20</v>
      </c>
      <c r="AP22">
        <v>172.58099999999999</v>
      </c>
      <c r="AQ22" s="3" t="s">
        <v>16</v>
      </c>
      <c r="AT22">
        <v>20</v>
      </c>
      <c r="AU22">
        <v>136.84899999999999</v>
      </c>
      <c r="AV22" s="3" t="s">
        <v>16</v>
      </c>
    </row>
    <row r="23" spans="11:48" x14ac:dyDescent="0.25">
      <c r="K23">
        <v>21</v>
      </c>
      <c r="L23">
        <v>159.52199999999999</v>
      </c>
      <c r="M23" s="3" t="s">
        <v>16</v>
      </c>
      <c r="O23" s="3"/>
      <c r="P23" s="5">
        <v>21</v>
      </c>
      <c r="Q23" s="3">
        <v>241.00800000000001</v>
      </c>
      <c r="R23" s="3" t="s">
        <v>16</v>
      </c>
      <c r="U23">
        <v>21</v>
      </c>
      <c r="V23">
        <v>174.96700000000001</v>
      </c>
      <c r="W23" s="3" t="s">
        <v>16</v>
      </c>
      <c r="Z23">
        <v>21</v>
      </c>
      <c r="AA23">
        <v>195.68600000000001</v>
      </c>
      <c r="AB23" s="3" t="s">
        <v>16</v>
      </c>
      <c r="AE23">
        <v>21</v>
      </c>
      <c r="AF23">
        <v>168.15</v>
      </c>
      <c r="AG23" s="3" t="s">
        <v>16</v>
      </c>
      <c r="AJ23">
        <v>21</v>
      </c>
      <c r="AK23">
        <v>190.19</v>
      </c>
      <c r="AL23" s="3" t="s">
        <v>16</v>
      </c>
      <c r="AO23">
        <v>21</v>
      </c>
      <c r="AP23">
        <v>153.727</v>
      </c>
      <c r="AQ23" s="3" t="s">
        <v>16</v>
      </c>
      <c r="AT23">
        <v>21</v>
      </c>
      <c r="AU23">
        <v>214.80500000000001</v>
      </c>
      <c r="AV23" s="3" t="s">
        <v>16</v>
      </c>
    </row>
    <row r="24" spans="11:48" x14ac:dyDescent="0.25">
      <c r="K24">
        <v>22</v>
      </c>
      <c r="L24">
        <v>174.792</v>
      </c>
      <c r="M24" s="3" t="s">
        <v>16</v>
      </c>
      <c r="O24" s="3"/>
      <c r="P24" s="5">
        <v>22</v>
      </c>
      <c r="Q24" s="3">
        <v>211.791</v>
      </c>
      <c r="R24" s="3" t="s">
        <v>16</v>
      </c>
      <c r="U24">
        <v>22</v>
      </c>
      <c r="V24">
        <v>156.09299999999999</v>
      </c>
      <c r="W24" s="3" t="s">
        <v>16</v>
      </c>
      <c r="Z24">
        <v>22</v>
      </c>
      <c r="AA24">
        <v>212.71600000000001</v>
      </c>
      <c r="AB24" s="3" t="s">
        <v>16</v>
      </c>
      <c r="AE24">
        <v>22</v>
      </c>
      <c r="AF24">
        <v>171.97300000000001</v>
      </c>
      <c r="AG24" s="3" t="s">
        <v>16</v>
      </c>
      <c r="AJ24">
        <v>22</v>
      </c>
      <c r="AK24">
        <v>204.602</v>
      </c>
      <c r="AL24" s="3" t="s">
        <v>16</v>
      </c>
      <c r="AO24">
        <v>22</v>
      </c>
      <c r="AP24">
        <v>162.798</v>
      </c>
      <c r="AQ24" s="3" t="s">
        <v>16</v>
      </c>
      <c r="AT24">
        <v>22</v>
      </c>
      <c r="AU24">
        <v>202.286</v>
      </c>
      <c r="AV24" s="3" t="s">
        <v>16</v>
      </c>
    </row>
    <row r="25" spans="11:48" x14ac:dyDescent="0.25">
      <c r="K25">
        <v>23</v>
      </c>
      <c r="L25">
        <v>216.679</v>
      </c>
      <c r="M25" s="3" t="s">
        <v>16</v>
      </c>
      <c r="O25" s="3"/>
      <c r="P25" s="5">
        <v>23</v>
      </c>
      <c r="Q25" s="3">
        <v>225.94499999999999</v>
      </c>
      <c r="R25" s="3" t="s">
        <v>16</v>
      </c>
      <c r="U25">
        <v>23</v>
      </c>
      <c r="V25">
        <v>163.41300000000001</v>
      </c>
      <c r="W25" s="3" t="s">
        <v>16</v>
      </c>
      <c r="Z25">
        <v>23</v>
      </c>
      <c r="AA25">
        <v>175.411</v>
      </c>
      <c r="AB25" s="3" t="s">
        <v>16</v>
      </c>
      <c r="AJ25">
        <v>23</v>
      </c>
      <c r="AK25">
        <v>195.172</v>
      </c>
      <c r="AL25" s="3" t="s">
        <v>16</v>
      </c>
      <c r="AO25">
        <v>23</v>
      </c>
      <c r="AP25">
        <v>142.04300000000001</v>
      </c>
      <c r="AQ25" s="3" t="s">
        <v>16</v>
      </c>
      <c r="AT25">
        <v>23</v>
      </c>
      <c r="AU25">
        <v>186.50700000000001</v>
      </c>
      <c r="AV25" s="3" t="s">
        <v>16</v>
      </c>
    </row>
    <row r="26" spans="11:48" x14ac:dyDescent="0.25">
      <c r="K26">
        <v>24</v>
      </c>
      <c r="L26">
        <v>189.08600000000001</v>
      </c>
      <c r="M26" s="3" t="s">
        <v>16</v>
      </c>
      <c r="O26" s="3"/>
      <c r="P26" s="5">
        <v>24</v>
      </c>
      <c r="Q26" s="3">
        <v>235.82900000000001</v>
      </c>
      <c r="R26" s="3" t="s">
        <v>16</v>
      </c>
      <c r="U26">
        <v>24</v>
      </c>
      <c r="V26">
        <v>161.93799999999999</v>
      </c>
      <c r="W26" s="3" t="s">
        <v>16</v>
      </c>
      <c r="Z26">
        <v>24</v>
      </c>
      <c r="AA26">
        <v>150.65899999999999</v>
      </c>
      <c r="AB26" s="3" t="s">
        <v>16</v>
      </c>
      <c r="AJ26">
        <v>24</v>
      </c>
      <c r="AK26">
        <v>162.23400000000001</v>
      </c>
      <c r="AL26" s="3" t="s">
        <v>16</v>
      </c>
      <c r="AT26">
        <v>24</v>
      </c>
      <c r="AU26">
        <v>160.85599999999999</v>
      </c>
      <c r="AV26" s="3" t="s">
        <v>16</v>
      </c>
    </row>
    <row r="27" spans="11:48" x14ac:dyDescent="0.25">
      <c r="K27">
        <v>25</v>
      </c>
      <c r="L27">
        <v>191.56200000000001</v>
      </c>
      <c r="M27" s="3" t="s">
        <v>16</v>
      </c>
      <c r="O27" s="3"/>
      <c r="P27" s="5">
        <v>25</v>
      </c>
      <c r="Q27" s="3">
        <v>219.57900000000001</v>
      </c>
      <c r="R27" s="3" t="s">
        <v>16</v>
      </c>
      <c r="U27">
        <v>25</v>
      </c>
      <c r="V27">
        <v>177.64</v>
      </c>
      <c r="W27" s="3" t="s">
        <v>16</v>
      </c>
      <c r="Z27">
        <v>25</v>
      </c>
      <c r="AA27">
        <v>200.87899999999999</v>
      </c>
      <c r="AB27" s="3" t="s">
        <v>16</v>
      </c>
      <c r="AJ27">
        <v>25</v>
      </c>
      <c r="AK27">
        <v>190.58</v>
      </c>
      <c r="AL27" s="3" t="s">
        <v>16</v>
      </c>
      <c r="AT27">
        <v>25</v>
      </c>
      <c r="AU27">
        <v>190.09800000000001</v>
      </c>
      <c r="AV27" s="3" t="s">
        <v>16</v>
      </c>
    </row>
    <row r="28" spans="11:48" x14ac:dyDescent="0.25">
      <c r="K28">
        <v>26</v>
      </c>
      <c r="L28">
        <v>202.71700000000001</v>
      </c>
      <c r="M28" s="3" t="s">
        <v>16</v>
      </c>
      <c r="O28" s="3"/>
      <c r="P28" s="5">
        <v>26</v>
      </c>
      <c r="Q28" s="3">
        <v>181.108</v>
      </c>
      <c r="R28" s="3" t="s">
        <v>16</v>
      </c>
      <c r="U28">
        <v>26</v>
      </c>
      <c r="V28">
        <v>149.292</v>
      </c>
      <c r="W28" s="3" t="s">
        <v>16</v>
      </c>
      <c r="Z28">
        <v>26</v>
      </c>
      <c r="AA28">
        <v>229.77500000000001</v>
      </c>
      <c r="AB28" s="3" t="s">
        <v>16</v>
      </c>
      <c r="AJ28">
        <v>26</v>
      </c>
      <c r="AK28">
        <v>204.87899999999999</v>
      </c>
      <c r="AL28" s="3" t="s">
        <v>16</v>
      </c>
      <c r="AT28">
        <v>26</v>
      </c>
      <c r="AU28">
        <v>164.185</v>
      </c>
      <c r="AV28" s="3" t="s">
        <v>16</v>
      </c>
    </row>
    <row r="29" spans="11:48" x14ac:dyDescent="0.25">
      <c r="K29">
        <v>27</v>
      </c>
      <c r="L29">
        <v>212.71600000000001</v>
      </c>
      <c r="M29" s="3" t="s">
        <v>16</v>
      </c>
      <c r="O29" s="3"/>
      <c r="P29" s="5">
        <v>27</v>
      </c>
      <c r="Q29" s="3">
        <v>168.41</v>
      </c>
      <c r="R29" s="3" t="s">
        <v>16</v>
      </c>
      <c r="U29">
        <v>27</v>
      </c>
      <c r="V29">
        <v>179.691</v>
      </c>
      <c r="W29" s="3" t="s">
        <v>16</v>
      </c>
      <c r="Z29">
        <v>27</v>
      </c>
      <c r="AA29">
        <v>180.02500000000001</v>
      </c>
      <c r="AB29" s="3" t="s">
        <v>16</v>
      </c>
      <c r="AJ29">
        <v>27</v>
      </c>
      <c r="AK29">
        <v>225.15199999999999</v>
      </c>
      <c r="AL29" s="3" t="s">
        <v>16</v>
      </c>
      <c r="AT29">
        <v>27</v>
      </c>
      <c r="AU29">
        <v>174.256</v>
      </c>
      <c r="AV29" s="3" t="s">
        <v>16</v>
      </c>
    </row>
    <row r="30" spans="11:48" x14ac:dyDescent="0.25">
      <c r="K30">
        <v>28</v>
      </c>
      <c r="L30">
        <v>160.77500000000001</v>
      </c>
      <c r="M30" s="3" t="s">
        <v>16</v>
      </c>
      <c r="O30" s="3"/>
      <c r="P30" s="5">
        <v>28</v>
      </c>
      <c r="Q30" s="3">
        <v>155.673</v>
      </c>
      <c r="R30" s="3" t="s">
        <v>16</v>
      </c>
      <c r="Z30">
        <v>28</v>
      </c>
      <c r="AA30">
        <v>196.398</v>
      </c>
      <c r="AB30" s="3" t="s">
        <v>16</v>
      </c>
      <c r="AJ30">
        <v>28</v>
      </c>
      <c r="AK30">
        <v>199.15600000000001</v>
      </c>
      <c r="AL30" s="3" t="s">
        <v>16</v>
      </c>
      <c r="AT30">
        <v>28</v>
      </c>
      <c r="AU30">
        <v>192.584</v>
      </c>
      <c r="AV30" s="3" t="s">
        <v>16</v>
      </c>
    </row>
    <row r="31" spans="11:48" x14ac:dyDescent="0.25">
      <c r="K31">
        <v>29</v>
      </c>
      <c r="L31">
        <v>196.06399999999999</v>
      </c>
      <c r="M31" s="3" t="s">
        <v>16</v>
      </c>
      <c r="O31" s="3"/>
      <c r="P31" s="5">
        <v>29</v>
      </c>
      <c r="Q31" s="3">
        <v>221.32599999999999</v>
      </c>
      <c r="R31" s="3" t="s">
        <v>16</v>
      </c>
      <c r="Z31">
        <v>29</v>
      </c>
      <c r="AA31">
        <v>223.83099999999999</v>
      </c>
      <c r="AB31" s="3" t="s">
        <v>16</v>
      </c>
      <c r="AJ31">
        <v>29</v>
      </c>
      <c r="AK31">
        <v>182.22300000000001</v>
      </c>
      <c r="AL31" s="3" t="s">
        <v>16</v>
      </c>
      <c r="AT31">
        <v>29</v>
      </c>
      <c r="AU31">
        <v>187.88200000000001</v>
      </c>
      <c r="AV31" s="3" t="s">
        <v>16</v>
      </c>
    </row>
    <row r="32" spans="11:48" x14ac:dyDescent="0.25">
      <c r="K32">
        <v>30</v>
      </c>
      <c r="L32">
        <v>188.53100000000001</v>
      </c>
      <c r="M32" s="3" t="s">
        <v>16</v>
      </c>
      <c r="O32" s="3"/>
      <c r="P32" s="5">
        <v>30</v>
      </c>
      <c r="Q32" s="3">
        <v>158.01</v>
      </c>
      <c r="R32" s="3" t="s">
        <v>16</v>
      </c>
      <c r="Z32">
        <v>30</v>
      </c>
      <c r="AA32">
        <v>230.23099999999999</v>
      </c>
      <c r="AB32" s="3" t="s">
        <v>16</v>
      </c>
      <c r="AJ32">
        <v>30</v>
      </c>
      <c r="AK32">
        <v>226.1</v>
      </c>
      <c r="AL32" s="3" t="s">
        <v>16</v>
      </c>
      <c r="AT32">
        <v>30</v>
      </c>
      <c r="AU32">
        <v>163.637</v>
      </c>
      <c r="AV32" s="3" t="s">
        <v>16</v>
      </c>
    </row>
    <row r="33" spans="11:48" x14ac:dyDescent="0.25">
      <c r="K33">
        <v>31</v>
      </c>
      <c r="L33">
        <v>187.32400000000001</v>
      </c>
      <c r="M33" s="3" t="s">
        <v>16</v>
      </c>
      <c r="O33" s="3"/>
      <c r="P33" s="5">
        <v>31</v>
      </c>
      <c r="Q33" s="3">
        <v>176.56700000000001</v>
      </c>
      <c r="R33" s="3" t="s">
        <v>16</v>
      </c>
      <c r="Z33">
        <v>31</v>
      </c>
      <c r="AA33">
        <v>210.07400000000001</v>
      </c>
      <c r="AB33" s="3" t="s">
        <v>16</v>
      </c>
      <c r="AJ33">
        <v>31</v>
      </c>
      <c r="AK33">
        <v>254.59399999999999</v>
      </c>
      <c r="AL33" s="3" t="s">
        <v>16</v>
      </c>
      <c r="AT33">
        <v>31</v>
      </c>
      <c r="AU33">
        <v>180.2</v>
      </c>
      <c r="AV33" s="3" t="s">
        <v>16</v>
      </c>
    </row>
    <row r="34" spans="11:48" x14ac:dyDescent="0.25">
      <c r="K34">
        <v>32</v>
      </c>
      <c r="L34">
        <v>189.155</v>
      </c>
      <c r="M34" s="3" t="s">
        <v>16</v>
      </c>
      <c r="O34" s="3"/>
      <c r="P34" s="5">
        <v>32</v>
      </c>
      <c r="Q34" s="3">
        <v>160.77500000000001</v>
      </c>
      <c r="R34" s="3" t="s">
        <v>16</v>
      </c>
      <c r="Z34">
        <v>32</v>
      </c>
      <c r="AA34">
        <v>227.696</v>
      </c>
      <c r="AB34" s="3" t="s">
        <v>16</v>
      </c>
      <c r="AJ34">
        <v>32</v>
      </c>
      <c r="AK34">
        <v>179.61799999999999</v>
      </c>
      <c r="AL34" s="3" t="s">
        <v>16</v>
      </c>
      <c r="AT34">
        <v>32</v>
      </c>
      <c r="AU34">
        <v>174.56700000000001</v>
      </c>
      <c r="AV34" s="3" t="s">
        <v>16</v>
      </c>
    </row>
    <row r="35" spans="11:48" x14ac:dyDescent="0.25">
      <c r="K35">
        <v>33</v>
      </c>
      <c r="L35">
        <v>165.27099999999999</v>
      </c>
      <c r="M35" s="3" t="s">
        <v>16</v>
      </c>
      <c r="O35" s="3"/>
      <c r="P35" s="5">
        <v>33</v>
      </c>
      <c r="Q35" s="3">
        <v>157.56800000000001</v>
      </c>
      <c r="R35" s="3" t="s">
        <v>16</v>
      </c>
      <c r="Z35">
        <v>33</v>
      </c>
      <c r="AA35">
        <v>198.71700000000001</v>
      </c>
      <c r="AB35" s="3" t="s">
        <v>16</v>
      </c>
      <c r="AJ35">
        <v>33</v>
      </c>
      <c r="AK35">
        <v>214.08600000000001</v>
      </c>
      <c r="AL35" s="3" t="s">
        <v>16</v>
      </c>
      <c r="AT35">
        <v>33</v>
      </c>
      <c r="AU35">
        <v>228.858</v>
      </c>
      <c r="AV35" s="3" t="s">
        <v>16</v>
      </c>
    </row>
    <row r="36" spans="11:48" x14ac:dyDescent="0.25">
      <c r="K36">
        <v>34</v>
      </c>
      <c r="L36">
        <v>168.798</v>
      </c>
      <c r="M36" s="3" t="s">
        <v>16</v>
      </c>
      <c r="O36" s="3"/>
      <c r="P36" s="5">
        <v>34</v>
      </c>
      <c r="Q36" s="3">
        <v>191.67599999999999</v>
      </c>
      <c r="R36" s="3" t="s">
        <v>16</v>
      </c>
      <c r="Z36">
        <v>34</v>
      </c>
      <c r="AA36">
        <v>193.64599999999999</v>
      </c>
      <c r="AB36" s="3" t="s">
        <v>16</v>
      </c>
      <c r="AJ36">
        <v>34</v>
      </c>
      <c r="AK36">
        <v>208.803</v>
      </c>
      <c r="AL36" s="3" t="s">
        <v>16</v>
      </c>
      <c r="AT36">
        <v>34</v>
      </c>
      <c r="AU36">
        <v>264.22300000000001</v>
      </c>
      <c r="AV36" s="3" t="s">
        <v>16</v>
      </c>
    </row>
    <row r="37" spans="11:48" x14ac:dyDescent="0.25">
      <c r="K37">
        <v>35</v>
      </c>
      <c r="L37">
        <v>176.184</v>
      </c>
      <c r="M37" s="3" t="s">
        <v>16</v>
      </c>
      <c r="O37" s="3"/>
      <c r="P37" s="5">
        <v>35</v>
      </c>
      <c r="Q37" s="3">
        <v>171.40600000000001</v>
      </c>
      <c r="R37" s="3" t="s">
        <v>16</v>
      </c>
      <c r="Z37">
        <v>35</v>
      </c>
      <c r="AA37">
        <v>184.24700000000001</v>
      </c>
      <c r="AB37" s="3" t="s">
        <v>16</v>
      </c>
      <c r="AJ37">
        <v>35</v>
      </c>
      <c r="AK37">
        <v>198.167</v>
      </c>
      <c r="AL37" s="3" t="s">
        <v>16</v>
      </c>
      <c r="AT37">
        <v>35</v>
      </c>
      <c r="AU37">
        <v>164.71600000000001</v>
      </c>
      <c r="AV37" s="3" t="s">
        <v>16</v>
      </c>
    </row>
    <row r="38" spans="11:48" x14ac:dyDescent="0.25">
      <c r="K38">
        <v>36</v>
      </c>
      <c r="L38">
        <v>163.14599999999999</v>
      </c>
      <c r="M38" s="3" t="s">
        <v>16</v>
      </c>
      <c r="O38" s="3"/>
      <c r="P38" s="5">
        <v>36</v>
      </c>
      <c r="Q38" s="3">
        <v>215.83199999999999</v>
      </c>
      <c r="R38" s="3" t="s">
        <v>16</v>
      </c>
      <c r="Z38">
        <v>36</v>
      </c>
      <c r="AA38">
        <v>199.768</v>
      </c>
      <c r="AB38" s="3" t="s">
        <v>16</v>
      </c>
      <c r="AJ38">
        <v>36</v>
      </c>
      <c r="AK38">
        <v>187.523</v>
      </c>
      <c r="AL38" s="3" t="s">
        <v>16</v>
      </c>
      <c r="AT38">
        <v>36</v>
      </c>
      <c r="AU38">
        <v>146.161</v>
      </c>
      <c r="AV38" s="3" t="s">
        <v>16</v>
      </c>
    </row>
    <row r="39" spans="11:48" x14ac:dyDescent="0.25">
      <c r="O39" s="3"/>
      <c r="P39" s="5">
        <v>37</v>
      </c>
      <c r="Q39" s="3">
        <v>219.81800000000001</v>
      </c>
      <c r="R39" s="3" t="s">
        <v>16</v>
      </c>
      <c r="Z39">
        <v>37</v>
      </c>
      <c r="AA39">
        <v>190.28200000000001</v>
      </c>
      <c r="AB39" s="3" t="s">
        <v>16</v>
      </c>
      <c r="AJ39">
        <v>37</v>
      </c>
      <c r="AK39">
        <v>200.11699999999999</v>
      </c>
      <c r="AL39" s="3" t="s">
        <v>16</v>
      </c>
      <c r="AT39">
        <v>37</v>
      </c>
      <c r="AU39">
        <v>167.65700000000001</v>
      </c>
      <c r="AV39" s="3" t="s">
        <v>16</v>
      </c>
    </row>
    <row r="40" spans="11:48" x14ac:dyDescent="0.25">
      <c r="O40" s="3"/>
      <c r="P40" s="5">
        <v>38</v>
      </c>
      <c r="Q40" s="3">
        <v>173.791</v>
      </c>
      <c r="R40" s="3" t="s">
        <v>16</v>
      </c>
      <c r="Z40">
        <v>38</v>
      </c>
      <c r="AA40">
        <v>160.77500000000001</v>
      </c>
      <c r="AB40" s="3" t="s">
        <v>16</v>
      </c>
      <c r="AJ40">
        <v>38</v>
      </c>
      <c r="AK40">
        <v>187.928</v>
      </c>
      <c r="AL40" s="3" t="s">
        <v>16</v>
      </c>
      <c r="AT40">
        <v>38</v>
      </c>
      <c r="AU40">
        <v>153.613</v>
      </c>
      <c r="AV40" s="3" t="s">
        <v>16</v>
      </c>
    </row>
    <row r="41" spans="11:48" x14ac:dyDescent="0.25">
      <c r="O41" s="3"/>
      <c r="P41" s="5">
        <v>39</v>
      </c>
      <c r="Q41" s="3">
        <v>189.63900000000001</v>
      </c>
      <c r="R41" s="3" t="s">
        <v>16</v>
      </c>
      <c r="Z41">
        <v>39</v>
      </c>
      <c r="AA41">
        <v>236.05099999999999</v>
      </c>
      <c r="AB41" s="3" t="s">
        <v>16</v>
      </c>
      <c r="AJ41">
        <v>39</v>
      </c>
      <c r="AK41">
        <v>202.09200000000001</v>
      </c>
      <c r="AL41" s="3" t="s">
        <v>16</v>
      </c>
      <c r="AT41">
        <v>39</v>
      </c>
      <c r="AU41">
        <v>162.50299999999999</v>
      </c>
      <c r="AV41" s="3" t="s">
        <v>16</v>
      </c>
    </row>
    <row r="42" spans="11:48" x14ac:dyDescent="0.25">
      <c r="O42" s="3"/>
      <c r="P42" s="5">
        <v>40</v>
      </c>
      <c r="Q42" s="3">
        <v>210.88200000000001</v>
      </c>
      <c r="R42" s="3" t="s">
        <v>16</v>
      </c>
      <c r="Z42">
        <v>40</v>
      </c>
      <c r="AA42">
        <v>166.61199999999999</v>
      </c>
      <c r="AB42" s="3" t="s">
        <v>16</v>
      </c>
      <c r="AJ42">
        <v>40</v>
      </c>
      <c r="AK42">
        <v>152.072</v>
      </c>
      <c r="AL42" s="3" t="s">
        <v>16</v>
      </c>
      <c r="AT42">
        <v>40</v>
      </c>
      <c r="AU42">
        <v>171.262</v>
      </c>
      <c r="AV42" s="3" t="s">
        <v>16</v>
      </c>
    </row>
    <row r="43" spans="11:48" x14ac:dyDescent="0.25">
      <c r="O43" s="3"/>
      <c r="P43" s="5">
        <v>41</v>
      </c>
      <c r="Q43" s="3">
        <v>206.238</v>
      </c>
      <c r="R43" s="3" t="s">
        <v>16</v>
      </c>
      <c r="Z43">
        <v>41</v>
      </c>
      <c r="AA43">
        <v>197.483</v>
      </c>
      <c r="AB43" s="3" t="s">
        <v>16</v>
      </c>
      <c r="AJ43">
        <v>41</v>
      </c>
      <c r="AK43">
        <v>198.47499999999999</v>
      </c>
      <c r="AL43" s="3" t="s">
        <v>16</v>
      </c>
      <c r="AT43">
        <v>41</v>
      </c>
      <c r="AU43">
        <v>144.78100000000001</v>
      </c>
      <c r="AV43" s="3" t="s">
        <v>16</v>
      </c>
    </row>
    <row r="44" spans="11:48" x14ac:dyDescent="0.25">
      <c r="O44" s="3"/>
      <c r="P44" s="5">
        <v>42</v>
      </c>
      <c r="Q44" s="3">
        <v>171.02600000000001</v>
      </c>
      <c r="R44" s="3" t="s">
        <v>16</v>
      </c>
      <c r="Z44">
        <v>42</v>
      </c>
      <c r="AA44">
        <v>232.32499999999999</v>
      </c>
      <c r="AB44" s="3" t="s">
        <v>16</v>
      </c>
      <c r="AJ44">
        <v>42</v>
      </c>
      <c r="AK44">
        <v>200.87899999999999</v>
      </c>
      <c r="AL44" s="3" t="s">
        <v>16</v>
      </c>
      <c r="AT44">
        <v>42</v>
      </c>
      <c r="AU44">
        <v>150.76499999999999</v>
      </c>
      <c r="AV44" s="3" t="s">
        <v>16</v>
      </c>
    </row>
    <row r="45" spans="11:48" x14ac:dyDescent="0.25">
      <c r="O45" s="3"/>
      <c r="P45" s="5">
        <v>43</v>
      </c>
      <c r="Q45" s="3">
        <v>191.471</v>
      </c>
      <c r="R45" s="3" t="s">
        <v>16</v>
      </c>
      <c r="Z45">
        <v>43</v>
      </c>
      <c r="AA45">
        <v>230.083</v>
      </c>
      <c r="AB45" s="3" t="s">
        <v>16</v>
      </c>
      <c r="AJ45">
        <v>43</v>
      </c>
      <c r="AK45">
        <v>191.01400000000001</v>
      </c>
      <c r="AL45" s="3" t="s">
        <v>16</v>
      </c>
      <c r="AT45">
        <v>43</v>
      </c>
      <c r="AU45">
        <v>166.71700000000001</v>
      </c>
      <c r="AV45" s="3" t="s">
        <v>16</v>
      </c>
    </row>
    <row r="46" spans="11:48" x14ac:dyDescent="0.25">
      <c r="O46" s="3"/>
      <c r="P46" s="5">
        <v>44</v>
      </c>
      <c r="Q46" s="3">
        <v>188.04400000000001</v>
      </c>
      <c r="R46" s="3" t="s">
        <v>16</v>
      </c>
      <c r="Z46">
        <v>44</v>
      </c>
      <c r="AA46">
        <v>274.65199999999999</v>
      </c>
      <c r="AB46" s="3" t="s">
        <v>16</v>
      </c>
      <c r="AJ46">
        <v>44</v>
      </c>
      <c r="AK46">
        <v>167.10900000000001</v>
      </c>
      <c r="AL46" s="3" t="s">
        <v>16</v>
      </c>
      <c r="AT46">
        <v>44</v>
      </c>
      <c r="AU46">
        <v>208.59399999999999</v>
      </c>
      <c r="AV46" s="3" t="s">
        <v>16</v>
      </c>
    </row>
    <row r="47" spans="11:48" x14ac:dyDescent="0.25">
      <c r="O47" s="3"/>
      <c r="P47" s="5">
        <v>45</v>
      </c>
      <c r="Q47" s="3">
        <v>230.11699999999999</v>
      </c>
      <c r="R47" s="3" t="s">
        <v>16</v>
      </c>
      <c r="Z47">
        <v>45</v>
      </c>
      <c r="AA47">
        <v>229.88900000000001</v>
      </c>
      <c r="AB47" s="3" t="s">
        <v>16</v>
      </c>
      <c r="AJ47">
        <v>45</v>
      </c>
      <c r="AK47">
        <v>188.00299999999999</v>
      </c>
      <c r="AL47" s="3" t="s">
        <v>16</v>
      </c>
      <c r="AT47">
        <v>45</v>
      </c>
      <c r="AU47">
        <v>180.67699999999999</v>
      </c>
      <c r="AV47" s="3" t="s">
        <v>16</v>
      </c>
    </row>
    <row r="48" spans="11:48" x14ac:dyDescent="0.25">
      <c r="O48" s="3"/>
      <c r="P48" s="5">
        <v>46</v>
      </c>
      <c r="Q48" s="3">
        <v>205.19900000000001</v>
      </c>
      <c r="R48" s="3" t="s">
        <v>16</v>
      </c>
      <c r="Z48">
        <v>46</v>
      </c>
      <c r="AA48">
        <v>268.96899999999999</v>
      </c>
      <c r="AB48" s="3" t="s">
        <v>16</v>
      </c>
      <c r="AJ48">
        <v>46</v>
      </c>
      <c r="AK48">
        <v>195.083</v>
      </c>
      <c r="AL48" s="3" t="s">
        <v>16</v>
      </c>
      <c r="AT48">
        <v>46</v>
      </c>
      <c r="AU48">
        <v>175.71299999999999</v>
      </c>
      <c r="AV48" s="3" t="s">
        <v>16</v>
      </c>
    </row>
    <row r="49" spans="15:48" x14ac:dyDescent="0.25">
      <c r="O49" s="3"/>
      <c r="P49" s="5">
        <v>47</v>
      </c>
      <c r="Q49" s="3">
        <v>222.40299999999999</v>
      </c>
      <c r="R49" s="3" t="s">
        <v>16</v>
      </c>
      <c r="Z49">
        <v>47</v>
      </c>
      <c r="AA49">
        <v>241.00800000000001</v>
      </c>
      <c r="AB49" s="3" t="s">
        <v>16</v>
      </c>
      <c r="AJ49">
        <v>47</v>
      </c>
      <c r="AK49">
        <v>307.22699999999998</v>
      </c>
      <c r="AL49" s="3" t="s">
        <v>16</v>
      </c>
      <c r="AT49">
        <v>47</v>
      </c>
      <c r="AU49">
        <v>163.786</v>
      </c>
      <c r="AV49" s="3" t="s">
        <v>16</v>
      </c>
    </row>
    <row r="50" spans="15:48" x14ac:dyDescent="0.25">
      <c r="O50" s="3"/>
      <c r="P50" s="5">
        <v>48</v>
      </c>
      <c r="Q50" s="3">
        <v>155.673</v>
      </c>
      <c r="R50" s="3" t="s">
        <v>16</v>
      </c>
      <c r="Z50">
        <v>48</v>
      </c>
      <c r="AA50">
        <v>211.791</v>
      </c>
      <c r="AB50" s="3" t="s">
        <v>16</v>
      </c>
      <c r="AJ50">
        <v>48</v>
      </c>
      <c r="AK50">
        <v>160.25299999999999</v>
      </c>
      <c r="AL50" s="3" t="s">
        <v>16</v>
      </c>
      <c r="AT50">
        <v>48</v>
      </c>
      <c r="AU50">
        <v>181.38300000000001</v>
      </c>
      <c r="AV50" s="3" t="s">
        <v>16</v>
      </c>
    </row>
    <row r="51" spans="15:48" x14ac:dyDescent="0.25">
      <c r="O51" s="3"/>
      <c r="P51" s="5">
        <v>49</v>
      </c>
      <c r="Q51" s="3">
        <v>205.876</v>
      </c>
      <c r="R51" s="3" t="s">
        <v>16</v>
      </c>
      <c r="Z51">
        <v>49</v>
      </c>
      <c r="AA51">
        <v>225.94499999999999</v>
      </c>
      <c r="AB51" s="3" t="s">
        <v>16</v>
      </c>
      <c r="AJ51">
        <v>49</v>
      </c>
      <c r="AK51">
        <v>210.38499999999999</v>
      </c>
      <c r="AL51" s="3" t="s">
        <v>16</v>
      </c>
      <c r="AT51">
        <v>49</v>
      </c>
      <c r="AU51">
        <v>152.47300000000001</v>
      </c>
      <c r="AV51" s="3" t="s">
        <v>16</v>
      </c>
    </row>
    <row r="52" spans="15:48" x14ac:dyDescent="0.25">
      <c r="O52" s="3"/>
      <c r="P52" s="5">
        <v>50</v>
      </c>
      <c r="Q52" s="3">
        <v>183.86799999999999</v>
      </c>
      <c r="R52" s="3" t="s">
        <v>16</v>
      </c>
      <c r="Z52">
        <v>50</v>
      </c>
      <c r="AA52">
        <v>235.82900000000001</v>
      </c>
      <c r="AB52" s="3" t="s">
        <v>16</v>
      </c>
      <c r="AJ52">
        <v>50</v>
      </c>
      <c r="AK52">
        <v>174.892</v>
      </c>
      <c r="AL52" s="3" t="s">
        <v>16</v>
      </c>
      <c r="AT52">
        <v>50</v>
      </c>
      <c r="AU52">
        <v>285.38799999999998</v>
      </c>
      <c r="AV52" s="3" t="s">
        <v>16</v>
      </c>
    </row>
    <row r="53" spans="15:48" x14ac:dyDescent="0.25">
      <c r="O53" s="3"/>
      <c r="P53" s="5">
        <v>51</v>
      </c>
      <c r="Q53" s="3">
        <v>174.517</v>
      </c>
      <c r="R53" s="3" t="s">
        <v>16</v>
      </c>
      <c r="Z53">
        <v>51</v>
      </c>
      <c r="AA53">
        <v>219.57900000000001</v>
      </c>
      <c r="AB53" s="3" t="s">
        <v>16</v>
      </c>
      <c r="AJ53">
        <v>51</v>
      </c>
      <c r="AK53">
        <v>175.887</v>
      </c>
      <c r="AL53" s="3" t="s">
        <v>16</v>
      </c>
      <c r="AT53">
        <v>51</v>
      </c>
      <c r="AU53">
        <v>150.68799999999999</v>
      </c>
      <c r="AV53" s="3" t="s">
        <v>16</v>
      </c>
    </row>
    <row r="54" spans="15:48" x14ac:dyDescent="0.25">
      <c r="O54" s="3"/>
      <c r="P54" s="5">
        <v>52</v>
      </c>
      <c r="Q54" s="3">
        <v>192.65199999999999</v>
      </c>
      <c r="R54" s="3" t="s">
        <v>16</v>
      </c>
      <c r="Z54">
        <v>52</v>
      </c>
      <c r="AA54">
        <v>181.108</v>
      </c>
      <c r="AB54" s="3" t="s">
        <v>16</v>
      </c>
      <c r="AJ54">
        <v>52</v>
      </c>
      <c r="AK54">
        <v>172.803</v>
      </c>
      <c r="AL54" s="3" t="s">
        <v>16</v>
      </c>
      <c r="AT54">
        <v>52</v>
      </c>
      <c r="AU54">
        <v>168.61699999999999</v>
      </c>
      <c r="AV54" s="3" t="s">
        <v>16</v>
      </c>
    </row>
    <row r="55" spans="15:48" x14ac:dyDescent="0.25">
      <c r="O55" s="3"/>
      <c r="P55" s="5">
        <v>53</v>
      </c>
      <c r="Q55" s="3">
        <v>192.357</v>
      </c>
      <c r="R55" s="3" t="s">
        <v>16</v>
      </c>
      <c r="Z55">
        <v>53</v>
      </c>
      <c r="AA55">
        <v>168.41</v>
      </c>
      <c r="AB55" s="3" t="s">
        <v>16</v>
      </c>
      <c r="AJ55">
        <v>53</v>
      </c>
      <c r="AK55">
        <v>169.108</v>
      </c>
      <c r="AL55" s="3" t="s">
        <v>16</v>
      </c>
      <c r="AT55">
        <v>53</v>
      </c>
      <c r="AU55">
        <v>179.691</v>
      </c>
      <c r="AV55" s="3" t="s">
        <v>16</v>
      </c>
    </row>
    <row r="56" spans="15:48" x14ac:dyDescent="0.25">
      <c r="O56" s="3"/>
      <c r="P56" s="5">
        <v>54</v>
      </c>
      <c r="Q56" s="3">
        <v>192.76499999999999</v>
      </c>
      <c r="R56" s="3" t="s">
        <v>16</v>
      </c>
      <c r="Z56">
        <v>54</v>
      </c>
      <c r="AA56">
        <v>155.673</v>
      </c>
      <c r="AB56" s="3" t="s">
        <v>16</v>
      </c>
      <c r="AJ56">
        <v>54</v>
      </c>
      <c r="AK56">
        <v>186.29599999999999</v>
      </c>
      <c r="AL56" s="3" t="s">
        <v>16</v>
      </c>
      <c r="AT56">
        <v>54</v>
      </c>
      <c r="AU56">
        <v>267.70100000000002</v>
      </c>
      <c r="AV56" s="3" t="s">
        <v>16</v>
      </c>
    </row>
    <row r="57" spans="15:48" x14ac:dyDescent="0.25">
      <c r="O57" s="3"/>
      <c r="P57" s="5">
        <v>55</v>
      </c>
      <c r="Q57" s="3">
        <v>191.01</v>
      </c>
      <c r="R57" s="3" t="s">
        <v>16</v>
      </c>
      <c r="Z57">
        <v>55</v>
      </c>
      <c r="AA57">
        <v>221.32599999999999</v>
      </c>
      <c r="AB57" s="3" t="s">
        <v>16</v>
      </c>
      <c r="AJ57">
        <v>55</v>
      </c>
      <c r="AK57">
        <v>189.66200000000001</v>
      </c>
      <c r="AL57" s="3" t="s">
        <v>16</v>
      </c>
      <c r="AT57">
        <v>55</v>
      </c>
      <c r="AU57">
        <v>179.61799999999999</v>
      </c>
      <c r="AV57" s="3" t="s">
        <v>16</v>
      </c>
    </row>
    <row r="58" spans="15:48" x14ac:dyDescent="0.25">
      <c r="O58" s="3"/>
      <c r="P58" s="5">
        <v>56</v>
      </c>
      <c r="Q58" s="3">
        <v>182.00700000000001</v>
      </c>
      <c r="R58" s="3" t="s">
        <v>16</v>
      </c>
      <c r="Z58">
        <v>56</v>
      </c>
      <c r="AA58">
        <v>158.01</v>
      </c>
      <c r="AB58" s="3" t="s">
        <v>16</v>
      </c>
      <c r="AJ58">
        <v>56</v>
      </c>
      <c r="AK58">
        <v>177.07400000000001</v>
      </c>
      <c r="AL58" s="3" t="s">
        <v>16</v>
      </c>
      <c r="AT58">
        <v>56</v>
      </c>
      <c r="AU58">
        <v>205.708</v>
      </c>
      <c r="AV58" s="3" t="s">
        <v>16</v>
      </c>
    </row>
    <row r="59" spans="15:48" x14ac:dyDescent="0.25">
      <c r="O59" s="3"/>
      <c r="P59" s="5">
        <v>57</v>
      </c>
      <c r="Q59" s="3">
        <v>188.739</v>
      </c>
      <c r="R59" s="3" t="s">
        <v>16</v>
      </c>
      <c r="Z59">
        <v>57</v>
      </c>
      <c r="AA59">
        <v>176.56700000000001</v>
      </c>
      <c r="AB59" s="3" t="s">
        <v>16</v>
      </c>
      <c r="AJ59">
        <v>57</v>
      </c>
      <c r="AK59">
        <v>175.41399999999999</v>
      </c>
      <c r="AL59" s="3" t="s">
        <v>16</v>
      </c>
      <c r="AT59">
        <v>57</v>
      </c>
      <c r="AU59">
        <v>142.56399999999999</v>
      </c>
      <c r="AV59" s="3" t="s">
        <v>16</v>
      </c>
    </row>
    <row r="60" spans="15:48" x14ac:dyDescent="0.25">
      <c r="O60" s="3"/>
      <c r="P60" s="5">
        <v>58</v>
      </c>
      <c r="Q60" s="3">
        <v>137.70699999999999</v>
      </c>
      <c r="R60" s="3" t="s">
        <v>16</v>
      </c>
      <c r="Z60">
        <v>58</v>
      </c>
      <c r="AA60">
        <v>160.77500000000001</v>
      </c>
      <c r="AB60" s="3" t="s">
        <v>16</v>
      </c>
      <c r="AJ60">
        <v>58</v>
      </c>
      <c r="AK60">
        <v>185.92099999999999</v>
      </c>
      <c r="AL60" s="3" t="s">
        <v>16</v>
      </c>
      <c r="AT60">
        <v>58</v>
      </c>
      <c r="AU60">
        <v>150.54300000000001</v>
      </c>
      <c r="AV60" s="3" t="s">
        <v>16</v>
      </c>
    </row>
    <row r="61" spans="15:48" x14ac:dyDescent="0.25">
      <c r="O61" s="3"/>
      <c r="P61" s="5">
        <v>59</v>
      </c>
      <c r="Q61" s="3">
        <v>173.916</v>
      </c>
      <c r="R61" s="3" t="s">
        <v>16</v>
      </c>
      <c r="Z61">
        <v>59</v>
      </c>
      <c r="AA61">
        <v>157.56800000000001</v>
      </c>
      <c r="AB61" s="3" t="s">
        <v>16</v>
      </c>
      <c r="AJ61">
        <v>59</v>
      </c>
      <c r="AK61">
        <v>162.50299999999999</v>
      </c>
      <c r="AL61" s="3" t="s">
        <v>16</v>
      </c>
      <c r="AT61">
        <v>59</v>
      </c>
      <c r="AU61">
        <v>180.41800000000001</v>
      </c>
      <c r="AV61" s="3" t="s">
        <v>16</v>
      </c>
    </row>
    <row r="62" spans="15:48" x14ac:dyDescent="0.25">
      <c r="O62" s="3"/>
      <c r="P62" s="5">
        <v>60</v>
      </c>
      <c r="Q62" s="3">
        <v>177.738</v>
      </c>
      <c r="R62" s="3" t="s">
        <v>16</v>
      </c>
      <c r="Z62">
        <v>60</v>
      </c>
      <c r="AA62">
        <v>191.67599999999999</v>
      </c>
      <c r="AB62" s="3" t="s">
        <v>16</v>
      </c>
      <c r="AJ62">
        <v>60</v>
      </c>
      <c r="AK62">
        <v>173.69</v>
      </c>
      <c r="AL62" s="3" t="s">
        <v>16</v>
      </c>
      <c r="AT62">
        <v>60</v>
      </c>
      <c r="AU62">
        <v>184.01</v>
      </c>
      <c r="AV62" s="3" t="s">
        <v>16</v>
      </c>
    </row>
    <row r="63" spans="15:48" x14ac:dyDescent="0.25">
      <c r="O63" s="3"/>
      <c r="P63" s="5">
        <v>61</v>
      </c>
      <c r="Q63" s="3">
        <v>146.66800000000001</v>
      </c>
      <c r="R63" s="3" t="s">
        <v>16</v>
      </c>
      <c r="Z63">
        <v>61</v>
      </c>
      <c r="AA63">
        <v>171.40600000000001</v>
      </c>
      <c r="AB63" s="3" t="s">
        <v>16</v>
      </c>
      <c r="AJ63">
        <v>61</v>
      </c>
      <c r="AK63">
        <v>209.262</v>
      </c>
      <c r="AL63" s="3" t="s">
        <v>16</v>
      </c>
      <c r="AT63">
        <v>61</v>
      </c>
      <c r="AU63">
        <v>171.28700000000001</v>
      </c>
      <c r="AV63" s="3" t="s">
        <v>16</v>
      </c>
    </row>
    <row r="64" spans="15:48" x14ac:dyDescent="0.25">
      <c r="O64" s="3"/>
      <c r="P64" s="5">
        <v>62</v>
      </c>
      <c r="Q64" s="3">
        <v>127.267</v>
      </c>
      <c r="R64" s="3" t="s">
        <v>16</v>
      </c>
      <c r="Z64">
        <v>62</v>
      </c>
      <c r="AA64">
        <v>215.83199999999999</v>
      </c>
      <c r="AB64" s="3" t="s">
        <v>16</v>
      </c>
      <c r="AJ64">
        <v>62</v>
      </c>
      <c r="AK64">
        <v>185.809</v>
      </c>
      <c r="AL64" s="3" t="s">
        <v>16</v>
      </c>
      <c r="AT64">
        <v>62</v>
      </c>
      <c r="AU64">
        <v>160.53</v>
      </c>
      <c r="AV64" s="3" t="s">
        <v>16</v>
      </c>
    </row>
    <row r="65" spans="15:48" x14ac:dyDescent="0.25">
      <c r="O65" s="3"/>
      <c r="P65" s="5">
        <v>63</v>
      </c>
      <c r="Q65" s="3">
        <v>230.23099999999999</v>
      </c>
      <c r="R65" s="3" t="s">
        <v>16</v>
      </c>
      <c r="Z65">
        <v>63</v>
      </c>
      <c r="AA65">
        <v>219.81800000000001</v>
      </c>
      <c r="AB65" s="3" t="s">
        <v>16</v>
      </c>
      <c r="AJ65">
        <v>63</v>
      </c>
      <c r="AK65">
        <v>164.185</v>
      </c>
      <c r="AL65" s="3" t="s">
        <v>16</v>
      </c>
      <c r="AT65">
        <v>63</v>
      </c>
      <c r="AU65">
        <v>154.124</v>
      </c>
      <c r="AV65" s="3" t="s">
        <v>16</v>
      </c>
    </row>
    <row r="66" spans="15:48" x14ac:dyDescent="0.25">
      <c r="O66" s="3"/>
      <c r="P66" s="5">
        <v>64</v>
      </c>
      <c r="Q66" s="3">
        <v>178.44800000000001</v>
      </c>
      <c r="R66" s="3" t="s">
        <v>16</v>
      </c>
      <c r="Z66">
        <v>64</v>
      </c>
      <c r="AA66">
        <v>173.791</v>
      </c>
      <c r="AB66" s="3" t="s">
        <v>16</v>
      </c>
      <c r="AJ66">
        <v>64</v>
      </c>
      <c r="AK66">
        <v>134.857</v>
      </c>
      <c r="AL66" s="3" t="s">
        <v>16</v>
      </c>
      <c r="AT66">
        <v>64</v>
      </c>
      <c r="AU66">
        <v>150.54300000000001</v>
      </c>
      <c r="AV66" s="3" t="s">
        <v>16</v>
      </c>
    </row>
    <row r="67" spans="15:48" x14ac:dyDescent="0.25">
      <c r="O67" s="3"/>
      <c r="P67" s="5">
        <v>65</v>
      </c>
      <c r="Q67" s="3">
        <v>152.643</v>
      </c>
      <c r="R67" s="3" t="s">
        <v>16</v>
      </c>
      <c r="Z67">
        <v>65</v>
      </c>
      <c r="AA67">
        <v>189.63900000000001</v>
      </c>
      <c r="AB67" s="3" t="s">
        <v>16</v>
      </c>
      <c r="AJ67">
        <v>65</v>
      </c>
      <c r="AK67">
        <v>161.697</v>
      </c>
      <c r="AL67" s="3" t="s">
        <v>16</v>
      </c>
      <c r="AT67">
        <v>65</v>
      </c>
      <c r="AU67">
        <v>204.02199999999999</v>
      </c>
      <c r="AV67" s="3" t="s">
        <v>16</v>
      </c>
    </row>
    <row r="68" spans="15:48" x14ac:dyDescent="0.25">
      <c r="O68" s="3"/>
      <c r="P68" s="5">
        <v>66</v>
      </c>
      <c r="Q68" s="3">
        <v>143.571</v>
      </c>
      <c r="R68" s="3" t="s">
        <v>16</v>
      </c>
      <c r="Z68">
        <v>66</v>
      </c>
      <c r="AA68">
        <v>210.88200000000001</v>
      </c>
      <c r="AB68" s="3" t="s">
        <v>16</v>
      </c>
      <c r="AJ68">
        <v>66</v>
      </c>
      <c r="AK68">
        <v>190.31800000000001</v>
      </c>
      <c r="AL68" s="3" t="s">
        <v>16</v>
      </c>
      <c r="AT68">
        <v>66</v>
      </c>
      <c r="AU68">
        <v>251.87700000000001</v>
      </c>
      <c r="AV68" s="3" t="s">
        <v>16</v>
      </c>
    </row>
    <row r="69" spans="15:48" x14ac:dyDescent="0.25">
      <c r="O69" s="3"/>
      <c r="P69" s="5">
        <v>67</v>
      </c>
      <c r="Q69" s="3">
        <v>117.646</v>
      </c>
      <c r="R69" s="3" t="s">
        <v>16</v>
      </c>
      <c r="Z69">
        <v>67</v>
      </c>
      <c r="AA69">
        <v>206.238</v>
      </c>
      <c r="AB69" s="3" t="s">
        <v>16</v>
      </c>
      <c r="AJ69">
        <v>67</v>
      </c>
      <c r="AK69">
        <v>190.09800000000001</v>
      </c>
      <c r="AL69" s="3" t="s">
        <v>16</v>
      </c>
      <c r="AT69">
        <v>67</v>
      </c>
      <c r="AU69">
        <v>141.58099999999999</v>
      </c>
      <c r="AV69" s="3" t="s">
        <v>16</v>
      </c>
    </row>
    <row r="70" spans="15:48" x14ac:dyDescent="0.25">
      <c r="O70" s="3"/>
      <c r="P70" s="5">
        <v>68</v>
      </c>
      <c r="Q70" s="3">
        <v>146.28</v>
      </c>
      <c r="R70" s="3" t="s">
        <v>16</v>
      </c>
      <c r="AB70" s="3"/>
      <c r="AJ70">
        <v>68</v>
      </c>
      <c r="AK70">
        <v>236.34700000000001</v>
      </c>
      <c r="AL70" s="3" t="s">
        <v>16</v>
      </c>
      <c r="AT70">
        <v>68</v>
      </c>
      <c r="AU70">
        <v>184.22300000000001</v>
      </c>
      <c r="AV70" s="3" t="s">
        <v>16</v>
      </c>
    </row>
    <row r="71" spans="15:48" x14ac:dyDescent="0.25">
      <c r="O71" s="3"/>
      <c r="P71" s="5">
        <v>69</v>
      </c>
      <c r="Q71" s="3">
        <v>157.78899999999999</v>
      </c>
      <c r="R71" s="3" t="s">
        <v>16</v>
      </c>
      <c r="AB71" s="3"/>
      <c r="AJ71">
        <v>69</v>
      </c>
      <c r="AK71">
        <v>210.489</v>
      </c>
      <c r="AL71" s="3" t="s">
        <v>16</v>
      </c>
      <c r="AT71">
        <v>69</v>
      </c>
      <c r="AU71">
        <v>165.27099999999999</v>
      </c>
      <c r="AV71" s="3" t="s">
        <v>16</v>
      </c>
    </row>
    <row r="72" spans="15:48" x14ac:dyDescent="0.25">
      <c r="O72" s="3"/>
      <c r="P72" s="5">
        <v>70</v>
      </c>
      <c r="Q72" s="3">
        <v>240.88200000000001</v>
      </c>
      <c r="R72" s="3" t="s">
        <v>16</v>
      </c>
      <c r="AB72" s="3"/>
      <c r="AJ72">
        <v>70</v>
      </c>
      <c r="AK72">
        <v>169.012</v>
      </c>
      <c r="AL72" s="3" t="s">
        <v>16</v>
      </c>
      <c r="AT72">
        <v>70</v>
      </c>
      <c r="AU72">
        <v>152.50200000000001</v>
      </c>
      <c r="AV72" s="3" t="s">
        <v>16</v>
      </c>
    </row>
    <row r="73" spans="15:48" x14ac:dyDescent="0.25">
      <c r="O73" s="3"/>
      <c r="P73" s="5">
        <v>71</v>
      </c>
      <c r="Q73" s="3">
        <v>178.13499999999999</v>
      </c>
      <c r="R73" s="3" t="s">
        <v>16</v>
      </c>
      <c r="AB73" s="3"/>
      <c r="AJ73">
        <v>71</v>
      </c>
      <c r="AK73">
        <v>192.76499999999999</v>
      </c>
      <c r="AL73" s="3" t="s">
        <v>16</v>
      </c>
      <c r="AT73">
        <v>71</v>
      </c>
      <c r="AU73">
        <v>179.715</v>
      </c>
      <c r="AV73" s="3" t="s">
        <v>16</v>
      </c>
    </row>
    <row r="74" spans="15:48" x14ac:dyDescent="0.25">
      <c r="O74" s="3"/>
      <c r="P74" s="5">
        <v>72</v>
      </c>
      <c r="Q74" s="3">
        <v>195.619</v>
      </c>
      <c r="R74" s="3" t="s">
        <v>16</v>
      </c>
      <c r="AB74" s="3"/>
      <c r="AJ74">
        <v>72</v>
      </c>
      <c r="AK74">
        <v>182.60599999999999</v>
      </c>
      <c r="AL74" s="3" t="s">
        <v>16</v>
      </c>
      <c r="AT74">
        <v>72</v>
      </c>
      <c r="AU74">
        <v>194.99299999999999</v>
      </c>
      <c r="AV74" s="3" t="s">
        <v>16</v>
      </c>
    </row>
    <row r="75" spans="15:48" x14ac:dyDescent="0.25">
      <c r="O75" s="3"/>
      <c r="P75" s="5">
        <v>73</v>
      </c>
      <c r="Q75" s="3">
        <v>183.25</v>
      </c>
      <c r="R75" s="3" t="s">
        <v>16</v>
      </c>
      <c r="AB75" s="3"/>
      <c r="AJ75">
        <v>73</v>
      </c>
      <c r="AK75">
        <v>207.98599999999999</v>
      </c>
      <c r="AL75" s="3" t="s">
        <v>16</v>
      </c>
      <c r="AT75">
        <v>73</v>
      </c>
      <c r="AU75">
        <v>239.47</v>
      </c>
      <c r="AV75" s="3" t="s">
        <v>16</v>
      </c>
    </row>
    <row r="76" spans="15:48" x14ac:dyDescent="0.25">
      <c r="O76" s="3"/>
      <c r="P76" s="5">
        <v>74</v>
      </c>
      <c r="Q76" s="3">
        <v>173.08600000000001</v>
      </c>
      <c r="R76" s="3" t="s">
        <v>16</v>
      </c>
      <c r="AB76" s="3"/>
      <c r="AJ76">
        <v>74</v>
      </c>
      <c r="AK76">
        <v>185.05</v>
      </c>
      <c r="AL76" s="3" t="s">
        <v>16</v>
      </c>
      <c r="AT76">
        <v>74</v>
      </c>
      <c r="AU76">
        <v>134.857</v>
      </c>
      <c r="AV76" s="3" t="s">
        <v>16</v>
      </c>
    </row>
    <row r="77" spans="15:48" x14ac:dyDescent="0.25">
      <c r="O77" s="3"/>
      <c r="P77" s="5">
        <v>75</v>
      </c>
      <c r="Q77" s="3">
        <v>208.13300000000001</v>
      </c>
      <c r="R77" s="3" t="s">
        <v>16</v>
      </c>
      <c r="AB77" s="3"/>
      <c r="AJ77">
        <v>75</v>
      </c>
      <c r="AK77">
        <v>165.13900000000001</v>
      </c>
      <c r="AL77" s="3" t="s">
        <v>16</v>
      </c>
      <c r="AT77">
        <v>75</v>
      </c>
      <c r="AU77">
        <v>190.465</v>
      </c>
      <c r="AV77" s="3" t="s">
        <v>16</v>
      </c>
    </row>
    <row r="78" spans="15:48" x14ac:dyDescent="0.25">
      <c r="O78" s="3"/>
      <c r="P78" s="5">
        <v>76</v>
      </c>
      <c r="Q78" s="3">
        <v>224.99700000000001</v>
      </c>
      <c r="R78" s="3" t="s">
        <v>16</v>
      </c>
      <c r="AB78" s="3"/>
      <c r="AJ78">
        <v>76</v>
      </c>
      <c r="AK78">
        <v>172.88399999999999</v>
      </c>
      <c r="AL78" s="3" t="s">
        <v>16</v>
      </c>
      <c r="AT78">
        <v>76</v>
      </c>
      <c r="AU78">
        <v>136.59299999999999</v>
      </c>
      <c r="AV78" s="3" t="s">
        <v>16</v>
      </c>
    </row>
    <row r="79" spans="15:48" x14ac:dyDescent="0.25">
      <c r="O79" s="3"/>
      <c r="P79" s="5">
        <v>77</v>
      </c>
      <c r="Q79" s="3">
        <v>260.32499999999999</v>
      </c>
      <c r="R79" s="3" t="s">
        <v>16</v>
      </c>
      <c r="AB79" s="3"/>
      <c r="AT79">
        <v>77</v>
      </c>
      <c r="AU79">
        <v>162.798</v>
      </c>
      <c r="AV79" s="3" t="s">
        <v>16</v>
      </c>
    </row>
    <row r="80" spans="15:48" x14ac:dyDescent="0.25">
      <c r="O80" s="3"/>
      <c r="P80" s="5">
        <v>78</v>
      </c>
      <c r="Q80" s="3">
        <v>249.16300000000001</v>
      </c>
      <c r="R80" s="3" t="s">
        <v>16</v>
      </c>
      <c r="AB80" s="3"/>
    </row>
    <row r="81" spans="11:48" x14ac:dyDescent="0.25">
      <c r="O81" s="3"/>
      <c r="P81" s="5">
        <v>79</v>
      </c>
      <c r="Q81" s="3">
        <v>235.607</v>
      </c>
      <c r="R81" s="3" t="s">
        <v>16</v>
      </c>
      <c r="AB81" s="3"/>
    </row>
    <row r="82" spans="11:48" x14ac:dyDescent="0.25">
      <c r="O82" s="3"/>
      <c r="P82" s="5">
        <v>80</v>
      </c>
      <c r="Q82" s="3">
        <v>195.81899999999999</v>
      </c>
      <c r="R82" s="3" t="s">
        <v>16</v>
      </c>
      <c r="AB82" s="3"/>
    </row>
    <row r="83" spans="11:48" x14ac:dyDescent="0.25">
      <c r="O83" s="3"/>
      <c r="P83" s="5">
        <v>81</v>
      </c>
      <c r="Q83" s="3">
        <v>195.32900000000001</v>
      </c>
      <c r="R83" s="3" t="s">
        <v>16</v>
      </c>
      <c r="AB83" s="3"/>
    </row>
    <row r="84" spans="11:48" x14ac:dyDescent="0.25">
      <c r="O84" s="3"/>
      <c r="P84" s="5">
        <v>82</v>
      </c>
      <c r="Q84" s="3">
        <v>194.208</v>
      </c>
      <c r="R84" s="3" t="s">
        <v>16</v>
      </c>
    </row>
    <row r="85" spans="11:48" x14ac:dyDescent="0.25">
      <c r="O85" s="3"/>
      <c r="P85" s="5">
        <v>83</v>
      </c>
      <c r="Q85" s="3">
        <v>220.76900000000001</v>
      </c>
      <c r="R85" s="3" t="s">
        <v>16</v>
      </c>
    </row>
    <row r="86" spans="11:48" x14ac:dyDescent="0.25">
      <c r="O86" s="3"/>
      <c r="P86" s="5">
        <v>84</v>
      </c>
      <c r="Q86" s="3">
        <v>213.82499999999999</v>
      </c>
      <c r="R86" s="3" t="s">
        <v>16</v>
      </c>
    </row>
    <row r="87" spans="11:48" x14ac:dyDescent="0.25">
      <c r="O87" s="3"/>
      <c r="P87" s="5">
        <v>85</v>
      </c>
      <c r="Q87" s="3">
        <v>178.619</v>
      </c>
      <c r="R87" s="3" t="s">
        <v>16</v>
      </c>
    </row>
    <row r="88" spans="11:48" x14ac:dyDescent="0.25">
      <c r="O88" s="3"/>
      <c r="P88" s="5">
        <v>86</v>
      </c>
      <c r="Q88" s="3">
        <v>175.27699999999999</v>
      </c>
      <c r="R88" s="3" t="s">
        <v>16</v>
      </c>
    </row>
    <row r="89" spans="11:48" x14ac:dyDescent="0.25">
      <c r="O89" s="3"/>
      <c r="P89" s="5">
        <v>87</v>
      </c>
      <c r="Q89" s="3">
        <v>186.483</v>
      </c>
      <c r="R89" s="3" t="s">
        <v>16</v>
      </c>
    </row>
    <row r="90" spans="11:48" x14ac:dyDescent="0.25">
      <c r="O90" s="3"/>
      <c r="P90" s="3"/>
      <c r="Q90" s="3"/>
      <c r="R90" s="3"/>
    </row>
    <row r="91" spans="11:48" x14ac:dyDescent="0.25">
      <c r="K91" s="3" t="s">
        <v>19</v>
      </c>
      <c r="L91" s="1">
        <f>AVERAGE(L3:L90)</f>
        <v>178.31763888888884</v>
      </c>
      <c r="M91" s="3" t="s">
        <v>16</v>
      </c>
      <c r="O91" s="3"/>
      <c r="P91" s="3" t="s">
        <v>19</v>
      </c>
      <c r="Q91" s="4">
        <f>AVERAGE(Q3:Q90)</f>
        <v>195.30780459770114</v>
      </c>
      <c r="R91" s="3" t="s">
        <v>16</v>
      </c>
      <c r="U91" s="3" t="s">
        <v>19</v>
      </c>
      <c r="V91" s="1">
        <f>AVERAGE(V3:V90)</f>
        <v>173.34774074074073</v>
      </c>
      <c r="W91" s="3" t="s">
        <v>16</v>
      </c>
      <c r="Y91" s="3"/>
      <c r="Z91" s="3" t="s">
        <v>19</v>
      </c>
      <c r="AA91" s="4">
        <f>AVERAGE(AA3:AA90)</f>
        <v>200.21534328358197</v>
      </c>
      <c r="AB91" s="3" t="s">
        <v>16</v>
      </c>
      <c r="AE91" s="3" t="s">
        <v>19</v>
      </c>
      <c r="AF91" s="1">
        <f>AVERAGE(AF3:AF90)</f>
        <v>171.41213636363639</v>
      </c>
      <c r="AG91" s="3" t="s">
        <v>16</v>
      </c>
      <c r="AI91" s="3"/>
      <c r="AJ91" s="3" t="s">
        <v>19</v>
      </c>
      <c r="AK91" s="4">
        <f>AVERAGE(AK3:AK90)</f>
        <v>191.87936842105267</v>
      </c>
      <c r="AL91" s="3" t="s">
        <v>16</v>
      </c>
      <c r="AO91" s="3" t="s">
        <v>19</v>
      </c>
      <c r="AP91" s="1">
        <f>AVERAGE(AP3:AP90)</f>
        <v>165.24752173913046</v>
      </c>
      <c r="AQ91" s="3" t="s">
        <v>16</v>
      </c>
      <c r="AS91" s="3"/>
      <c r="AT91" s="3" t="s">
        <v>19</v>
      </c>
      <c r="AU91" s="4">
        <f>AVERAGE(AU3:AU90)</f>
        <v>181.27544155844163</v>
      </c>
      <c r="AV91" s="3" t="s">
        <v>16</v>
      </c>
    </row>
    <row r="92" spans="11:48" x14ac:dyDescent="0.25">
      <c r="K92" s="3" t="s">
        <v>7</v>
      </c>
      <c r="L92" s="1">
        <f>STDEV(L3:L90)</f>
        <v>17.713818102830313</v>
      </c>
      <c r="M92" s="3" t="s">
        <v>16</v>
      </c>
      <c r="O92" s="3"/>
      <c r="P92" s="3" t="s">
        <v>7</v>
      </c>
      <c r="Q92" s="4">
        <f>STDEV(Q3:Q90)</f>
        <v>31.458643893597309</v>
      </c>
      <c r="R92" s="3" t="s">
        <v>16</v>
      </c>
      <c r="U92" s="3" t="s">
        <v>7</v>
      </c>
      <c r="V92" s="1">
        <f>STDEV(V3:V90)</f>
        <v>14.846702904096492</v>
      </c>
      <c r="W92" s="3" t="s">
        <v>16</v>
      </c>
      <c r="Y92" s="3"/>
      <c r="Z92" s="3" t="s">
        <v>7</v>
      </c>
      <c r="AA92" s="4">
        <f>STDEV(AA3:AA90)</f>
        <v>29.889571359373658</v>
      </c>
      <c r="AB92" s="3" t="s">
        <v>16</v>
      </c>
      <c r="AE92" s="3" t="s">
        <v>7</v>
      </c>
      <c r="AF92" s="1">
        <f>STDEV(AF3:AF90)</f>
        <v>16.888014102133287</v>
      </c>
      <c r="AG92" s="3" t="s">
        <v>16</v>
      </c>
      <c r="AI92" s="3"/>
      <c r="AJ92" s="3" t="s">
        <v>7</v>
      </c>
      <c r="AK92" s="4">
        <f>STDEV(AK3:AK90)</f>
        <v>28.704747045667609</v>
      </c>
      <c r="AL92" s="3" t="s">
        <v>16</v>
      </c>
      <c r="AO92" s="3" t="s">
        <v>7</v>
      </c>
      <c r="AP92" s="1">
        <f>STDEV(AP3:AP90)</f>
        <v>12.766879165422768</v>
      </c>
      <c r="AQ92" s="3" t="s">
        <v>16</v>
      </c>
      <c r="AS92" s="3"/>
      <c r="AT92" s="3" t="s">
        <v>7</v>
      </c>
      <c r="AU92" s="4">
        <f>STDEV(AU3:AU90)</f>
        <v>35.509671572275536</v>
      </c>
      <c r="AV92" s="3" t="s">
        <v>16</v>
      </c>
    </row>
    <row r="93" spans="11:48" x14ac:dyDescent="0.25">
      <c r="K93" s="3" t="s">
        <v>19</v>
      </c>
      <c r="L93" s="1">
        <f>L91/174*5</f>
        <v>5.1240700830140469</v>
      </c>
      <c r="M93" s="3" t="s">
        <v>4</v>
      </c>
      <c r="O93" s="3"/>
      <c r="P93" s="3" t="s">
        <v>19</v>
      </c>
      <c r="Q93" s="4">
        <f>Q91/174*5</f>
        <v>5.612293235566125</v>
      </c>
      <c r="R93" s="3" t="s">
        <v>4</v>
      </c>
      <c r="U93" s="3" t="s">
        <v>19</v>
      </c>
      <c r="V93" s="1">
        <f>V91/174*5</f>
        <v>4.9812569178373769</v>
      </c>
      <c r="W93" s="3" t="s">
        <v>4</v>
      </c>
      <c r="Y93" s="3"/>
      <c r="Z93" s="3" t="s">
        <v>19</v>
      </c>
      <c r="AA93" s="4">
        <f>AA91/174*5</f>
        <v>5.7533144621718959</v>
      </c>
      <c r="AB93" s="3" t="s">
        <v>4</v>
      </c>
      <c r="AE93" s="3" t="s">
        <v>19</v>
      </c>
      <c r="AF93" s="1">
        <f>AF91/174*5</f>
        <v>4.9256361024033444</v>
      </c>
      <c r="AG93" s="3" t="s">
        <v>4</v>
      </c>
      <c r="AI93" s="3"/>
      <c r="AJ93" s="3" t="s">
        <v>19</v>
      </c>
      <c r="AK93" s="4">
        <f>AK91/174*5</f>
        <v>5.5137749546279498</v>
      </c>
      <c r="AL93" s="3" t="s">
        <v>4</v>
      </c>
      <c r="AO93" s="3" t="s">
        <v>19</v>
      </c>
      <c r="AP93" s="1">
        <f>AP91/174*5</f>
        <v>4.7484920039980016</v>
      </c>
      <c r="AQ93" s="3" t="s">
        <v>4</v>
      </c>
      <c r="AS93" s="3"/>
      <c r="AT93" s="3" t="s">
        <v>19</v>
      </c>
      <c r="AU93" s="4">
        <f>AU91/174*5</f>
        <v>5.209064412598897</v>
      </c>
      <c r="AV93" s="3" t="s">
        <v>4</v>
      </c>
    </row>
    <row r="94" spans="11:48" x14ac:dyDescent="0.25">
      <c r="K94" s="3" t="s">
        <v>7</v>
      </c>
      <c r="L94" s="1">
        <f>L92/174*5</f>
        <v>0.50901776157558376</v>
      </c>
      <c r="M94" s="3" t="s">
        <v>4</v>
      </c>
      <c r="O94" s="3"/>
      <c r="P94" s="3" t="s">
        <v>7</v>
      </c>
      <c r="Q94" s="4">
        <f>Q92/174*5</f>
        <v>0.90398401993095723</v>
      </c>
      <c r="R94" s="3" t="s">
        <v>4</v>
      </c>
      <c r="U94" s="3" t="s">
        <v>7</v>
      </c>
      <c r="V94" s="1">
        <f>V92/174*5</f>
        <v>0.42662939379587622</v>
      </c>
      <c r="W94" s="3" t="s">
        <v>4</v>
      </c>
      <c r="Y94" s="3"/>
      <c r="Z94" s="3" t="s">
        <v>7</v>
      </c>
      <c r="AA94" s="4">
        <f>AA92/174*5</f>
        <v>0.85889572871763376</v>
      </c>
      <c r="AB94" s="3" t="s">
        <v>4</v>
      </c>
      <c r="AE94" s="3" t="s">
        <v>7</v>
      </c>
      <c r="AF94" s="1">
        <f>AF92/174*5</f>
        <v>0.4852877615555542</v>
      </c>
      <c r="AG94" s="3" t="s">
        <v>4</v>
      </c>
      <c r="AI94" s="3"/>
      <c r="AJ94" s="3" t="s">
        <v>7</v>
      </c>
      <c r="AK94" s="4">
        <f>AK92/174*5</f>
        <v>0.82484905303642553</v>
      </c>
      <c r="AL94" s="3" t="s">
        <v>4</v>
      </c>
      <c r="AO94" s="3" t="s">
        <v>7</v>
      </c>
      <c r="AP94" s="1">
        <f>AP92/174*5</f>
        <v>0.36686434383398758</v>
      </c>
      <c r="AQ94" s="3" t="s">
        <v>4</v>
      </c>
      <c r="AS94" s="3"/>
      <c r="AT94" s="3" t="s">
        <v>7</v>
      </c>
      <c r="AU94" s="4">
        <f>AU92/174*5</f>
        <v>1.0203928612722855</v>
      </c>
      <c r="AV94" s="3" t="s">
        <v>4</v>
      </c>
    </row>
    <row r="97" spans="11:44" x14ac:dyDescent="0.25">
      <c r="K97" t="s">
        <v>5</v>
      </c>
      <c r="M97" s="1">
        <f>2*3.14159*(L93/2)^2+2*3.14159*(L93/2)*Q93</f>
        <v>131.58810772736643</v>
      </c>
      <c r="N97" t="s">
        <v>3</v>
      </c>
      <c r="S97" s="1"/>
      <c r="U97" t="s">
        <v>5</v>
      </c>
      <c r="W97" s="1">
        <f>2*3.14159*(V93/2)^2+2*3.14159*(V93/2)*AA93</f>
        <v>129.01001446100071</v>
      </c>
      <c r="X97" t="s">
        <v>3</v>
      </c>
      <c r="AE97" t="s">
        <v>5</v>
      </c>
      <c r="AG97" s="1">
        <f>2*3.14159*(AF93/2)^2+2*3.14159*(AF93/2)*AK93</f>
        <v>123.4324254520232</v>
      </c>
      <c r="AH97" t="s">
        <v>3</v>
      </c>
      <c r="AO97" t="s">
        <v>5</v>
      </c>
      <c r="AQ97" s="1">
        <f>2*3.14159*(AP93/2)^2+2*3.14159*(AP93/2)*AU93</f>
        <v>113.12642181341548</v>
      </c>
      <c r="AR97" t="s">
        <v>3</v>
      </c>
    </row>
    <row r="98" spans="11:44" x14ac:dyDescent="0.25">
      <c r="K98" t="s">
        <v>7</v>
      </c>
      <c r="M98" s="1">
        <f>M110</f>
        <v>18.959211113876751</v>
      </c>
      <c r="N98" t="s">
        <v>3</v>
      </c>
      <c r="U98" t="s">
        <v>7</v>
      </c>
      <c r="W98" s="1">
        <f>W110</f>
        <v>16.872864140120537</v>
      </c>
      <c r="X98" t="s">
        <v>3</v>
      </c>
      <c r="AE98" t="s">
        <v>7</v>
      </c>
      <c r="AG98" s="1">
        <f>AG110</f>
        <v>17.028668782988273</v>
      </c>
      <c r="AH98" t="s">
        <v>3</v>
      </c>
      <c r="AO98" t="s">
        <v>7</v>
      </c>
      <c r="AQ98" s="1">
        <f>AQ110</f>
        <v>17.25414914064444</v>
      </c>
      <c r="AR98" t="s">
        <v>3</v>
      </c>
    </row>
    <row r="99" spans="11:44" x14ac:dyDescent="0.25">
      <c r="K99" t="s">
        <v>14</v>
      </c>
      <c r="M99" s="1">
        <v>110.7</v>
      </c>
      <c r="N99" t="s">
        <v>15</v>
      </c>
      <c r="U99" t="s">
        <v>14</v>
      </c>
      <c r="W99" s="1">
        <v>110.7</v>
      </c>
      <c r="X99" t="s">
        <v>15</v>
      </c>
      <c r="AE99" t="s">
        <v>14</v>
      </c>
      <c r="AG99" s="1">
        <v>110.7</v>
      </c>
      <c r="AH99" t="s">
        <v>15</v>
      </c>
      <c r="AO99" t="s">
        <v>14</v>
      </c>
      <c r="AQ99" s="1">
        <v>110.7</v>
      </c>
      <c r="AR99" t="s">
        <v>15</v>
      </c>
    </row>
    <row r="100" spans="11:44" x14ac:dyDescent="0.25">
      <c r="K100" t="s">
        <v>7</v>
      </c>
      <c r="M100" s="1">
        <v>12.9</v>
      </c>
      <c r="N100" t="s">
        <v>15</v>
      </c>
      <c r="U100" t="s">
        <v>7</v>
      </c>
      <c r="W100" s="1">
        <v>12.9</v>
      </c>
      <c r="X100" t="s">
        <v>15</v>
      </c>
      <c r="AC100" s="1"/>
      <c r="AE100" t="s">
        <v>7</v>
      </c>
      <c r="AG100" s="1">
        <v>12.9</v>
      </c>
      <c r="AH100" t="s">
        <v>15</v>
      </c>
      <c r="AO100" t="s">
        <v>7</v>
      </c>
      <c r="AQ100" s="1">
        <v>12.9</v>
      </c>
      <c r="AR100" t="s">
        <v>15</v>
      </c>
    </row>
    <row r="101" spans="11:44" x14ac:dyDescent="0.25">
      <c r="K101" t="s">
        <v>23</v>
      </c>
      <c r="M101" s="2">
        <f>M99/M97</f>
        <v>0.84126143244917018</v>
      </c>
      <c r="N101" t="s">
        <v>6</v>
      </c>
      <c r="U101" t="s">
        <v>23</v>
      </c>
      <c r="W101" s="2">
        <f>W99/W97</f>
        <v>0.85807292141234692</v>
      </c>
      <c r="X101" t="s">
        <v>6</v>
      </c>
      <c r="AE101" t="s">
        <v>23</v>
      </c>
      <c r="AG101" s="2">
        <f>AG99/AG97</f>
        <v>0.89684699619734731</v>
      </c>
      <c r="AH101" t="s">
        <v>6</v>
      </c>
      <c r="AO101" t="s">
        <v>23</v>
      </c>
      <c r="AQ101" s="2">
        <f>AQ99/AQ97</f>
        <v>0.97855123697435176</v>
      </c>
      <c r="AR101" t="s">
        <v>6</v>
      </c>
    </row>
    <row r="102" spans="11:44" x14ac:dyDescent="0.25">
      <c r="K102" t="s">
        <v>7</v>
      </c>
      <c r="M102" s="2">
        <f>(((M98/M97)^2+(M100/M99)^2)^(1/2))*M101</f>
        <v>0.1558913305693225</v>
      </c>
      <c r="N102" t="s">
        <v>6</v>
      </c>
      <c r="U102" t="s">
        <v>7</v>
      </c>
      <c r="W102" s="2">
        <f>(((W98/W97)^2+(W100/W99)^2)^(1/2))*W101</f>
        <v>0.15030933555040274</v>
      </c>
      <c r="X102" t="s">
        <v>6</v>
      </c>
      <c r="AE102" t="s">
        <v>7</v>
      </c>
      <c r="AG102" s="2">
        <f>(((AG98/AG97)^2+(AG100/AG99)^2)^(1/2))*AG101</f>
        <v>0.16196053768443711</v>
      </c>
      <c r="AH102" t="s">
        <v>6</v>
      </c>
      <c r="AO102" t="s">
        <v>7</v>
      </c>
      <c r="AQ102" s="2">
        <f>(((AQ98/AQ97)^2+(AQ100/AQ99)^2)^(1/2))*AQ101</f>
        <v>0.18782615421932497</v>
      </c>
      <c r="AR102" t="s">
        <v>6</v>
      </c>
    </row>
    <row r="103" spans="11:44" x14ac:dyDescent="0.25">
      <c r="K103" t="s">
        <v>7</v>
      </c>
      <c r="M103" s="1">
        <f>M102/M101*100</f>
        <v>18.530664137957093</v>
      </c>
      <c r="N103" t="s">
        <v>2</v>
      </c>
      <c r="U103" t="s">
        <v>7</v>
      </c>
      <c r="W103" s="1">
        <f>W102/W101*100</f>
        <v>17.517081800344052</v>
      </c>
      <c r="X103" t="s">
        <v>2</v>
      </c>
      <c r="AE103" t="s">
        <v>7</v>
      </c>
      <c r="AG103" s="1">
        <f>AG102/AG101*100</f>
        <v>18.058881656643067</v>
      </c>
      <c r="AH103" t="s">
        <v>2</v>
      </c>
      <c r="AO103" t="s">
        <v>7</v>
      </c>
      <c r="AQ103" s="1">
        <f>AQ102/AQ101*100</f>
        <v>19.194309620421844</v>
      </c>
      <c r="AR103" t="s">
        <v>2</v>
      </c>
    </row>
    <row r="105" spans="11:44" x14ac:dyDescent="0.25">
      <c r="K105" s="2" t="s">
        <v>8</v>
      </c>
      <c r="M105" s="1">
        <f>2*3.14159*(L93/2)^2</f>
        <v>41.242941513455577</v>
      </c>
      <c r="N105" t="s">
        <v>3</v>
      </c>
      <c r="U105" s="2" t="s">
        <v>8</v>
      </c>
      <c r="W105" s="1">
        <f>2*3.14159*(V93/2)^2</f>
        <v>38.976011427742066</v>
      </c>
      <c r="X105" t="s">
        <v>3</v>
      </c>
      <c r="AE105" s="2" t="s">
        <v>8</v>
      </c>
      <c r="AG105" s="1">
        <f>2*3.14159*(AF93/2)^2</f>
        <v>38.110457094235329</v>
      </c>
      <c r="AH105" t="s">
        <v>3</v>
      </c>
      <c r="AO105" s="2" t="s">
        <v>8</v>
      </c>
      <c r="AQ105" s="1">
        <f>2*3.14159*(AP93/2)^2</f>
        <v>35.418562610059809</v>
      </c>
      <c r="AR105" t="s">
        <v>3</v>
      </c>
    </row>
    <row r="106" spans="11:44" x14ac:dyDescent="0.25">
      <c r="K106" t="s">
        <v>9</v>
      </c>
      <c r="M106" s="1">
        <f>3.14159*L93*Q93</f>
        <v>90.345166213910858</v>
      </c>
      <c r="N106" t="s">
        <v>3</v>
      </c>
      <c r="T106" s="2"/>
      <c r="U106" t="s">
        <v>9</v>
      </c>
      <c r="W106" s="1">
        <f>3.14159*V93*AA93</f>
        <v>90.034003033258657</v>
      </c>
      <c r="X106" t="s">
        <v>3</v>
      </c>
      <c r="AE106" t="s">
        <v>9</v>
      </c>
      <c r="AG106" s="1">
        <f>3.14159*AF93*AK93</f>
        <v>85.321968357787867</v>
      </c>
      <c r="AH106" t="s">
        <v>3</v>
      </c>
      <c r="AO106" t="s">
        <v>9</v>
      </c>
      <c r="AQ106" s="1">
        <f>3.14159*AP93*AU93</f>
        <v>77.707859203355667</v>
      </c>
      <c r="AR106" t="s">
        <v>3</v>
      </c>
    </row>
    <row r="107" spans="11:44" x14ac:dyDescent="0.25">
      <c r="K107" t="s">
        <v>10</v>
      </c>
      <c r="M107" s="1">
        <f>M105+M106</f>
        <v>131.58810772736643</v>
      </c>
      <c r="N107" t="s">
        <v>3</v>
      </c>
      <c r="U107" t="s">
        <v>10</v>
      </c>
      <c r="W107" s="1">
        <f>W105+W106</f>
        <v>129.01001446100071</v>
      </c>
      <c r="X107" t="s">
        <v>3</v>
      </c>
      <c r="AE107" t="s">
        <v>10</v>
      </c>
      <c r="AG107" s="1">
        <f>AG105+AG106</f>
        <v>123.4324254520232</v>
      </c>
      <c r="AH107" t="s">
        <v>3</v>
      </c>
      <c r="AO107" t="s">
        <v>10</v>
      </c>
      <c r="AQ107" s="1">
        <f>AQ105+AQ106</f>
        <v>113.12642181341548</v>
      </c>
      <c r="AR107" t="s">
        <v>3</v>
      </c>
    </row>
    <row r="108" spans="11:44" x14ac:dyDescent="0.25">
      <c r="K108" t="s">
        <v>11</v>
      </c>
      <c r="M108" s="1">
        <f>2*((L94/2)/(L93/2))*M105</f>
        <v>8.1940291330376507</v>
      </c>
      <c r="N108" t="s">
        <v>3</v>
      </c>
      <c r="U108" t="s">
        <v>11</v>
      </c>
      <c r="W108" s="1">
        <f>2*((V94/2)/(V93/2))*W105</f>
        <v>6.6763519337677355</v>
      </c>
      <c r="X108" t="s">
        <v>3</v>
      </c>
      <c r="AE108" t="s">
        <v>11</v>
      </c>
      <c r="AG108" s="1">
        <f>2*((AF94/2)/(AF93/2))*AG105</f>
        <v>7.509502541649999</v>
      </c>
      <c r="AH108" t="s">
        <v>3</v>
      </c>
      <c r="AO108" t="s">
        <v>11</v>
      </c>
      <c r="AQ108" s="1">
        <f>2*((AP94/2)/(AP93/2))*AQ105</f>
        <v>5.4728144095188282</v>
      </c>
      <c r="AR108" t="s">
        <v>3</v>
      </c>
    </row>
    <row r="109" spans="11:44" x14ac:dyDescent="0.25">
      <c r="K109" t="s">
        <v>12</v>
      </c>
      <c r="M109" s="1">
        <f>((L94/L93)^2+(Q94/Q93)^2)^(1/2)*M106</f>
        <v>17.097063274945143</v>
      </c>
      <c r="N109" t="s">
        <v>3</v>
      </c>
      <c r="U109" t="s">
        <v>12</v>
      </c>
      <c r="W109" s="1">
        <f>((V94/V93)^2+(AA94/AA93)^2)^(1/2)*W106</f>
        <v>15.49580166198062</v>
      </c>
      <c r="X109" t="s">
        <v>3</v>
      </c>
      <c r="AE109" t="s">
        <v>12</v>
      </c>
      <c r="AG109" s="1">
        <f>((AF94/AF93)^2+(AK94/AK93)^2)^(1/2)*AG106</f>
        <v>15.283420170160587</v>
      </c>
      <c r="AH109" t="s">
        <v>3</v>
      </c>
      <c r="AO109" t="s">
        <v>12</v>
      </c>
      <c r="AQ109" s="1">
        <f>((AP94/AP93)^2+(AU94/AU93)^2)^(1/2)*AQ106</f>
        <v>16.363189328690307</v>
      </c>
      <c r="AR109" t="s">
        <v>3</v>
      </c>
    </row>
    <row r="110" spans="11:44" x14ac:dyDescent="0.25">
      <c r="K110" t="s">
        <v>13</v>
      </c>
      <c r="M110" s="1">
        <f>((M109^2)+(M108^2))^(1/2)</f>
        <v>18.959211113876751</v>
      </c>
      <c r="N110" t="s">
        <v>3</v>
      </c>
      <c r="U110" t="s">
        <v>13</v>
      </c>
      <c r="W110" s="1">
        <f>((W109^2)+(W108^2))^(1/2)</f>
        <v>16.872864140120537</v>
      </c>
      <c r="X110" t="s">
        <v>3</v>
      </c>
      <c r="AE110" t="s">
        <v>13</v>
      </c>
      <c r="AG110" s="1">
        <f>((AG109^2)+(AG108^2))^(1/2)</f>
        <v>17.028668782988273</v>
      </c>
      <c r="AH110" t="s">
        <v>3</v>
      </c>
      <c r="AO110" t="s">
        <v>13</v>
      </c>
      <c r="AQ110" s="1">
        <f>((AQ109^2)+(AQ108^2))^(1/2)</f>
        <v>17.25414914064444</v>
      </c>
      <c r="AR110" t="s">
        <v>3</v>
      </c>
    </row>
    <row r="111" spans="11:44" x14ac:dyDescent="0.25">
      <c r="K111" t="s">
        <v>7</v>
      </c>
      <c r="M111" s="1">
        <f>M110/M107*100</f>
        <v>14.407997380095919</v>
      </c>
      <c r="N111" t="s">
        <v>2</v>
      </c>
      <c r="U111" t="s">
        <v>7</v>
      </c>
      <c r="W111" s="1">
        <f>W110/W107*100</f>
        <v>13.078724322770421</v>
      </c>
      <c r="X111" t="s">
        <v>2</v>
      </c>
      <c r="AE111" t="s">
        <v>7</v>
      </c>
      <c r="AG111" s="1">
        <f>AG110/AG107*100</f>
        <v>13.79594439680449</v>
      </c>
      <c r="AH111" t="s">
        <v>2</v>
      </c>
      <c r="AO111" t="s">
        <v>7</v>
      </c>
      <c r="AQ111" s="1">
        <f>AQ110/AQ107*100</f>
        <v>15.25209483696257</v>
      </c>
      <c r="AR111" t="s">
        <v>2</v>
      </c>
    </row>
    <row r="112" spans="11:44" x14ac:dyDescent="0.25">
      <c r="W11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Görlich</dc:creator>
  <cp:lastModifiedBy>Nils Kröger</cp:lastModifiedBy>
  <dcterms:created xsi:type="dcterms:W3CDTF">2018-11-08T13:48:35Z</dcterms:created>
  <dcterms:modified xsi:type="dcterms:W3CDTF">2019-04-10T14:24:47Z</dcterms:modified>
</cp:coreProperties>
</file>