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activeTab="4"/>
  </bookViews>
  <sheets>
    <sheet name="Fig 2a" sheetId="1" r:id="rId1"/>
    <sheet name="Fig 2b" sheetId="2" r:id="rId2"/>
    <sheet name="Fig 2c" sheetId="3" r:id="rId3"/>
    <sheet name="Fig 2d" sheetId="10" r:id="rId4"/>
    <sheet name="Fig 2e" sheetId="11" r:id="rId5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1" l="1"/>
  <c r="J31" i="11"/>
  <c r="J32" i="11"/>
  <c r="J33" i="11"/>
  <c r="J34" i="11"/>
  <c r="J35" i="11"/>
  <c r="J39" i="11"/>
  <c r="F30" i="11"/>
  <c r="F31" i="11"/>
  <c r="F32" i="11"/>
  <c r="F33" i="11"/>
  <c r="F34" i="11"/>
  <c r="F35" i="11"/>
  <c r="F39" i="11"/>
  <c r="B30" i="11"/>
  <c r="B31" i="11"/>
  <c r="B32" i="11"/>
  <c r="B33" i="11"/>
  <c r="B34" i="11"/>
  <c r="B35" i="11"/>
  <c r="B39" i="11"/>
  <c r="J37" i="11"/>
  <c r="F37" i="11"/>
  <c r="B37" i="11"/>
  <c r="B12" i="11"/>
  <c r="M33" i="10"/>
  <c r="H33" i="10"/>
  <c r="C33" i="10"/>
  <c r="M32" i="10"/>
  <c r="H32" i="10"/>
  <c r="C32" i="10"/>
  <c r="M31" i="10"/>
  <c r="H31" i="10"/>
  <c r="C31" i="10"/>
  <c r="C37" i="10"/>
  <c r="M30" i="10"/>
  <c r="H30" i="10"/>
  <c r="C30" i="10"/>
  <c r="M29" i="10"/>
  <c r="H29" i="10"/>
  <c r="C29" i="10"/>
  <c r="M28" i="10"/>
  <c r="M37" i="10"/>
  <c r="H28" i="10"/>
  <c r="H35" i="10"/>
  <c r="C28" i="10"/>
  <c r="C35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M35" i="10"/>
  <c r="H37" i="10"/>
</calcChain>
</file>

<file path=xl/sharedStrings.xml><?xml version="1.0" encoding="utf-8"?>
<sst xmlns="http://schemas.openxmlformats.org/spreadsheetml/2006/main" count="144" uniqueCount="49">
  <si>
    <t>wt</t>
  </si>
  <si>
    <r>
      <t></t>
    </r>
    <r>
      <rPr>
        <b/>
        <sz val="10"/>
        <rFont val="Arial"/>
      </rPr>
      <t>uORF</t>
    </r>
  </si>
  <si>
    <t>EV</t>
  </si>
  <si>
    <t>LIP</t>
  </si>
  <si>
    <t>LAP</t>
  </si>
  <si>
    <r>
      <t></t>
    </r>
    <r>
      <rPr>
        <sz val="10"/>
        <rFont val="Arial"/>
      </rPr>
      <t>uORF</t>
    </r>
  </si>
  <si>
    <t>MEF</t>
  </si>
  <si>
    <t>Cebpb-ko MEF</t>
  </si>
  <si>
    <t>Fluorescence measured</t>
  </si>
  <si>
    <t>Notes for the assay run: Enter Notes</t>
  </si>
  <si>
    <t>C/EBPbeta ko MEFs with 2DG treatment 3 days</t>
  </si>
  <si>
    <t>no cells</t>
  </si>
  <si>
    <t>EV 0</t>
  </si>
  <si>
    <t>EV 1mM</t>
  </si>
  <si>
    <t>EV 2.5mM</t>
  </si>
  <si>
    <t>EV zeo 5mM</t>
  </si>
  <si>
    <t>EV 10mM</t>
  </si>
  <si>
    <t>LAP 0</t>
  </si>
  <si>
    <t>LAP 1mM</t>
  </si>
  <si>
    <t>LAP 2.5mM</t>
  </si>
  <si>
    <t>LAP 5mM</t>
  </si>
  <si>
    <t>LAP 10mM</t>
  </si>
  <si>
    <t>LIP 0</t>
  </si>
  <si>
    <t>LIP 1mM</t>
  </si>
  <si>
    <t>LIP  2.5mM</t>
  </si>
  <si>
    <t>LIP  5mM</t>
  </si>
  <si>
    <t>LIP 10mM</t>
  </si>
  <si>
    <t>mean no cells</t>
  </si>
  <si>
    <t>is background</t>
  </si>
  <si>
    <t>MIN BACKGROUND</t>
  </si>
  <si>
    <t>mean</t>
  </si>
  <si>
    <t>recalculated that mean of no treatment (0)  is 100%</t>
  </si>
  <si>
    <t>Stdev</t>
  </si>
  <si>
    <t>ttest</t>
  </si>
  <si>
    <t>*</t>
  </si>
  <si>
    <t>***</t>
  </si>
  <si>
    <t>**</t>
  </si>
  <si>
    <t>C/EBPbeta ko MEFs with rotenone treatment 3 days</t>
  </si>
  <si>
    <t>EV 100</t>
  </si>
  <si>
    <t>EV 250</t>
  </si>
  <si>
    <t>EV 500</t>
  </si>
  <si>
    <t>LAP 100</t>
  </si>
  <si>
    <t>LAP 250</t>
  </si>
  <si>
    <t>LAP 500</t>
  </si>
  <si>
    <t>LIP  0</t>
  </si>
  <si>
    <t>LIP 100</t>
  </si>
  <si>
    <t>LIP 250</t>
  </si>
  <si>
    <t>LIP 500</t>
  </si>
  <si>
    <t>min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</si>
</sst>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Symbol"/>
    </font>
    <font>
      <b/>
      <sz val="10"/>
      <name val="Symbo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workbookViewId="0">
      <selection activeCell="D22" sqref="D22"/>
    </sheetView>
  </sheetViews>
  <sheetFormatPr defaultRowHeight="15" x14ac:dyDescent="0.25"/>
  <cols>
    <col min="1" max="1" width="14.140625" customWidth="1"/>
  </cols>
  <sheetData>
    <row r="2" spans="1:18" x14ac:dyDescent="0.25">
      <c r="B2" s="3" t="s">
        <v>0</v>
      </c>
      <c r="C2" s="3"/>
      <c r="D2" s="3"/>
      <c r="E2" s="3"/>
      <c r="F2" s="3"/>
      <c r="G2" s="3"/>
      <c r="H2" s="3"/>
      <c r="I2" s="3"/>
      <c r="J2" s="4" t="s">
        <v>1</v>
      </c>
      <c r="K2" s="4"/>
      <c r="L2" s="4"/>
      <c r="M2" s="4"/>
      <c r="N2" s="4"/>
      <c r="O2" s="4"/>
      <c r="P2" s="4"/>
    </row>
    <row r="3" spans="1:18" x14ac:dyDescent="0.25">
      <c r="A3" t="s">
        <v>6</v>
      </c>
      <c r="B3" s="1">
        <v>1.0682020000000001</v>
      </c>
      <c r="C3" s="1">
        <v>1.2473449999999999</v>
      </c>
      <c r="D3" s="1">
        <v>0.56342800000000004</v>
      </c>
      <c r="E3" s="1">
        <v>1.1748639999999999</v>
      </c>
      <c r="F3" s="1">
        <v>0.97817799999999999</v>
      </c>
      <c r="G3" s="1">
        <v>0.94915000000000005</v>
      </c>
      <c r="H3" s="1">
        <v>0.95161300000000004</v>
      </c>
      <c r="I3" s="1">
        <v>1.0672200000000001</v>
      </c>
      <c r="J3" s="1">
        <v>0.69853399999999999</v>
      </c>
      <c r="K3" s="1">
        <v>0.71707399999999999</v>
      </c>
      <c r="L3" s="1">
        <v>0.687253</v>
      </c>
      <c r="M3" s="1">
        <v>0.737676</v>
      </c>
      <c r="N3" s="1">
        <v>0.699797</v>
      </c>
      <c r="O3" s="1">
        <v>0.72143800000000002</v>
      </c>
      <c r="P3" s="1">
        <v>0.71883200000000003</v>
      </c>
    </row>
    <row r="6" spans="1:18" x14ac:dyDescent="0.25">
      <c r="B6" s="3" t="s">
        <v>2</v>
      </c>
      <c r="C6" s="3"/>
      <c r="D6" s="3"/>
      <c r="E6" s="3"/>
      <c r="F6" s="3" t="s">
        <v>3</v>
      </c>
      <c r="G6" s="3"/>
      <c r="H6" s="3"/>
      <c r="I6" s="3"/>
    </row>
    <row r="7" spans="1:18" x14ac:dyDescent="0.25">
      <c r="A7" t="s">
        <v>6</v>
      </c>
      <c r="B7" s="1">
        <v>0.945079</v>
      </c>
      <c r="C7" s="1">
        <v>1.0666519999999999</v>
      </c>
      <c r="D7" s="1">
        <v>1.0281039999999999</v>
      </c>
      <c r="E7" s="1">
        <v>0.96016599999999996</v>
      </c>
      <c r="F7" s="1">
        <v>1.2307870000000001</v>
      </c>
      <c r="G7" s="1">
        <v>1.119148</v>
      </c>
      <c r="H7" s="1">
        <v>1.1733979999999999</v>
      </c>
      <c r="I7" s="1">
        <v>1.104903</v>
      </c>
    </row>
    <row r="10" spans="1:18" x14ac:dyDescent="0.25">
      <c r="B10" s="3" t="s">
        <v>2</v>
      </c>
      <c r="C10" s="3"/>
      <c r="D10" s="3"/>
      <c r="E10" s="3"/>
      <c r="F10" s="3"/>
      <c r="G10" s="3"/>
      <c r="H10" s="3" t="s">
        <v>3</v>
      </c>
      <c r="I10" s="3"/>
      <c r="J10" s="3"/>
      <c r="K10" s="3"/>
      <c r="L10" s="3"/>
      <c r="M10" s="3" t="s">
        <v>4</v>
      </c>
      <c r="N10" s="3"/>
      <c r="O10" s="3"/>
      <c r="P10" s="3"/>
      <c r="Q10" s="3"/>
      <c r="R10" s="3"/>
    </row>
    <row r="11" spans="1:18" x14ac:dyDescent="0.25">
      <c r="A11" t="s">
        <v>7</v>
      </c>
      <c r="B11" s="1">
        <v>0.963306</v>
      </c>
      <c r="C11" s="1">
        <v>1.067169</v>
      </c>
      <c r="D11" s="1">
        <v>1.0090049999999999</v>
      </c>
      <c r="E11" s="1">
        <v>1.1014999999999999</v>
      </c>
      <c r="F11" s="1">
        <v>0.94167699999999999</v>
      </c>
      <c r="G11" s="1">
        <v>0.91734300000000002</v>
      </c>
      <c r="H11" s="1">
        <v>1.1729179999999999</v>
      </c>
      <c r="I11" s="1">
        <v>1.351917</v>
      </c>
      <c r="J11" s="1">
        <v>1.39737</v>
      </c>
      <c r="K11" s="1">
        <v>1.3900049999999999</v>
      </c>
      <c r="L11" s="1">
        <v>1.0257480000000001</v>
      </c>
      <c r="M11" s="1">
        <v>1.0170159999999999</v>
      </c>
      <c r="N11" s="1">
        <v>1.0603119999999999</v>
      </c>
      <c r="O11" s="1">
        <v>1.1530659999999999</v>
      </c>
      <c r="P11" s="1">
        <v>0.91944300000000001</v>
      </c>
      <c r="Q11" s="1">
        <v>0.90950200000000003</v>
      </c>
      <c r="R11" s="1">
        <v>0.92998599999999998</v>
      </c>
    </row>
  </sheetData>
  <mergeCells count="7">
    <mergeCell ref="B2:I2"/>
    <mergeCell ref="J2:P2"/>
    <mergeCell ref="B6:E6"/>
    <mergeCell ref="F6:I6"/>
    <mergeCell ref="B10:G10"/>
    <mergeCell ref="H10:L10"/>
    <mergeCell ref="M10:R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workbookViewId="0">
      <selection activeCell="F19" sqref="F19"/>
    </sheetView>
  </sheetViews>
  <sheetFormatPr defaultRowHeight="15" x14ac:dyDescent="0.25"/>
  <cols>
    <col min="1" max="1" width="15.28515625" customWidth="1"/>
  </cols>
  <sheetData>
    <row r="2" spans="1:19" x14ac:dyDescent="0.25">
      <c r="B2" s="3" t="s">
        <v>0</v>
      </c>
      <c r="C2" s="3"/>
      <c r="D2" s="3"/>
      <c r="E2" s="3"/>
      <c r="F2" s="3"/>
      <c r="G2" s="4" t="s">
        <v>1</v>
      </c>
      <c r="H2" s="4"/>
      <c r="I2" s="4"/>
      <c r="J2" s="4"/>
      <c r="K2" s="4"/>
    </row>
    <row r="3" spans="1:19" x14ac:dyDescent="0.25">
      <c r="A3" t="s">
        <v>6</v>
      </c>
      <c r="B3" s="1">
        <v>0.95952199999999999</v>
      </c>
      <c r="C3" s="1">
        <v>0.92274100000000003</v>
      </c>
      <c r="D3" s="1">
        <v>0.90303</v>
      </c>
      <c r="E3" s="1">
        <v>1.1228260000000001</v>
      </c>
      <c r="F3" s="1">
        <v>1.09188</v>
      </c>
      <c r="G3" s="1">
        <v>0.76400400000000002</v>
      </c>
      <c r="H3" s="1">
        <v>0.73782199999999998</v>
      </c>
      <c r="I3" s="1">
        <v>0.78127000000000002</v>
      </c>
      <c r="J3" s="1">
        <v>0.78925400000000001</v>
      </c>
      <c r="K3" s="1">
        <v>0.82358799999999999</v>
      </c>
    </row>
    <row r="6" spans="1:19" x14ac:dyDescent="0.25">
      <c r="B6" s="3" t="s">
        <v>0</v>
      </c>
      <c r="C6" s="3"/>
      <c r="D6" s="3"/>
      <c r="E6" s="3"/>
      <c r="F6" s="3" t="s">
        <v>3</v>
      </c>
      <c r="G6" s="3"/>
      <c r="H6" s="3"/>
      <c r="I6" s="3"/>
    </row>
    <row r="7" spans="1:19" x14ac:dyDescent="0.25">
      <c r="A7" t="s">
        <v>6</v>
      </c>
      <c r="B7" s="1">
        <v>1.0342560000000001</v>
      </c>
      <c r="C7" s="1">
        <v>0.92621699999999996</v>
      </c>
      <c r="D7" s="1">
        <v>0.972831</v>
      </c>
      <c r="E7" s="1">
        <v>1.0666960000000001</v>
      </c>
      <c r="F7" s="1">
        <v>1.1333249999999999</v>
      </c>
      <c r="G7" s="1">
        <v>1.1658280000000001</v>
      </c>
      <c r="H7" s="1">
        <v>1.111586</v>
      </c>
      <c r="I7" s="1">
        <v>1.159451</v>
      </c>
    </row>
    <row r="10" spans="1:19" x14ac:dyDescent="0.25">
      <c r="B10" s="3" t="s">
        <v>2</v>
      </c>
      <c r="C10" s="3"/>
      <c r="D10" s="3"/>
      <c r="E10" s="3"/>
      <c r="F10" s="3"/>
      <c r="G10" s="3"/>
      <c r="H10" s="3" t="s">
        <v>3</v>
      </c>
      <c r="I10" s="3"/>
      <c r="J10" s="3"/>
      <c r="K10" s="3"/>
      <c r="L10" s="3"/>
      <c r="M10" s="3"/>
      <c r="N10" s="3" t="s">
        <v>4</v>
      </c>
      <c r="O10" s="3"/>
      <c r="P10" s="3"/>
      <c r="Q10" s="3"/>
      <c r="R10" s="3"/>
      <c r="S10" s="3"/>
    </row>
    <row r="11" spans="1:19" x14ac:dyDescent="0.25">
      <c r="A11" t="s">
        <v>7</v>
      </c>
      <c r="B11" s="1">
        <v>0.96921000000000002</v>
      </c>
      <c r="C11" s="1">
        <v>0.92669599999999996</v>
      </c>
      <c r="D11" s="1">
        <v>1.0254350000000001</v>
      </c>
      <c r="E11" s="1">
        <v>0.99865000000000004</v>
      </c>
      <c r="F11" s="1">
        <v>1.029906</v>
      </c>
      <c r="G11" s="1">
        <v>1.0501020000000001</v>
      </c>
      <c r="H11" s="1">
        <v>0.93689900000000004</v>
      </c>
      <c r="I11" s="1">
        <v>1.046654</v>
      </c>
      <c r="J11" s="1">
        <v>1.215133</v>
      </c>
      <c r="K11" s="1">
        <v>0.98883399999999999</v>
      </c>
      <c r="L11" s="1">
        <v>0.99426800000000004</v>
      </c>
      <c r="M11" s="1">
        <v>0.94336799999999998</v>
      </c>
      <c r="N11" s="1">
        <v>0.71941999999999995</v>
      </c>
      <c r="O11" s="1">
        <v>0.80087399999999997</v>
      </c>
      <c r="P11" s="1">
        <v>0.78881100000000004</v>
      </c>
      <c r="Q11" s="1">
        <v>0.81505899999999998</v>
      </c>
      <c r="R11" s="1">
        <v>0.81419299999999994</v>
      </c>
      <c r="S11" s="1">
        <v>0.88919999999999999</v>
      </c>
    </row>
  </sheetData>
  <mergeCells count="7">
    <mergeCell ref="B10:G10"/>
    <mergeCell ref="H10:M10"/>
    <mergeCell ref="N10:S10"/>
    <mergeCell ref="B2:F2"/>
    <mergeCell ref="G2:K2"/>
    <mergeCell ref="B6:E6"/>
    <mergeCell ref="F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"/>
  <sheetViews>
    <sheetView workbookViewId="0">
      <selection activeCell="L22" sqref="L22"/>
    </sheetView>
  </sheetViews>
  <sheetFormatPr defaultRowHeight="15" x14ac:dyDescent="0.25"/>
  <cols>
    <col min="1" max="1" width="14.85546875" customWidth="1"/>
  </cols>
  <sheetData>
    <row r="2" spans="1:13" x14ac:dyDescent="0.25">
      <c r="B2" s="3" t="s">
        <v>0</v>
      </c>
      <c r="C2" s="3"/>
      <c r="D2" s="3"/>
      <c r="E2" s="3"/>
      <c r="F2" s="3"/>
      <c r="G2" s="3"/>
      <c r="H2" s="5" t="s">
        <v>5</v>
      </c>
      <c r="I2" s="5"/>
      <c r="J2" s="5"/>
      <c r="K2" s="5"/>
      <c r="L2" s="5"/>
      <c r="M2" s="5"/>
    </row>
    <row r="3" spans="1:13" x14ac:dyDescent="0.25">
      <c r="A3" t="s">
        <v>6</v>
      </c>
      <c r="B3" s="1">
        <v>3.6959939999999998</v>
      </c>
      <c r="C3" s="1">
        <v>3.8011590000000002</v>
      </c>
      <c r="D3" s="1">
        <v>3.7441610000000001</v>
      </c>
      <c r="E3" s="1">
        <v>3.531069</v>
      </c>
      <c r="F3" s="1">
        <v>3.518535</v>
      </c>
      <c r="G3" s="1">
        <v>3.6599249999999999</v>
      </c>
      <c r="H3" s="1">
        <v>3.3448280000000001</v>
      </c>
      <c r="I3" s="1">
        <v>3.4489010000000002</v>
      </c>
      <c r="J3" s="1">
        <v>3.2326609999999998</v>
      </c>
      <c r="K3" s="1">
        <v>3.531069</v>
      </c>
      <c r="L3" s="1">
        <v>3.6599249999999999</v>
      </c>
      <c r="M3" s="1">
        <v>3.4489010000000002</v>
      </c>
    </row>
    <row r="6" spans="1:13" x14ac:dyDescent="0.25">
      <c r="B6" s="3" t="s">
        <v>0</v>
      </c>
      <c r="C6" s="3"/>
      <c r="D6" s="3"/>
      <c r="E6" s="3" t="s">
        <v>3</v>
      </c>
      <c r="F6" s="3"/>
      <c r="G6" s="3"/>
    </row>
    <row r="7" spans="1:13" x14ac:dyDescent="0.25">
      <c r="A7" t="s">
        <v>6</v>
      </c>
      <c r="B7" s="1">
        <v>2.6712929999999999</v>
      </c>
      <c r="C7" s="1">
        <v>2.5849630000000001</v>
      </c>
      <c r="D7" s="1">
        <v>2.6088089999999999</v>
      </c>
      <c r="E7" s="1">
        <v>3.0840640000000001</v>
      </c>
      <c r="F7" s="1">
        <v>2.953576</v>
      </c>
      <c r="G7" s="1">
        <v>3.1193559999999998</v>
      </c>
    </row>
    <row r="10" spans="1:13" x14ac:dyDescent="0.25">
      <c r="B10" s="3" t="s">
        <v>2</v>
      </c>
      <c r="C10" s="3"/>
      <c r="D10" s="3"/>
      <c r="E10" s="3" t="s">
        <v>3</v>
      </c>
      <c r="F10" s="3"/>
      <c r="G10" s="3"/>
      <c r="H10" s="3" t="s">
        <v>4</v>
      </c>
      <c r="I10" s="3"/>
      <c r="J10" s="3"/>
    </row>
    <row r="11" spans="1:13" x14ac:dyDescent="0.25">
      <c r="A11" t="s">
        <v>7</v>
      </c>
      <c r="B11" s="1">
        <v>3.5235620000000001</v>
      </c>
      <c r="C11" s="1">
        <v>3.364573</v>
      </c>
      <c r="D11" s="1">
        <v>3.4059919999999999</v>
      </c>
      <c r="E11" s="1">
        <v>4.1375039999999998</v>
      </c>
      <c r="F11" s="1">
        <v>4.2120499999999996</v>
      </c>
      <c r="G11" s="1">
        <v>4.3575520000000001</v>
      </c>
      <c r="H11" s="1">
        <v>3.7441610000000001</v>
      </c>
      <c r="I11" s="1">
        <v>3.8479969999999999</v>
      </c>
      <c r="J11" s="1">
        <v>3.7441610000000001</v>
      </c>
    </row>
  </sheetData>
  <mergeCells count="7">
    <mergeCell ref="B10:D10"/>
    <mergeCell ref="E10:G10"/>
    <mergeCell ref="H10:J10"/>
    <mergeCell ref="B2:G2"/>
    <mergeCell ref="H2:M2"/>
    <mergeCell ref="B6:D6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sqref="A1:XFD1048576"/>
    </sheetView>
  </sheetViews>
  <sheetFormatPr defaultColWidth="12.5703125" defaultRowHeight="15" x14ac:dyDescent="0.25"/>
  <sheetData>
    <row r="1" spans="1:17" x14ac:dyDescent="0.25">
      <c r="A1" t="s">
        <v>8</v>
      </c>
    </row>
    <row r="2" spans="1:17" x14ac:dyDescent="0.25">
      <c r="A2" t="s">
        <v>9</v>
      </c>
      <c r="D2" t="s">
        <v>10</v>
      </c>
    </row>
    <row r="3" spans="1:17" x14ac:dyDescent="0.25"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</row>
    <row r="4" spans="1:17" x14ac:dyDescent="0.25">
      <c r="B4">
        <v>41.666400000000003</v>
      </c>
      <c r="C4">
        <v>156.22499999999999</v>
      </c>
      <c r="D4">
        <v>80.8155</v>
      </c>
      <c r="E4">
        <v>68.811599999999999</v>
      </c>
      <c r="F4">
        <v>56.185499999999998</v>
      </c>
      <c r="G4">
        <v>52.501100000000001</v>
      </c>
      <c r="H4">
        <v>171.404</v>
      </c>
      <c r="I4">
        <v>109.718</v>
      </c>
      <c r="J4">
        <v>72.536600000000007</v>
      </c>
      <c r="K4">
        <v>60.670699999999997</v>
      </c>
      <c r="L4">
        <v>49.433599999999998</v>
      </c>
      <c r="M4">
        <v>147.88499999999999</v>
      </c>
      <c r="N4">
        <v>62.750900000000001</v>
      </c>
      <c r="O4">
        <v>53.237499999999997</v>
      </c>
      <c r="P4">
        <v>48.450299999999999</v>
      </c>
      <c r="Q4">
        <v>47.567900000000002</v>
      </c>
    </row>
    <row r="5" spans="1:17" x14ac:dyDescent="0.25">
      <c r="B5">
        <v>43.430100000000003</v>
      </c>
      <c r="C5">
        <v>140.15199999999999</v>
      </c>
      <c r="D5">
        <v>93.891000000000005</v>
      </c>
      <c r="E5">
        <v>62.524799999999999</v>
      </c>
      <c r="F5">
        <v>58.537799999999997</v>
      </c>
      <c r="G5">
        <v>49.424599999999998</v>
      </c>
      <c r="H5">
        <v>174.018</v>
      </c>
      <c r="I5">
        <v>91.081599999999995</v>
      </c>
      <c r="J5">
        <v>68.396600000000007</v>
      </c>
      <c r="K5">
        <v>55.363700000000001</v>
      </c>
      <c r="L5">
        <v>49.431600000000003</v>
      </c>
      <c r="M5">
        <v>127.985</v>
      </c>
      <c r="N5">
        <v>63.552100000000003</v>
      </c>
      <c r="O5">
        <v>50.274299999999997</v>
      </c>
      <c r="P5">
        <v>47.856000000000002</v>
      </c>
      <c r="Q5">
        <v>46.568100000000001</v>
      </c>
    </row>
    <row r="6" spans="1:17" x14ac:dyDescent="0.25">
      <c r="B6">
        <v>41.405700000000003</v>
      </c>
      <c r="C6">
        <v>150.054</v>
      </c>
      <c r="D6">
        <v>66.992199999999997</v>
      </c>
      <c r="E6">
        <v>71.236900000000006</v>
      </c>
      <c r="F6">
        <v>48.411900000000003</v>
      </c>
      <c r="G6">
        <v>50.0961</v>
      </c>
      <c r="H6">
        <v>148.96</v>
      </c>
      <c r="I6">
        <v>111.988</v>
      </c>
      <c r="J6">
        <v>59.970599999999997</v>
      </c>
      <c r="K6">
        <v>58.099699999999999</v>
      </c>
      <c r="L6">
        <v>45.964399999999998</v>
      </c>
      <c r="M6">
        <v>141.64699999999999</v>
      </c>
      <c r="N6">
        <v>47.035499999999999</v>
      </c>
      <c r="O6">
        <v>50.183999999999997</v>
      </c>
      <c r="P6">
        <v>40.148899999999998</v>
      </c>
      <c r="Q6">
        <v>47.613100000000003</v>
      </c>
    </row>
    <row r="7" spans="1:17" x14ac:dyDescent="0.25">
      <c r="B7">
        <v>42.119799999999998</v>
      </c>
      <c r="C7">
        <v>137.88999999999999</v>
      </c>
      <c r="D7">
        <v>77.020099999999999</v>
      </c>
      <c r="E7">
        <v>65.454099999999997</v>
      </c>
      <c r="F7">
        <v>57.333599999999997</v>
      </c>
      <c r="G7">
        <v>49.197699999999998</v>
      </c>
      <c r="H7">
        <v>147.82499999999999</v>
      </c>
      <c r="I7">
        <v>100.798</v>
      </c>
      <c r="J7">
        <v>62.133400000000002</v>
      </c>
      <c r="K7">
        <v>55.410400000000003</v>
      </c>
      <c r="L7">
        <v>49.162500000000001</v>
      </c>
      <c r="M7">
        <v>153.01599999999999</v>
      </c>
      <c r="N7">
        <v>54.989899999999999</v>
      </c>
      <c r="O7">
        <v>49.292200000000001</v>
      </c>
      <c r="P7">
        <v>47.505699999999997</v>
      </c>
      <c r="Q7">
        <v>45.1282</v>
      </c>
    </row>
    <row r="8" spans="1:17" x14ac:dyDescent="0.25">
      <c r="B8">
        <v>46.174900000000001</v>
      </c>
      <c r="C8">
        <v>139.905</v>
      </c>
      <c r="D8">
        <v>80.711100000000002</v>
      </c>
      <c r="E8">
        <v>65.061300000000003</v>
      </c>
      <c r="F8">
        <v>54.933100000000003</v>
      </c>
      <c r="G8">
        <v>47.390999999999998</v>
      </c>
      <c r="H8">
        <v>170.78200000000001</v>
      </c>
      <c r="I8">
        <v>89.3917</v>
      </c>
      <c r="J8">
        <v>66.459699999999998</v>
      </c>
      <c r="K8">
        <v>51.072899999999997</v>
      </c>
      <c r="L8">
        <v>50.6143</v>
      </c>
      <c r="M8">
        <v>122.19799999999999</v>
      </c>
      <c r="N8">
        <v>57.626600000000003</v>
      </c>
      <c r="O8">
        <v>49.306600000000003</v>
      </c>
      <c r="P8">
        <v>48.642099999999999</v>
      </c>
      <c r="Q8">
        <v>43.422400000000003</v>
      </c>
    </row>
    <row r="9" spans="1:17" x14ac:dyDescent="0.25">
      <c r="B9">
        <v>40.229599999999998</v>
      </c>
      <c r="C9">
        <v>154.79400000000001</v>
      </c>
      <c r="D9">
        <v>79.614400000000003</v>
      </c>
      <c r="E9">
        <v>67.1126</v>
      </c>
      <c r="F9">
        <v>55.1464</v>
      </c>
      <c r="G9">
        <v>50.662700000000001</v>
      </c>
      <c r="H9">
        <v>142.29400000000001</v>
      </c>
      <c r="I9">
        <v>92.929900000000004</v>
      </c>
      <c r="J9">
        <v>68.956100000000006</v>
      </c>
      <c r="K9">
        <v>52.985399999999998</v>
      </c>
      <c r="L9">
        <v>50.369199999999999</v>
      </c>
      <c r="M9">
        <v>170.37899999999999</v>
      </c>
      <c r="N9">
        <v>61.398499999999999</v>
      </c>
      <c r="O9">
        <v>51.813899999999997</v>
      </c>
      <c r="P9">
        <v>48.04</v>
      </c>
      <c r="Q9">
        <v>45.287799999999997</v>
      </c>
    </row>
    <row r="10" spans="1:17" x14ac:dyDescent="0.25">
      <c r="A10" t="s">
        <v>27</v>
      </c>
      <c r="B10">
        <v>42.504416669999998</v>
      </c>
    </row>
    <row r="11" spans="1:17" x14ac:dyDescent="0.25">
      <c r="A11" t="s">
        <v>28</v>
      </c>
    </row>
    <row r="13" spans="1:17" x14ac:dyDescent="0.25">
      <c r="C13" t="s">
        <v>29</v>
      </c>
    </row>
    <row r="14" spans="1:17" x14ac:dyDescent="0.25"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  <c r="L14" t="s">
        <v>21</v>
      </c>
      <c r="M14" t="s">
        <v>22</v>
      </c>
      <c r="N14" t="s">
        <v>23</v>
      </c>
      <c r="O14" t="s">
        <v>24</v>
      </c>
      <c r="P14" t="s">
        <v>25</v>
      </c>
      <c r="Q14" t="s">
        <v>26</v>
      </c>
    </row>
    <row r="15" spans="1:17" x14ac:dyDescent="0.25">
      <c r="C15">
        <v>113.7205833</v>
      </c>
      <c r="D15">
        <v>38.3110833</v>
      </c>
      <c r="E15">
        <v>26.307183299999998</v>
      </c>
      <c r="F15">
        <v>13.681083299999999</v>
      </c>
      <c r="G15">
        <v>9.9966833000000008</v>
      </c>
      <c r="H15">
        <v>128.89958329999999</v>
      </c>
      <c r="I15">
        <v>67.213583299999996</v>
      </c>
      <c r="J15">
        <v>30.0321833</v>
      </c>
      <c r="K15">
        <v>18.1662833</v>
      </c>
      <c r="L15">
        <v>6.9291833</v>
      </c>
      <c r="M15">
        <v>105.3805833</v>
      </c>
      <c r="N15">
        <v>20.246483300000001</v>
      </c>
      <c r="O15">
        <v>10.733083300000001</v>
      </c>
      <c r="P15">
        <v>5.9458833000000002</v>
      </c>
      <c r="Q15">
        <v>5.0634832999999997</v>
      </c>
    </row>
    <row r="16" spans="1:17" x14ac:dyDescent="0.25">
      <c r="C16">
        <v>97.647583299999994</v>
      </c>
      <c r="D16">
        <v>51.386583299999998</v>
      </c>
      <c r="E16">
        <v>20.020383299999999</v>
      </c>
      <c r="F16">
        <v>16.033383300000001</v>
      </c>
      <c r="G16">
        <v>6.9201832999999997</v>
      </c>
      <c r="H16">
        <v>131.51358329999999</v>
      </c>
      <c r="I16">
        <v>48.577183300000002</v>
      </c>
      <c r="J16">
        <v>25.892183299999999</v>
      </c>
      <c r="K16">
        <v>12.8592833</v>
      </c>
      <c r="L16">
        <v>6.9271833000000003</v>
      </c>
      <c r="M16">
        <v>85.480583300000006</v>
      </c>
      <c r="N16">
        <v>21.047683299999999</v>
      </c>
      <c r="O16">
        <v>7.7698833</v>
      </c>
      <c r="P16">
        <v>5.3515832999999997</v>
      </c>
      <c r="Q16">
        <v>4.0636833000000001</v>
      </c>
    </row>
    <row r="17" spans="1:17" x14ac:dyDescent="0.25">
      <c r="C17">
        <v>107.54958329999999</v>
      </c>
      <c r="D17">
        <v>24.4877833</v>
      </c>
      <c r="E17">
        <v>28.732483299999998</v>
      </c>
      <c r="F17">
        <v>5.9074833</v>
      </c>
      <c r="G17">
        <v>7.5916832999999997</v>
      </c>
      <c r="H17">
        <v>106.4555833</v>
      </c>
      <c r="I17">
        <v>69.483583300000006</v>
      </c>
      <c r="J17">
        <v>17.466183300000001</v>
      </c>
      <c r="K17">
        <v>15.5952833</v>
      </c>
      <c r="L17">
        <v>3.4599833000000002</v>
      </c>
      <c r="M17">
        <v>99.142583299999998</v>
      </c>
      <c r="N17">
        <v>4.5310832999999997</v>
      </c>
      <c r="O17">
        <v>7.6795833</v>
      </c>
      <c r="P17">
        <v>0</v>
      </c>
      <c r="Q17">
        <v>5.1086833</v>
      </c>
    </row>
    <row r="18" spans="1:17" x14ac:dyDescent="0.25">
      <c r="C18">
        <v>95.385583299999993</v>
      </c>
      <c r="D18">
        <v>34.515683299999999</v>
      </c>
      <c r="E18">
        <v>22.9496833</v>
      </c>
      <c r="F18">
        <v>14.8291833</v>
      </c>
      <c r="G18">
        <v>6.6932833</v>
      </c>
      <c r="H18">
        <v>105.3205833</v>
      </c>
      <c r="I18">
        <v>58.293583300000002</v>
      </c>
      <c r="J18">
        <v>19.628983300000002</v>
      </c>
      <c r="K18">
        <v>12.905983300000001</v>
      </c>
      <c r="L18">
        <v>6.6580833000000004</v>
      </c>
      <c r="M18">
        <v>110.5115833</v>
      </c>
      <c r="N18">
        <v>12.4854833</v>
      </c>
      <c r="O18">
        <v>6.7877833000000001</v>
      </c>
      <c r="P18">
        <v>5.0012832999999999</v>
      </c>
      <c r="Q18">
        <v>2.6237832999999999</v>
      </c>
    </row>
    <row r="19" spans="1:17" x14ac:dyDescent="0.25">
      <c r="C19">
        <v>97.400583299999994</v>
      </c>
      <c r="D19">
        <v>38.206683300000002</v>
      </c>
      <c r="E19">
        <v>22.556883299999999</v>
      </c>
      <c r="F19">
        <v>12.428683299999999</v>
      </c>
      <c r="G19">
        <v>4.8865832999999999</v>
      </c>
      <c r="H19">
        <v>128.2775833</v>
      </c>
      <c r="I19">
        <v>46.8872833</v>
      </c>
      <c r="J19">
        <v>23.955283300000001</v>
      </c>
      <c r="K19">
        <v>8.5684833000000005</v>
      </c>
      <c r="L19">
        <v>8.1098832999999999</v>
      </c>
      <c r="M19">
        <v>79.6935833</v>
      </c>
      <c r="N19">
        <v>15.1221833</v>
      </c>
      <c r="O19">
        <v>6.8021833000000003</v>
      </c>
      <c r="P19">
        <v>6.1376833</v>
      </c>
      <c r="Q19">
        <v>0.91798329999999995</v>
      </c>
    </row>
    <row r="20" spans="1:17" x14ac:dyDescent="0.25">
      <c r="C20">
        <v>112.2895833</v>
      </c>
      <c r="D20">
        <v>37.109983300000003</v>
      </c>
      <c r="E20">
        <v>24.6081833</v>
      </c>
      <c r="F20">
        <v>12.6419833</v>
      </c>
      <c r="G20">
        <v>8.1582833000000008</v>
      </c>
      <c r="H20">
        <v>99.789583300000004</v>
      </c>
      <c r="I20">
        <v>50.425483300000003</v>
      </c>
      <c r="J20">
        <v>26.451683299999999</v>
      </c>
      <c r="K20">
        <v>10.4809833</v>
      </c>
      <c r="L20">
        <v>7.8647833</v>
      </c>
      <c r="M20">
        <v>127.8745833</v>
      </c>
      <c r="N20">
        <v>18.894083299999998</v>
      </c>
      <c r="O20">
        <v>9.3094833000000001</v>
      </c>
      <c r="P20">
        <v>5.5355832999999999</v>
      </c>
      <c r="Q20">
        <v>2.7833833000000001</v>
      </c>
    </row>
    <row r="22" spans="1:17" x14ac:dyDescent="0.25">
      <c r="A22" t="s">
        <v>30</v>
      </c>
      <c r="C22">
        <f>AVERAGE(C15:C20)</f>
        <v>103.99891663333334</v>
      </c>
      <c r="D22">
        <f t="shared" ref="D22:Q22" si="0">AVERAGE(D15:D20)</f>
        <v>37.336299966666665</v>
      </c>
      <c r="E22">
        <f t="shared" si="0"/>
        <v>24.195799966666666</v>
      </c>
      <c r="F22">
        <f t="shared" si="0"/>
        <v>12.586966633333333</v>
      </c>
      <c r="G22">
        <f t="shared" si="0"/>
        <v>7.374449966666667</v>
      </c>
      <c r="H22">
        <f t="shared" si="0"/>
        <v>116.70941663333333</v>
      </c>
      <c r="I22">
        <f t="shared" si="0"/>
        <v>56.813449966666667</v>
      </c>
      <c r="J22">
        <f t="shared" si="0"/>
        <v>23.90441663333333</v>
      </c>
      <c r="K22">
        <f t="shared" si="0"/>
        <v>13.096049966666667</v>
      </c>
      <c r="L22">
        <f t="shared" si="0"/>
        <v>6.6581833000000001</v>
      </c>
      <c r="M22">
        <f t="shared" si="0"/>
        <v>101.34724996666667</v>
      </c>
      <c r="N22">
        <f t="shared" si="0"/>
        <v>15.387833299999997</v>
      </c>
      <c r="O22">
        <f t="shared" si="0"/>
        <v>8.1803333000000009</v>
      </c>
      <c r="P22">
        <f t="shared" si="0"/>
        <v>4.6620027500000001</v>
      </c>
      <c r="Q22">
        <f t="shared" si="0"/>
        <v>3.4268332999999997</v>
      </c>
    </row>
    <row r="25" spans="1:17" x14ac:dyDescent="0.25">
      <c r="A25" t="s">
        <v>31</v>
      </c>
    </row>
    <row r="27" spans="1:17" x14ac:dyDescent="0.25"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  <c r="L27" t="s">
        <v>21</v>
      </c>
      <c r="M27" t="s">
        <v>22</v>
      </c>
      <c r="N27" t="s">
        <v>23</v>
      </c>
      <c r="O27" t="s">
        <v>24</v>
      </c>
      <c r="P27" t="s">
        <v>25</v>
      </c>
      <c r="Q27" t="s">
        <v>26</v>
      </c>
    </row>
    <row r="28" spans="1:17" x14ac:dyDescent="0.25">
      <c r="C28">
        <f>C15*100/103.998917</f>
        <v>109.34785340120416</v>
      </c>
      <c r="D28">
        <v>36.837963709999997</v>
      </c>
      <c r="E28">
        <v>25.295631969999999</v>
      </c>
      <c r="F28">
        <v>13.15502478</v>
      </c>
      <c r="G28">
        <v>9.6122955779999995</v>
      </c>
      <c r="H28">
        <f>H15*100/116.709417</f>
        <v>110.44488663669701</v>
      </c>
      <c r="I28">
        <v>57.590539839999998</v>
      </c>
      <c r="J28">
        <v>25.732442219999999</v>
      </c>
      <c r="K28">
        <v>15.56539632</v>
      </c>
      <c r="L28">
        <v>5.9371244220000001</v>
      </c>
      <c r="M28">
        <f>M15*100/101.34725</f>
        <v>103.97971656853046</v>
      </c>
      <c r="N28">
        <v>19.97733861</v>
      </c>
      <c r="O28">
        <v>10.590404080000001</v>
      </c>
      <c r="P28">
        <v>5.8668422680000001</v>
      </c>
      <c r="Q28">
        <v>4.9961723679999999</v>
      </c>
    </row>
    <row r="29" spans="1:17" x14ac:dyDescent="0.25">
      <c r="C29">
        <f t="shared" ref="C29:C33" si="1">C16*100/103.998917</f>
        <v>93.892884769175026</v>
      </c>
      <c r="D29">
        <v>49.410690789999997</v>
      </c>
      <c r="E29">
        <v>19.25056902</v>
      </c>
      <c r="F29">
        <v>15.41687525</v>
      </c>
      <c r="G29">
        <v>6.6540916960000001</v>
      </c>
      <c r="H29">
        <f t="shared" ref="H29:H33" si="2">H16*100/116.709417</f>
        <v>112.68463735021484</v>
      </c>
      <c r="I29">
        <v>41.622333949999998</v>
      </c>
      <c r="J29">
        <v>22.185170629999998</v>
      </c>
      <c r="K29">
        <v>11.01820541</v>
      </c>
      <c r="L29">
        <v>5.9354107650000003</v>
      </c>
      <c r="M29">
        <f t="shared" ref="M29:M33" si="3">M16*100/101.34725</f>
        <v>84.344255320198627</v>
      </c>
      <c r="N29">
        <v>20.767887930000001</v>
      </c>
      <c r="O29">
        <v>7.6665950980000002</v>
      </c>
      <c r="P29">
        <v>5.280442538</v>
      </c>
      <c r="Q29">
        <v>4.0096631140000003</v>
      </c>
    </row>
    <row r="30" spans="1:17" x14ac:dyDescent="0.25">
      <c r="C30">
        <f t="shared" si="1"/>
        <v>103.41413776453075</v>
      </c>
      <c r="D30">
        <v>23.546190679999999</v>
      </c>
      <c r="E30">
        <v>27.627675490000001</v>
      </c>
      <c r="F30">
        <v>5.6803315559999996</v>
      </c>
      <c r="G30">
        <v>7.2997714970000001</v>
      </c>
      <c r="H30">
        <f t="shared" si="2"/>
        <v>91.214219071970859</v>
      </c>
      <c r="I30">
        <v>59.535541420000001</v>
      </c>
      <c r="J30">
        <v>14.96553042</v>
      </c>
      <c r="K30">
        <v>13.362489249999999</v>
      </c>
      <c r="L30">
        <v>2.9646136439999999</v>
      </c>
      <c r="M30">
        <f t="shared" si="3"/>
        <v>97.824640826465441</v>
      </c>
      <c r="N30">
        <v>4.4708497759999997</v>
      </c>
      <c r="O30">
        <v>7.5774954919999997</v>
      </c>
      <c r="P30">
        <v>0</v>
      </c>
      <c r="Q30">
        <v>5.0407715059999996</v>
      </c>
    </row>
    <row r="31" spans="1:17" x14ac:dyDescent="0.25">
      <c r="C31">
        <f t="shared" si="1"/>
        <v>91.717862119660339</v>
      </c>
      <c r="D31">
        <v>33.188502630000002</v>
      </c>
      <c r="E31">
        <v>22.067232969999999</v>
      </c>
      <c r="F31">
        <v>14.258978580000001</v>
      </c>
      <c r="G31">
        <v>6.435916347</v>
      </c>
      <c r="H31">
        <f t="shared" si="2"/>
        <v>90.241718283966748</v>
      </c>
      <c r="I31">
        <v>49.947626159999999</v>
      </c>
      <c r="J31">
        <v>16.818679939999999</v>
      </c>
      <c r="K31">
        <v>11.058219319999999</v>
      </c>
      <c r="L31">
        <v>5.7048381109999999</v>
      </c>
      <c r="M31">
        <f t="shared" si="3"/>
        <v>109.04250810949483</v>
      </c>
      <c r="N31">
        <v>12.31950872</v>
      </c>
      <c r="O31">
        <v>6.6975505499999999</v>
      </c>
      <c r="P31">
        <v>4.9347992180000002</v>
      </c>
      <c r="Q31">
        <v>2.5889042870000001</v>
      </c>
    </row>
    <row r="32" spans="1:17" x14ac:dyDescent="0.25">
      <c r="C32">
        <f t="shared" si="1"/>
        <v>93.655382295952165</v>
      </c>
      <c r="D32">
        <v>36.737578050000003</v>
      </c>
      <c r="E32">
        <v>21.68953673</v>
      </c>
      <c r="F32">
        <v>11.950781470000001</v>
      </c>
      <c r="G32">
        <v>4.6986867180000003</v>
      </c>
      <c r="H32">
        <f t="shared" si="2"/>
        <v>109.91193906829301</v>
      </c>
      <c r="I32">
        <v>40.174378820000001</v>
      </c>
      <c r="J32">
        <v>20.525578750000001</v>
      </c>
      <c r="K32">
        <v>7.3417240189999999</v>
      </c>
      <c r="L32">
        <v>6.9487822909999997</v>
      </c>
      <c r="M32">
        <f t="shared" si="3"/>
        <v>78.634184252656084</v>
      </c>
      <c r="N32">
        <v>14.921158</v>
      </c>
      <c r="O32">
        <v>6.7117591250000004</v>
      </c>
      <c r="P32">
        <v>6.0560925929999998</v>
      </c>
      <c r="Q32">
        <v>0.90578017700000002</v>
      </c>
    </row>
    <row r="33" spans="2:17" x14ac:dyDescent="0.25">
      <c r="C33">
        <f t="shared" si="1"/>
        <v>107.97187753407087</v>
      </c>
      <c r="D33">
        <v>35.68304783</v>
      </c>
      <c r="E33">
        <v>23.66196111</v>
      </c>
      <c r="F33">
        <v>12.155879759999999</v>
      </c>
      <c r="G33">
        <v>7.8445848619999996</v>
      </c>
      <c r="H33">
        <f t="shared" si="2"/>
        <v>85.50259770383397</v>
      </c>
      <c r="I33">
        <v>43.206010790000001</v>
      </c>
      <c r="J33">
        <v>22.664566390000001</v>
      </c>
      <c r="K33">
        <v>8.9804092670000006</v>
      </c>
      <c r="L33">
        <v>6.7387735299999996</v>
      </c>
      <c r="M33">
        <f t="shared" si="3"/>
        <v>126.17469472531322</v>
      </c>
      <c r="N33">
        <v>18.64291661</v>
      </c>
      <c r="O33">
        <v>9.1857285720000004</v>
      </c>
      <c r="P33">
        <v>5.4619965510000004</v>
      </c>
      <c r="Q33">
        <v>2.7463826600000001</v>
      </c>
    </row>
    <row r="35" spans="2:17" x14ac:dyDescent="0.25">
      <c r="B35" t="s">
        <v>30</v>
      </c>
      <c r="C35">
        <f>AVERAGE(C28:C33)</f>
        <v>99.999999647432219</v>
      </c>
      <c r="D35">
        <v>35.900662279999999</v>
      </c>
      <c r="E35">
        <v>23.265434549999998</v>
      </c>
      <c r="F35">
        <v>12.102978569999999</v>
      </c>
      <c r="G35">
        <v>7.0908911159999999</v>
      </c>
      <c r="H35">
        <f>AVERAGE(H28:H33)</f>
        <v>99.999999685829422</v>
      </c>
      <c r="I35">
        <v>48.679405160000002</v>
      </c>
      <c r="J35">
        <v>20.481994719999999</v>
      </c>
      <c r="K35">
        <v>11.221073929999999</v>
      </c>
      <c r="L35">
        <v>5.7049237939999999</v>
      </c>
      <c r="M35">
        <f>AVERAGE(M28:M33)</f>
        <v>99.999999967109787</v>
      </c>
      <c r="N35">
        <v>15.18327661</v>
      </c>
      <c r="O35">
        <v>8.0715888200000006</v>
      </c>
      <c r="P35">
        <v>4.6000288610000002</v>
      </c>
      <c r="Q35">
        <v>3.3812790179999999</v>
      </c>
    </row>
    <row r="37" spans="2:17" x14ac:dyDescent="0.25">
      <c r="B37" t="s">
        <v>32</v>
      </c>
      <c r="C37">
        <f>STDEV(C28:C33)</f>
        <v>7.857917910310225</v>
      </c>
      <c r="D37">
        <v>8.2962156050000004</v>
      </c>
      <c r="E37">
        <v>2.944362989</v>
      </c>
      <c r="F37">
        <v>3.4062708549999998</v>
      </c>
      <c r="G37">
        <v>1.631661319</v>
      </c>
      <c r="H37">
        <f>STDEV(H28:H33)</f>
        <v>12.254231102399794</v>
      </c>
      <c r="I37">
        <v>8.3781641600000007</v>
      </c>
      <c r="J37">
        <v>3.9770536700000001</v>
      </c>
      <c r="K37">
        <v>2.9528429599999999</v>
      </c>
      <c r="L37">
        <v>1.4305502670000001</v>
      </c>
      <c r="M37">
        <f>STDEV(M28:M33)</f>
        <v>17.257186053362819</v>
      </c>
      <c r="N37">
        <v>6.1508696020000002</v>
      </c>
      <c r="O37">
        <v>1.5317312949999999</v>
      </c>
      <c r="P37">
        <v>2.289245534</v>
      </c>
      <c r="Q37">
        <v>1.607215482</v>
      </c>
    </row>
    <row r="39" spans="2:17" x14ac:dyDescent="0.25">
      <c r="B39" t="s">
        <v>33</v>
      </c>
      <c r="I39">
        <v>2.4115582999999999E-2</v>
      </c>
      <c r="J39">
        <v>0.19830390000000001</v>
      </c>
      <c r="K39">
        <v>0.64210483399999996</v>
      </c>
      <c r="L39">
        <v>0.14876830099999999</v>
      </c>
      <c r="N39">
        <v>6.1054399999999997E-4</v>
      </c>
      <c r="O39" s="2">
        <v>5.51E-7</v>
      </c>
      <c r="P39">
        <v>1.1824940000000001E-3</v>
      </c>
      <c r="Q39">
        <v>2.654231E-3</v>
      </c>
    </row>
    <row r="40" spans="2:17" x14ac:dyDescent="0.25">
      <c r="I40" t="s">
        <v>34</v>
      </c>
      <c r="N40" t="s">
        <v>35</v>
      </c>
      <c r="O40" t="s">
        <v>35</v>
      </c>
      <c r="P40" t="s">
        <v>36</v>
      </c>
      <c r="Q40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>
      <selection sqref="A1:XFD1048576"/>
    </sheetView>
  </sheetViews>
  <sheetFormatPr defaultColWidth="12.5703125" defaultRowHeight="15" x14ac:dyDescent="0.25"/>
  <sheetData>
    <row r="1" spans="1:14" x14ac:dyDescent="0.25">
      <c r="A1" t="s">
        <v>8</v>
      </c>
    </row>
    <row r="2" spans="1:14" x14ac:dyDescent="0.25">
      <c r="B2" t="s">
        <v>9</v>
      </c>
      <c r="E2" t="s">
        <v>37</v>
      </c>
    </row>
    <row r="4" spans="1:14" x14ac:dyDescent="0.25">
      <c r="B4" t="s">
        <v>11</v>
      </c>
      <c r="C4" t="s">
        <v>12</v>
      </c>
      <c r="D4" t="s">
        <v>38</v>
      </c>
      <c r="E4" t="s">
        <v>39</v>
      </c>
      <c r="F4" t="s">
        <v>40</v>
      </c>
      <c r="G4" t="s">
        <v>17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</row>
    <row r="5" spans="1:14" x14ac:dyDescent="0.25">
      <c r="B5">
        <v>29.6919</v>
      </c>
      <c r="C5">
        <v>73.844899999999996</v>
      </c>
      <c r="D5">
        <v>52.696199999999997</v>
      </c>
      <c r="E5">
        <v>47.699100000000001</v>
      </c>
      <c r="F5">
        <v>48.502600000000001</v>
      </c>
      <c r="G5">
        <v>64.533100000000005</v>
      </c>
      <c r="H5">
        <v>55.044699999999999</v>
      </c>
      <c r="I5">
        <v>48.664900000000003</v>
      </c>
      <c r="J5">
        <v>48.380899999999997</v>
      </c>
      <c r="K5">
        <v>92.513900000000007</v>
      </c>
      <c r="L5">
        <v>55.997900000000001</v>
      </c>
      <c r="M5">
        <v>52.2849</v>
      </c>
      <c r="N5">
        <v>39.241599999999998</v>
      </c>
    </row>
    <row r="6" spans="1:14" x14ac:dyDescent="0.25">
      <c r="B6">
        <v>29.3416</v>
      </c>
      <c r="C6">
        <v>78.048699999999997</v>
      </c>
      <c r="D6">
        <v>48.507100000000001</v>
      </c>
      <c r="E6">
        <v>49.506</v>
      </c>
      <c r="F6">
        <v>47.027000000000001</v>
      </c>
      <c r="G6">
        <v>64.081100000000006</v>
      </c>
      <c r="H6">
        <v>50.382599999999996</v>
      </c>
      <c r="I6">
        <v>50.717500000000001</v>
      </c>
      <c r="J6">
        <v>49.387999999999998</v>
      </c>
      <c r="K6">
        <v>92.595699999999994</v>
      </c>
      <c r="L6">
        <v>51.224499999999999</v>
      </c>
      <c r="M6">
        <v>53.478099999999998</v>
      </c>
      <c r="N6">
        <v>40.049300000000002</v>
      </c>
    </row>
    <row r="7" spans="1:14" x14ac:dyDescent="0.25">
      <c r="B7">
        <v>29.3553</v>
      </c>
      <c r="C7">
        <v>74.691900000000004</v>
      </c>
      <c r="D7">
        <v>46.816600000000001</v>
      </c>
      <c r="E7">
        <v>51.393000000000001</v>
      </c>
      <c r="F7">
        <v>45.7423</v>
      </c>
      <c r="G7">
        <v>61.6083</v>
      </c>
      <c r="H7">
        <v>54.493099999999998</v>
      </c>
      <c r="I7">
        <v>51.790399999999998</v>
      </c>
      <c r="J7">
        <v>51.696300000000001</v>
      </c>
      <c r="K7">
        <v>93.716300000000004</v>
      </c>
      <c r="L7">
        <v>52.578899999999997</v>
      </c>
      <c r="M7">
        <v>54.75</v>
      </c>
      <c r="N7">
        <v>36.631100000000004</v>
      </c>
    </row>
    <row r="8" spans="1:14" x14ac:dyDescent="0.25">
      <c r="B8">
        <v>29.8813</v>
      </c>
      <c r="C8">
        <v>77.9405</v>
      </c>
      <c r="D8">
        <v>43.3765</v>
      </c>
      <c r="E8">
        <v>47.6631</v>
      </c>
      <c r="F8">
        <v>43.148000000000003</v>
      </c>
      <c r="G8">
        <v>64.087199999999996</v>
      </c>
      <c r="H8">
        <v>47.2254</v>
      </c>
      <c r="I8">
        <v>49.434199999999997</v>
      </c>
      <c r="J8">
        <v>44.352800000000002</v>
      </c>
      <c r="K8">
        <v>93.821700000000007</v>
      </c>
      <c r="L8">
        <v>48.4176</v>
      </c>
      <c r="M8">
        <v>47.8904</v>
      </c>
      <c r="N8">
        <v>37.916899999999998</v>
      </c>
    </row>
    <row r="9" spans="1:14" x14ac:dyDescent="0.25">
      <c r="B9">
        <v>29.128799999999998</v>
      </c>
      <c r="C9">
        <v>87.860100000000003</v>
      </c>
      <c r="D9">
        <v>48.605200000000004</v>
      </c>
      <c r="E9">
        <v>45.635800000000003</v>
      </c>
      <c r="F9">
        <v>44.260599999999997</v>
      </c>
      <c r="G9">
        <v>64.325299999999999</v>
      </c>
      <c r="H9">
        <v>46.622399999999999</v>
      </c>
      <c r="I9">
        <v>51.606299999999997</v>
      </c>
      <c r="J9">
        <v>47.716700000000003</v>
      </c>
      <c r="K9">
        <v>89.232900000000001</v>
      </c>
      <c r="L9">
        <v>50.975099999999998</v>
      </c>
      <c r="M9">
        <v>49.665799999999997</v>
      </c>
      <c r="N9">
        <v>39.426200000000001</v>
      </c>
    </row>
    <row r="10" spans="1:14" x14ac:dyDescent="0.25">
      <c r="B10">
        <v>30.423100000000002</v>
      </c>
      <c r="C10">
        <v>69.305499999999995</v>
      </c>
      <c r="D10">
        <v>52.701500000000003</v>
      </c>
      <c r="E10">
        <v>45.7074</v>
      </c>
      <c r="F10">
        <v>46.611699999999999</v>
      </c>
      <c r="G10">
        <v>61.343899999999998</v>
      </c>
      <c r="H10">
        <v>49.408700000000003</v>
      </c>
      <c r="I10">
        <v>50.0274</v>
      </c>
      <c r="J10">
        <v>47.191699999999997</v>
      </c>
      <c r="K10">
        <v>95.067400000000006</v>
      </c>
      <c r="L10">
        <v>51.658099999999997</v>
      </c>
      <c r="M10">
        <v>47.601999999999997</v>
      </c>
      <c r="N10">
        <v>39.8613</v>
      </c>
    </row>
    <row r="12" spans="1:14" x14ac:dyDescent="0.25">
      <c r="A12" t="s">
        <v>27</v>
      </c>
      <c r="B12">
        <f>AVERAGE(B5:B10)</f>
        <v>29.637</v>
      </c>
    </row>
    <row r="13" spans="1:14" x14ac:dyDescent="0.25">
      <c r="A13" t="s">
        <v>28</v>
      </c>
    </row>
    <row r="15" spans="1:14" x14ac:dyDescent="0.25">
      <c r="B15" t="s">
        <v>48</v>
      </c>
    </row>
    <row r="16" spans="1:14" x14ac:dyDescent="0.25">
      <c r="B16" t="s">
        <v>12</v>
      </c>
      <c r="C16" t="s">
        <v>38</v>
      </c>
      <c r="D16" t="s">
        <v>39</v>
      </c>
      <c r="E16" t="s">
        <v>40</v>
      </c>
      <c r="F16" t="s">
        <v>17</v>
      </c>
      <c r="G16" t="s">
        <v>41</v>
      </c>
      <c r="H16" t="s">
        <v>42</v>
      </c>
      <c r="I16" t="s">
        <v>43</v>
      </c>
      <c r="J16" t="s">
        <v>44</v>
      </c>
      <c r="K16" t="s">
        <v>45</v>
      </c>
      <c r="L16" t="s">
        <v>46</v>
      </c>
      <c r="M16" t="s">
        <v>47</v>
      </c>
    </row>
    <row r="17" spans="1:13" x14ac:dyDescent="0.25">
      <c r="B17">
        <v>44.207900000000002</v>
      </c>
      <c r="C17">
        <v>23.059200000000001</v>
      </c>
      <c r="D17">
        <v>18.062100000000001</v>
      </c>
      <c r="E17">
        <v>18.865600000000001</v>
      </c>
      <c r="F17">
        <v>34.896099999999997</v>
      </c>
      <c r="G17">
        <v>25.407699999999998</v>
      </c>
      <c r="H17">
        <v>19.027899999999999</v>
      </c>
      <c r="I17">
        <v>18.7439</v>
      </c>
      <c r="J17">
        <v>62.876899999999999</v>
      </c>
      <c r="K17">
        <v>26.360900000000001</v>
      </c>
      <c r="L17">
        <v>22.6479</v>
      </c>
      <c r="M17">
        <v>9.6045999999999996</v>
      </c>
    </row>
    <row r="18" spans="1:13" x14ac:dyDescent="0.25">
      <c r="B18">
        <v>48.411700000000003</v>
      </c>
      <c r="C18">
        <v>18.870100000000001</v>
      </c>
      <c r="D18">
        <v>19.869</v>
      </c>
      <c r="E18">
        <v>17.39</v>
      </c>
      <c r="F18">
        <v>34.444099999999999</v>
      </c>
      <c r="G18">
        <v>20.7456</v>
      </c>
      <c r="H18">
        <v>21.080500000000001</v>
      </c>
      <c r="I18">
        <v>19.751000000000001</v>
      </c>
      <c r="J18">
        <v>62.9587</v>
      </c>
      <c r="K18">
        <v>21.587499999999999</v>
      </c>
      <c r="L18">
        <v>23.841100000000001</v>
      </c>
      <c r="M18">
        <v>10.4123</v>
      </c>
    </row>
    <row r="19" spans="1:13" x14ac:dyDescent="0.25">
      <c r="B19">
        <v>45.054900000000004</v>
      </c>
      <c r="C19">
        <v>17.179600000000001</v>
      </c>
      <c r="D19">
        <v>21.756</v>
      </c>
      <c r="E19">
        <v>16.1053</v>
      </c>
      <c r="F19">
        <v>31.971299999999999</v>
      </c>
      <c r="G19">
        <v>24.856100000000001</v>
      </c>
      <c r="H19">
        <v>22.153400000000001</v>
      </c>
      <c r="I19">
        <v>22.0593</v>
      </c>
      <c r="J19">
        <v>64.079300000000003</v>
      </c>
      <c r="K19">
        <v>22.9419</v>
      </c>
      <c r="L19">
        <v>25.113</v>
      </c>
      <c r="M19">
        <v>6.9941000000000004</v>
      </c>
    </row>
    <row r="20" spans="1:13" x14ac:dyDescent="0.25">
      <c r="B20">
        <v>48.3035</v>
      </c>
      <c r="C20">
        <v>13.7395</v>
      </c>
      <c r="D20">
        <v>18.0261</v>
      </c>
      <c r="E20">
        <v>13.510999999999999</v>
      </c>
      <c r="F20">
        <v>34.450200000000002</v>
      </c>
      <c r="G20">
        <v>17.5884</v>
      </c>
      <c r="H20">
        <v>19.7972</v>
      </c>
      <c r="I20">
        <v>14.7158</v>
      </c>
      <c r="J20">
        <v>64.184700000000007</v>
      </c>
      <c r="K20">
        <v>18.7806</v>
      </c>
      <c r="L20">
        <v>18.253399999999999</v>
      </c>
      <c r="M20">
        <v>8.2798999999999996</v>
      </c>
    </row>
    <row r="21" spans="1:13" x14ac:dyDescent="0.25">
      <c r="B21">
        <v>58.223100000000002</v>
      </c>
      <c r="C21">
        <v>18.9682</v>
      </c>
      <c r="D21">
        <v>15.998799999999999</v>
      </c>
      <c r="E21">
        <v>14.6236</v>
      </c>
      <c r="F21">
        <v>34.688299999999998</v>
      </c>
      <c r="G21">
        <v>16.985399999999998</v>
      </c>
      <c r="H21">
        <v>21.9693</v>
      </c>
      <c r="I21">
        <v>18.079699999999999</v>
      </c>
      <c r="J21">
        <v>59.5959</v>
      </c>
      <c r="K21">
        <v>21.338100000000001</v>
      </c>
      <c r="L21">
        <v>20.0288</v>
      </c>
      <c r="M21">
        <v>9.7891999999999992</v>
      </c>
    </row>
    <row r="22" spans="1:13" x14ac:dyDescent="0.25">
      <c r="B22">
        <v>39.668500000000002</v>
      </c>
      <c r="C22">
        <v>23.064499999999999</v>
      </c>
      <c r="D22">
        <v>16.070399999999999</v>
      </c>
      <c r="E22">
        <v>16.974699999999999</v>
      </c>
      <c r="F22">
        <v>31.706900000000001</v>
      </c>
      <c r="G22">
        <v>19.771699999999999</v>
      </c>
      <c r="H22">
        <v>20.3904</v>
      </c>
      <c r="I22">
        <v>17.5547</v>
      </c>
      <c r="J22">
        <v>65.430400000000006</v>
      </c>
      <c r="K22">
        <v>22.021100000000001</v>
      </c>
      <c r="L22">
        <v>17.965</v>
      </c>
      <c r="M22">
        <v>10.224299999999999</v>
      </c>
    </row>
    <row r="24" spans="1:13" x14ac:dyDescent="0.25">
      <c r="A24" t="s">
        <v>30</v>
      </c>
      <c r="B24">
        <v>47.311599999999999</v>
      </c>
      <c r="C24">
        <v>19.146850000000001</v>
      </c>
      <c r="D24">
        <v>18.29706667</v>
      </c>
      <c r="E24">
        <v>16.245033329999998</v>
      </c>
      <c r="F24">
        <v>33.692816669999999</v>
      </c>
      <c r="G24">
        <v>20.892483330000001</v>
      </c>
      <c r="H24">
        <v>20.736450000000001</v>
      </c>
      <c r="I24">
        <v>18.484066670000001</v>
      </c>
      <c r="J24">
        <v>63.187649999999998</v>
      </c>
      <c r="K24">
        <v>22.17168333</v>
      </c>
      <c r="L24">
        <v>21.308199999999999</v>
      </c>
      <c r="M24">
        <v>9.2173999999999996</v>
      </c>
    </row>
    <row r="27" spans="1:13" x14ac:dyDescent="0.25">
      <c r="A27" t="s">
        <v>31</v>
      </c>
    </row>
    <row r="29" spans="1:13" x14ac:dyDescent="0.25">
      <c r="B29" t="s">
        <v>12</v>
      </c>
      <c r="C29" t="s">
        <v>38</v>
      </c>
      <c r="D29" t="s">
        <v>39</v>
      </c>
      <c r="E29" t="s">
        <v>40</v>
      </c>
      <c r="F29" t="s">
        <v>17</v>
      </c>
      <c r="G29" t="s">
        <v>41</v>
      </c>
      <c r="H29" t="s">
        <v>42</v>
      </c>
      <c r="I29" t="s">
        <v>43</v>
      </c>
      <c r="J29" t="s">
        <v>44</v>
      </c>
      <c r="K29" t="s">
        <v>45</v>
      </c>
      <c r="L29" t="s">
        <v>46</v>
      </c>
      <c r="M29" t="s">
        <v>47</v>
      </c>
    </row>
    <row r="30" spans="1:13" x14ac:dyDescent="0.25">
      <c r="B30">
        <f>B17*100/47.3116</f>
        <v>93.439875210307832</v>
      </c>
      <c r="C30">
        <v>48.738998469999999</v>
      </c>
      <c r="D30">
        <v>38.176895309999999</v>
      </c>
      <c r="E30">
        <v>39.87521031</v>
      </c>
      <c r="F30">
        <f>F17*100/33.6928167</f>
        <v>103.57133483589098</v>
      </c>
      <c r="G30">
        <v>75.409842479999995</v>
      </c>
      <c r="H30">
        <v>56.47464909</v>
      </c>
      <c r="I30">
        <v>55.631739449999998</v>
      </c>
      <c r="J30">
        <f>J17*100/63.18765</f>
        <v>99.50821086082486</v>
      </c>
      <c r="K30">
        <v>41.71843707</v>
      </c>
      <c r="L30">
        <v>35.842288799999999</v>
      </c>
      <c r="M30">
        <v>15.200122179999999</v>
      </c>
    </row>
    <row r="31" spans="1:13" x14ac:dyDescent="0.25">
      <c r="B31">
        <f t="shared" ref="B31:B35" si="0">B18*100/47.3116</f>
        <v>102.32522256698147</v>
      </c>
      <c r="C31">
        <v>39.884721720000002</v>
      </c>
      <c r="D31">
        <v>41.99604325</v>
      </c>
      <c r="E31">
        <v>36.756313460000001</v>
      </c>
      <c r="F31">
        <f t="shared" ref="F31:F35" si="1">F18*100/33.6928167</f>
        <v>102.22980259171979</v>
      </c>
      <c r="G31">
        <v>61.572768420000003</v>
      </c>
      <c r="H31">
        <v>62.566748830000002</v>
      </c>
      <c r="I31">
        <v>58.620803879999997</v>
      </c>
      <c r="J31">
        <f t="shared" ref="J31:J35" si="2">J18*100/63.18765</f>
        <v>99.637666537685774</v>
      </c>
      <c r="K31">
        <v>34.164112770000003</v>
      </c>
      <c r="L31">
        <v>37.730632489999998</v>
      </c>
      <c r="M31">
        <v>16.478378289999998</v>
      </c>
    </row>
    <row r="32" spans="1:13" x14ac:dyDescent="0.25">
      <c r="B32">
        <f t="shared" si="0"/>
        <v>95.230133836099412</v>
      </c>
      <c r="C32">
        <v>36.311602229999998</v>
      </c>
      <c r="D32">
        <v>45.984494290000001</v>
      </c>
      <c r="E32">
        <v>34.040911739999999</v>
      </c>
      <c r="F32">
        <f t="shared" si="1"/>
        <v>94.890552739094673</v>
      </c>
      <c r="G32">
        <v>73.772698259999999</v>
      </c>
      <c r="H32">
        <v>65.75110712</v>
      </c>
      <c r="I32">
        <v>65.471819100000005</v>
      </c>
      <c r="J32">
        <f t="shared" si="2"/>
        <v>101.41111435541598</v>
      </c>
      <c r="K32">
        <v>36.307569600000001</v>
      </c>
      <c r="L32">
        <v>39.743525830000003</v>
      </c>
      <c r="M32">
        <v>11.068776890000001</v>
      </c>
    </row>
    <row r="33" spans="1:13" x14ac:dyDescent="0.25">
      <c r="B33">
        <f t="shared" si="0"/>
        <v>102.09652601053442</v>
      </c>
      <c r="C33">
        <v>29.04044674</v>
      </c>
      <c r="D33">
        <v>38.100804029999999</v>
      </c>
      <c r="E33">
        <v>28.557478499999998</v>
      </c>
      <c r="F33">
        <f t="shared" si="1"/>
        <v>102.24790734103273</v>
      </c>
      <c r="G33">
        <v>52.202225050000003</v>
      </c>
      <c r="H33">
        <v>58.757925100000001</v>
      </c>
      <c r="I33">
        <v>43.676372120000003</v>
      </c>
      <c r="J33">
        <f t="shared" si="2"/>
        <v>101.57791910286267</v>
      </c>
      <c r="K33">
        <v>29.721947249999999</v>
      </c>
      <c r="L33">
        <v>28.887606989999998</v>
      </c>
      <c r="M33">
        <v>13.1036682</v>
      </c>
    </row>
    <row r="34" spans="1:13" x14ac:dyDescent="0.25">
      <c r="B34">
        <f t="shared" si="0"/>
        <v>123.06305430380711</v>
      </c>
      <c r="C34">
        <v>40.092070440000001</v>
      </c>
      <c r="D34">
        <v>33.815808390000001</v>
      </c>
      <c r="E34">
        <v>30.909121649999999</v>
      </c>
      <c r="F34">
        <f t="shared" si="1"/>
        <v>102.95458616257511</v>
      </c>
      <c r="G34">
        <v>50.412526059999998</v>
      </c>
      <c r="H34">
        <v>65.204699849999997</v>
      </c>
      <c r="I34">
        <v>53.66039937</v>
      </c>
      <c r="J34">
        <f t="shared" si="2"/>
        <v>94.315740496758465</v>
      </c>
      <c r="K34">
        <v>33.769415379999998</v>
      </c>
      <c r="L34">
        <v>31.697333260000001</v>
      </c>
      <c r="M34">
        <v>15.492267869999999</v>
      </c>
    </row>
    <row r="35" spans="1:13" x14ac:dyDescent="0.25">
      <c r="B35">
        <f t="shared" si="0"/>
        <v>83.845188072269806</v>
      </c>
      <c r="C35">
        <v>48.750200800000002</v>
      </c>
      <c r="D35">
        <v>33.967145479999999</v>
      </c>
      <c r="E35">
        <v>35.878516050000002</v>
      </c>
      <c r="F35">
        <f t="shared" si="1"/>
        <v>94.105815736088331</v>
      </c>
      <c r="G35">
        <v>58.682241310000002</v>
      </c>
      <c r="H35">
        <v>60.518537770000002</v>
      </c>
      <c r="I35">
        <v>52.102203729999999</v>
      </c>
      <c r="J35">
        <f t="shared" si="2"/>
        <v>103.54934864645229</v>
      </c>
      <c r="K35">
        <v>34.850322810000002</v>
      </c>
      <c r="L35">
        <v>28.431188689999999</v>
      </c>
      <c r="M35">
        <v>16.180851799999999</v>
      </c>
    </row>
    <row r="37" spans="1:13" x14ac:dyDescent="0.25">
      <c r="A37" t="s">
        <v>30</v>
      </c>
      <c r="B37">
        <f>AVERAGE(B30:B35)</f>
        <v>100</v>
      </c>
      <c r="C37">
        <v>40.469673399999998</v>
      </c>
      <c r="D37">
        <v>38.673531789999998</v>
      </c>
      <c r="E37">
        <v>34.336258620000002</v>
      </c>
      <c r="F37">
        <f>AVERAGE(F30:F35)</f>
        <v>99.999999901066928</v>
      </c>
      <c r="G37">
        <v>62.008716929999999</v>
      </c>
      <c r="H37">
        <v>61.545611289999997</v>
      </c>
      <c r="I37">
        <v>54.860556279999997</v>
      </c>
      <c r="J37">
        <f>AVERAGE(J30:J35)</f>
        <v>100</v>
      </c>
      <c r="K37">
        <v>35.088634149999997</v>
      </c>
      <c r="L37">
        <v>33.722096010000001</v>
      </c>
      <c r="M37">
        <v>14.5873442</v>
      </c>
    </row>
    <row r="39" spans="1:13" x14ac:dyDescent="0.25">
      <c r="A39" t="s">
        <v>32</v>
      </c>
      <c r="B39">
        <f>STDEV(B30:B35)</f>
        <v>13.179312303890473</v>
      </c>
      <c r="C39">
        <v>7.5544741899999996</v>
      </c>
      <c r="D39">
        <v>4.7076845430000001</v>
      </c>
      <c r="E39">
        <v>4.102243445</v>
      </c>
      <c r="F39">
        <f>STDEV(F30:F35)</f>
        <v>4.2978361616737955</v>
      </c>
      <c r="G39">
        <v>10.58183197</v>
      </c>
      <c r="H39">
        <v>3.6512621950000002</v>
      </c>
      <c r="I39">
        <v>7.2314306310000003</v>
      </c>
      <c r="J39">
        <f>STDEV(J30:J35)</f>
        <v>3.1547708769046157</v>
      </c>
      <c r="K39">
        <v>3.9215631809999998</v>
      </c>
      <c r="L39">
        <v>4.7389207170000001</v>
      </c>
      <c r="M39">
        <v>2.0924277999999998</v>
      </c>
    </row>
    <row r="42" spans="1:13" x14ac:dyDescent="0.25">
      <c r="A42" t="s">
        <v>33</v>
      </c>
      <c r="G42">
        <v>2.294309E-3</v>
      </c>
      <c r="H42" s="2">
        <v>2.7840400000000002E-6</v>
      </c>
      <c r="I42">
        <v>1.2411099999999999E-4</v>
      </c>
      <c r="K42">
        <v>0.15253001199999999</v>
      </c>
      <c r="L42">
        <v>9.9473146999999998E-2</v>
      </c>
      <c r="M42" s="2">
        <v>1.0104399999999999E-6</v>
      </c>
    </row>
    <row r="44" spans="1:13" x14ac:dyDescent="0.25">
      <c r="G44" t="s">
        <v>36</v>
      </c>
      <c r="H44" t="s">
        <v>35</v>
      </c>
      <c r="I44" t="s">
        <v>35</v>
      </c>
      <c r="M4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2a</vt:lpstr>
      <vt:lpstr>Fig 2b</vt:lpstr>
      <vt:lpstr>Fig 2c</vt:lpstr>
      <vt:lpstr>Fig 2d</vt:lpstr>
      <vt:lpstr>Fig 2e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Ackermann</dc:creator>
  <cp:lastModifiedBy>Lee, Jung-Eun, Nature</cp:lastModifiedBy>
  <dcterms:created xsi:type="dcterms:W3CDTF">2019-05-10T18:03:27Z</dcterms:created>
  <dcterms:modified xsi:type="dcterms:W3CDTF">2019-05-13T19:41:17Z</dcterms:modified>
</cp:coreProperties>
</file>