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drawings/drawing12.xml" ContentType="application/vnd.openxmlformats-officedocument.drawing+xml"/>
  <Override PartName="/xl/charts/chart13.xml" ContentType="application/vnd.openxmlformats-officedocument.drawingml.chart+xml"/>
  <Override PartName="/xl/drawings/drawing13.xml" ContentType="application/vnd.openxmlformats-officedocument.drawing+xml"/>
  <Override PartName="/xl/charts/chart14.xml" ContentType="application/vnd.openxmlformats-officedocument.drawingml.chart+xml"/>
  <Override PartName="/xl/drawings/drawing14.xml" ContentType="application/vnd.openxmlformats-officedocument.drawing+xml"/>
  <Override PartName="/xl/charts/chart15.xml" ContentType="application/vnd.openxmlformats-officedocument.drawingml.chart+xml"/>
  <Override PartName="/xl/drawings/drawing15.xml" ContentType="application/vnd.openxmlformats-officedocument.drawing+xml"/>
  <Override PartName="/xl/charts/chart16.xml" ContentType="application/vnd.openxmlformats-officedocument.drawingml.chart+xml"/>
  <Override PartName="/xl/drawings/drawing16.xml" ContentType="application/vnd.openxmlformats-officedocument.drawing+xml"/>
  <Override PartName="/xl/charts/chart17.xml" ContentType="application/vnd.openxmlformats-officedocument.drawingml.chart+xml"/>
  <Override PartName="/xl/drawings/drawing17.xml" ContentType="application/vnd.openxmlformats-officedocument.drawing+xml"/>
  <Override PartName="/xl/charts/chart1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6156" yWindow="456" windowWidth="23256" windowHeight="13176" activeTab="1"/>
  </bookViews>
  <sheets>
    <sheet name="Cover Sheet1" sheetId="27" r:id="rId1"/>
    <sheet name="Weight" sheetId="19" r:id="rId2"/>
    <sheet name="Clasping" sheetId="20" r:id="rId3"/>
    <sheet name="Hanging wire" sheetId="21" r:id="rId4"/>
    <sheet name="Latency from inverted grid" sheetId="22" r:id="rId5"/>
    <sheet name="Cliff Avoidance" sheetId="23" r:id="rId6"/>
    <sheet name="Balance test" sheetId="24" r:id="rId7"/>
    <sheet name="Rotarod" sheetId="25" r:id="rId8"/>
    <sheet name="Grasping strength" sheetId="26" r:id="rId9"/>
    <sheet name="Bos-Front" sheetId="1" r:id="rId10"/>
    <sheet name="Bos-Hind" sheetId="10" r:id="rId11"/>
    <sheet name="Max area RF" sheetId="11" r:id="rId12"/>
    <sheet name="Max area LH" sheetId="12" r:id="rId13"/>
    <sheet name="Max area LF" sheetId="13" r:id="rId14"/>
    <sheet name="Max area RH" sheetId="14" r:id="rId15"/>
    <sheet name="Stride RF" sheetId="15" r:id="rId16"/>
    <sheet name="Stride LH" sheetId="16" r:id="rId17"/>
    <sheet name="Stride LF" sheetId="17" r:id="rId18"/>
    <sheet name="Stride RH" sheetId="18" r:id="rId19"/>
  </sheets>
  <calcPr calcId="191029"/>
</workbook>
</file>

<file path=xl/calcChain.xml><?xml version="1.0" encoding="utf-8"?>
<calcChain xmlns="http://schemas.openxmlformats.org/spreadsheetml/2006/main">
  <c r="E31" i="26" l="1"/>
  <c r="E30" i="26"/>
  <c r="E29" i="26"/>
  <c r="E28" i="26"/>
  <c r="E27" i="26"/>
  <c r="E26" i="26"/>
  <c r="E25" i="26"/>
  <c r="E24" i="26"/>
  <c r="E23" i="26"/>
  <c r="E34" i="26" s="1"/>
  <c r="E35" i="26" s="1"/>
  <c r="E13" i="26"/>
  <c r="E12" i="26"/>
  <c r="E11" i="26"/>
  <c r="E10" i="26"/>
  <c r="E9" i="26"/>
  <c r="E8" i="26"/>
  <c r="E7" i="26"/>
  <c r="E6" i="26"/>
  <c r="E5" i="26"/>
  <c r="E4" i="26"/>
  <c r="E3" i="26"/>
  <c r="E16" i="26" s="1"/>
  <c r="E17" i="26" s="1"/>
  <c r="E35" i="25"/>
  <c r="M34" i="25"/>
  <c r="M35" i="25" s="1"/>
  <c r="L34" i="25"/>
  <c r="L35" i="25" s="1"/>
  <c r="G34" i="25"/>
  <c r="G35" i="25" s="1"/>
  <c r="E34" i="25"/>
  <c r="C34" i="25"/>
  <c r="C35" i="25" s="1"/>
  <c r="B34" i="25"/>
  <c r="B35" i="25" s="1"/>
  <c r="M33" i="25"/>
  <c r="L33" i="25"/>
  <c r="G33" i="25"/>
  <c r="E33" i="25"/>
  <c r="C33" i="25"/>
  <c r="B33" i="25"/>
  <c r="N31" i="25"/>
  <c r="H31" i="25"/>
  <c r="F31" i="25"/>
  <c r="D31" i="25"/>
  <c r="N30" i="25"/>
  <c r="H30" i="25"/>
  <c r="F30" i="25"/>
  <c r="D30" i="25"/>
  <c r="N29" i="25"/>
  <c r="H29" i="25"/>
  <c r="F29" i="25"/>
  <c r="D29" i="25"/>
  <c r="N28" i="25"/>
  <c r="H28" i="25"/>
  <c r="F28" i="25"/>
  <c r="D28" i="25"/>
  <c r="N27" i="25"/>
  <c r="H27" i="25"/>
  <c r="F27" i="25"/>
  <c r="D27" i="25"/>
  <c r="N26" i="25"/>
  <c r="H26" i="25"/>
  <c r="F26" i="25"/>
  <c r="D26" i="25"/>
  <c r="N25" i="25"/>
  <c r="H25" i="25"/>
  <c r="F25" i="25"/>
  <c r="D25" i="25"/>
  <c r="N24" i="25"/>
  <c r="N34" i="25" s="1"/>
  <c r="N35" i="25" s="1"/>
  <c r="H24" i="25"/>
  <c r="H33" i="25" s="1"/>
  <c r="F24" i="25"/>
  <c r="D24" i="25"/>
  <c r="N23" i="25"/>
  <c r="N33" i="25" s="1"/>
  <c r="H23" i="25"/>
  <c r="H34" i="25" s="1"/>
  <c r="H35" i="25" s="1"/>
  <c r="F23" i="25"/>
  <c r="F33" i="25" s="1"/>
  <c r="D23" i="25"/>
  <c r="D33" i="25" s="1"/>
  <c r="M17" i="25"/>
  <c r="G17" i="25"/>
  <c r="M16" i="25"/>
  <c r="L16" i="25"/>
  <c r="L17" i="25" s="1"/>
  <c r="H16" i="25"/>
  <c r="H17" i="25" s="1"/>
  <c r="G16" i="25"/>
  <c r="E16" i="25"/>
  <c r="E17" i="25" s="1"/>
  <c r="C16" i="25"/>
  <c r="C17" i="25" s="1"/>
  <c r="B16" i="25"/>
  <c r="B17" i="25" s="1"/>
  <c r="M15" i="25"/>
  <c r="L15" i="25"/>
  <c r="G15" i="25"/>
  <c r="F15" i="25"/>
  <c r="E15" i="25"/>
  <c r="C15" i="25"/>
  <c r="B15" i="25"/>
  <c r="N13" i="25"/>
  <c r="H13" i="25"/>
  <c r="F13" i="25"/>
  <c r="D13" i="25"/>
  <c r="N12" i="25"/>
  <c r="H12" i="25"/>
  <c r="F12" i="25"/>
  <c r="D12" i="25"/>
  <c r="N11" i="25"/>
  <c r="H11" i="25"/>
  <c r="F11" i="25"/>
  <c r="D11" i="25"/>
  <c r="N10" i="25"/>
  <c r="H10" i="25"/>
  <c r="F10" i="25"/>
  <c r="D10" i="25"/>
  <c r="N9" i="25"/>
  <c r="H9" i="25"/>
  <c r="F9" i="25"/>
  <c r="D9" i="25"/>
  <c r="N8" i="25"/>
  <c r="H8" i="25"/>
  <c r="F8" i="25"/>
  <c r="D8" i="25"/>
  <c r="N7" i="25"/>
  <c r="H7" i="25"/>
  <c r="F7" i="25"/>
  <c r="D7" i="25"/>
  <c r="N6" i="25"/>
  <c r="H6" i="25"/>
  <c r="F6" i="25"/>
  <c r="D6" i="25"/>
  <c r="N5" i="25"/>
  <c r="H5" i="25"/>
  <c r="F5" i="25"/>
  <c r="D5" i="25"/>
  <c r="N4" i="25"/>
  <c r="H4" i="25"/>
  <c r="F4" i="25"/>
  <c r="D4" i="25"/>
  <c r="N3" i="25"/>
  <c r="N15" i="25" s="1"/>
  <c r="H3" i="25"/>
  <c r="H15" i="25" s="1"/>
  <c r="F3" i="25"/>
  <c r="F16" i="25" s="1"/>
  <c r="F17" i="25" s="1"/>
  <c r="D3" i="25"/>
  <c r="D16" i="25" s="1"/>
  <c r="D17" i="25" s="1"/>
  <c r="B34" i="24"/>
  <c r="B35" i="24" s="1"/>
  <c r="B33" i="24"/>
  <c r="B16" i="24"/>
  <c r="B17" i="24" s="1"/>
  <c r="B15" i="24"/>
  <c r="B35" i="23"/>
  <c r="B34" i="23"/>
  <c r="B33" i="23"/>
  <c r="B16" i="23"/>
  <c r="B17" i="23" s="1"/>
  <c r="B15" i="23"/>
  <c r="F3" i="23"/>
  <c r="B34" i="22"/>
  <c r="B35" i="22" s="1"/>
  <c r="B33" i="22"/>
  <c r="C31" i="22"/>
  <c r="C30" i="22"/>
  <c r="C29" i="22"/>
  <c r="C28" i="22"/>
  <c r="C27" i="22"/>
  <c r="C26" i="22"/>
  <c r="C25" i="22"/>
  <c r="C24" i="22"/>
  <c r="C23" i="22"/>
  <c r="B16" i="22"/>
  <c r="B17" i="22" s="1"/>
  <c r="B15" i="22"/>
  <c r="C13" i="22"/>
  <c r="C12" i="22"/>
  <c r="C11" i="22"/>
  <c r="C10" i="22"/>
  <c r="C9" i="22"/>
  <c r="C8" i="22"/>
  <c r="C7" i="22"/>
  <c r="C6" i="22"/>
  <c r="C5" i="22"/>
  <c r="C4" i="22"/>
  <c r="C3" i="22"/>
  <c r="C35" i="21"/>
  <c r="B35" i="21"/>
  <c r="C34" i="21"/>
  <c r="B34" i="21"/>
  <c r="C33" i="21"/>
  <c r="B33" i="21"/>
  <c r="B17" i="21"/>
  <c r="C16" i="21"/>
  <c r="C17" i="21" s="1"/>
  <c r="B16" i="21"/>
  <c r="C15" i="21"/>
  <c r="B15" i="21"/>
  <c r="B34" i="19"/>
  <c r="B35" i="19" s="1"/>
  <c r="B33" i="19"/>
  <c r="B16" i="19"/>
  <c r="B17" i="19" s="1"/>
  <c r="B15" i="19"/>
  <c r="D15" i="25" l="1"/>
  <c r="D34" i="25"/>
  <c r="D35" i="25" s="1"/>
  <c r="N16" i="25"/>
  <c r="N17" i="25" s="1"/>
  <c r="F34" i="25"/>
  <c r="F35" i="25" s="1"/>
  <c r="E15" i="26"/>
  <c r="E33" i="26"/>
  <c r="B34" i="18"/>
  <c r="B35" i="18" s="1"/>
  <c r="B33" i="18"/>
  <c r="B16" i="18"/>
  <c r="B17" i="18" s="1"/>
  <c r="B15" i="18"/>
  <c r="B34" i="17"/>
  <c r="B35" i="17" s="1"/>
  <c r="B33" i="17"/>
  <c r="B16" i="17"/>
  <c r="B17" i="17" s="1"/>
  <c r="B15" i="17"/>
  <c r="B34" i="16"/>
  <c r="B35" i="16" s="1"/>
  <c r="B33" i="16"/>
  <c r="B16" i="16"/>
  <c r="B17" i="16" s="1"/>
  <c r="B15" i="16"/>
  <c r="B34" i="15"/>
  <c r="B35" i="15" s="1"/>
  <c r="B33" i="15"/>
  <c r="B16" i="15"/>
  <c r="B17" i="15" s="1"/>
  <c r="B15" i="15"/>
  <c r="B34" i="14"/>
  <c r="B35" i="14" s="1"/>
  <c r="B33" i="14"/>
  <c r="B16" i="14"/>
  <c r="B17" i="14" s="1"/>
  <c r="B15" i="14"/>
  <c r="B34" i="13"/>
  <c r="B35" i="13" s="1"/>
  <c r="B33" i="13"/>
  <c r="B16" i="13"/>
  <c r="B17" i="13" s="1"/>
  <c r="B15" i="13"/>
  <c r="B34" i="12"/>
  <c r="B35" i="12" s="1"/>
  <c r="B33" i="12"/>
  <c r="B16" i="12"/>
  <c r="B17" i="12" s="1"/>
  <c r="B15" i="12"/>
  <c r="B34" i="11"/>
  <c r="B35" i="11" s="1"/>
  <c r="B33" i="11"/>
  <c r="B16" i="11"/>
  <c r="B17" i="11" s="1"/>
  <c r="B15" i="11"/>
  <c r="B34" i="10"/>
  <c r="B35" i="10" s="1"/>
  <c r="B33" i="10"/>
  <c r="B16" i="10"/>
  <c r="B17" i="10" s="1"/>
  <c r="B15" i="10"/>
  <c r="B34" i="1" l="1"/>
  <c r="B35" i="1" s="1"/>
  <c r="B16" i="1"/>
  <c r="B17" i="1" s="1"/>
  <c r="B33" i="1"/>
  <c r="B15" i="1"/>
</calcChain>
</file>

<file path=xl/sharedStrings.xml><?xml version="1.0" encoding="utf-8"?>
<sst xmlns="http://schemas.openxmlformats.org/spreadsheetml/2006/main" count="185" uniqueCount="18">
  <si>
    <t>Knockout</t>
  </si>
  <si>
    <t>Control</t>
  </si>
  <si>
    <t>Mean</t>
  </si>
  <si>
    <t>Std</t>
  </si>
  <si>
    <t>Ste</t>
  </si>
  <si>
    <t>Yes</t>
  </si>
  <si>
    <t>No</t>
  </si>
  <si>
    <t>Min</t>
  </si>
  <si>
    <t>Sec</t>
  </si>
  <si>
    <t>Minutes</t>
  </si>
  <si>
    <t>Session 1</t>
  </si>
  <si>
    <t>Session 2</t>
  </si>
  <si>
    <t>Learning</t>
  </si>
  <si>
    <t>Session 3</t>
  </si>
  <si>
    <t>Session 4</t>
  </si>
  <si>
    <t>Grin2aN/N</t>
  </si>
  <si>
    <t xml:space="preserve">Behaviour of cohort of controls littermates and Grin2aN/N mice  </t>
  </si>
  <si>
    <t>presented in the Supplementary Figure 4 b, c, e, f and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</si>
</sst>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24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778-421B-A8BC-54B3D0B2DCF3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778-421B-A8BC-54B3D0B2DCF3}"/>
              </c:ext>
            </c:extLst>
          </c:dPt>
          <c:errBars>
            <c:errBarType val="both"/>
            <c:errValType val="cust"/>
            <c:noEndCap val="0"/>
            <c:plus>
              <c:numRef>
                <c:f>(Weight!$B$17,Weight!$B$35)</c:f>
                <c:numCache>
                  <c:formatCode>General</c:formatCode>
                  <c:ptCount val="2"/>
                  <c:pt idx="0">
                    <c:v>0.87223470948463544</c:v>
                  </c:pt>
                  <c:pt idx="1">
                    <c:v>1.3719860345544099</c:v>
                  </c:pt>
                </c:numCache>
              </c:numRef>
            </c:plus>
            <c:minus>
              <c:numRef>
                <c:f>(Weight!$B$17,Weight!$B$35)</c:f>
                <c:numCache>
                  <c:formatCode>General</c:formatCode>
                  <c:ptCount val="2"/>
                  <c:pt idx="0">
                    <c:v>0.87223470948463544</c:v>
                  </c:pt>
                  <c:pt idx="1">
                    <c:v>1.3719860345544099</c:v>
                  </c:pt>
                </c:numCache>
              </c:numRef>
            </c:minus>
          </c:errBars>
          <c:cat>
            <c:strRef>
              <c:f>(Weight!$A$1,Weight!$A$21)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(Weight!$B$15,Weight!$B$33)</c:f>
              <c:numCache>
                <c:formatCode>General</c:formatCode>
                <c:ptCount val="2"/>
                <c:pt idx="0">
                  <c:v>21.745454545454546</c:v>
                </c:pt>
                <c:pt idx="1">
                  <c:v>25.111111111111114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778-421B-A8BC-54B3D0B2DC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788992"/>
        <c:axId val="196790528"/>
      </c:barChart>
      <c:catAx>
        <c:axId val="1967889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6790528"/>
        <c:crosses val="autoZero"/>
        <c:auto val="1"/>
        <c:lblAlgn val="ctr"/>
        <c:lblOffset val="100"/>
        <c:noMultiLvlLbl val="0"/>
      </c:catAx>
      <c:valAx>
        <c:axId val="196790528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67889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9FF-41BB-A20E-1D1452451DF7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9FF-41BB-A20E-1D1452451DF7}"/>
              </c:ext>
            </c:extLst>
          </c:dPt>
          <c:errBars>
            <c:errBarType val="both"/>
            <c:errValType val="cust"/>
            <c:noEndCap val="0"/>
            <c:plus>
              <c:numRef>
                <c:f>('Hanging wire'!$B$17,'Hanging wire'!$B$35)</c:f>
                <c:numCache>
                  <c:formatCode>General</c:formatCode>
                  <c:ptCount val="2"/>
                  <c:pt idx="0">
                    <c:v>0.56754509778213125</c:v>
                  </c:pt>
                  <c:pt idx="1">
                    <c:v>0.66114612418955032</c:v>
                  </c:pt>
                </c:numCache>
              </c:numRef>
            </c:plus>
            <c:minus>
              <c:numRef>
                <c:f>('Hanging wire'!$B$17,'Hanging wire'!$B$35)</c:f>
                <c:numCache>
                  <c:formatCode>General</c:formatCode>
                  <c:ptCount val="2"/>
                  <c:pt idx="0">
                    <c:v>0.56754509778213125</c:v>
                  </c:pt>
                  <c:pt idx="1">
                    <c:v>0.66114612418955032</c:v>
                  </c:pt>
                </c:numCache>
              </c:numRef>
            </c:minus>
          </c:errBars>
          <c:cat>
            <c:strRef>
              <c:f>('Hanging wire'!$A$1,'Hanging wire'!$A$21)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('Hanging wire'!$B$15,'Hanging wire'!$B$33)</c:f>
              <c:numCache>
                <c:formatCode>General</c:formatCode>
                <c:ptCount val="2"/>
                <c:pt idx="0">
                  <c:v>2.4772727272727271</c:v>
                </c:pt>
                <c:pt idx="1">
                  <c:v>3.3055555555555554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9FF-41BB-A20E-1D1452451D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6944256"/>
        <c:axId val="196945792"/>
      </c:barChart>
      <c:catAx>
        <c:axId val="196944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6945792"/>
        <c:crosses val="autoZero"/>
        <c:auto val="1"/>
        <c:lblAlgn val="ctr"/>
        <c:lblOffset val="100"/>
        <c:noMultiLvlLbl val="0"/>
      </c:catAx>
      <c:valAx>
        <c:axId val="1969457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96944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91E-4092-8703-C3ED4AB43EFD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91E-4092-8703-C3ED4AB43EFD}"/>
              </c:ext>
            </c:extLst>
          </c:dPt>
          <c:errBars>
            <c:errBarType val="plus"/>
            <c:errValType val="cust"/>
            <c:noEndCap val="0"/>
            <c:plus>
              <c:numRef>
                <c:f>('Hanging wire'!$C$17,'Hanging wire'!$C$35)</c:f>
                <c:numCache>
                  <c:formatCode>General</c:formatCode>
                  <c:ptCount val="2"/>
                  <c:pt idx="0">
                    <c:v>34.052705866927873</c:v>
                  </c:pt>
                  <c:pt idx="1">
                    <c:v>39.668767451373014</c:v>
                  </c:pt>
                </c:numCache>
              </c:numRef>
            </c:plus>
            <c:minus>
              <c:numRef>
                <c:f>('Hanging wire'!$C$17,'Hanging wire'!$C$35)</c:f>
                <c:numCache>
                  <c:formatCode>General</c:formatCode>
                  <c:ptCount val="2"/>
                  <c:pt idx="0">
                    <c:v>34.052705866927873</c:v>
                  </c:pt>
                  <c:pt idx="1">
                    <c:v>39.668767451373014</c:v>
                  </c:pt>
                </c:numCache>
              </c:numRef>
            </c:minus>
          </c:errBars>
          <c:cat>
            <c:strRef>
              <c:f>('Hanging wire'!$A$1,'Hanging wire'!$A$21)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('Hanging wire'!$C$15,'Hanging wire'!$C$33)</c:f>
              <c:numCache>
                <c:formatCode>General</c:formatCode>
                <c:ptCount val="2"/>
                <c:pt idx="0">
                  <c:v>148.63636363636363</c:v>
                </c:pt>
                <c:pt idx="1">
                  <c:v>198.33333333333334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A91E-4092-8703-C3ED4AB43E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074304"/>
        <c:axId val="197080192"/>
      </c:barChart>
      <c:catAx>
        <c:axId val="197074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080192"/>
        <c:crosses val="autoZero"/>
        <c:auto val="1"/>
        <c:lblAlgn val="ctr"/>
        <c:lblOffset val="100"/>
        <c:noMultiLvlLbl val="0"/>
      </c:catAx>
      <c:valAx>
        <c:axId val="197080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970743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92E-43C3-958F-408311A67AB5}"/>
              </c:ext>
            </c:extLst>
          </c:dPt>
          <c:errBars>
            <c:errBarType val="both"/>
            <c:errValType val="cust"/>
            <c:noEndCap val="0"/>
            <c:plus>
              <c:numRef>
                <c:f>('Latency from inverted grid'!$B$17,'Latency from inverted grid'!$B$35)</c:f>
                <c:numCache>
                  <c:formatCode>General</c:formatCode>
                  <c:ptCount val="2"/>
                  <c:pt idx="0">
                    <c:v>34.908451698693256</c:v>
                  </c:pt>
                  <c:pt idx="1">
                    <c:v>0</c:v>
                  </c:pt>
                </c:numCache>
              </c:numRef>
            </c:plus>
            <c:minus>
              <c:numRef>
                <c:f>('Latency from inverted grid'!$B$17,'Latency from inverted grid'!$B$35)</c:f>
                <c:numCache>
                  <c:formatCode>General</c:formatCode>
                  <c:ptCount val="2"/>
                  <c:pt idx="0">
                    <c:v>34.908451698693256</c:v>
                  </c:pt>
                  <c:pt idx="1">
                    <c:v>0</c:v>
                  </c:pt>
                </c:numCache>
              </c:numRef>
            </c:minus>
          </c:errBars>
          <c:cat>
            <c:strRef>
              <c:f>('Latency from inverted grid'!$A$1,'Latency from inverted grid'!$A$21)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('Latency from inverted grid'!$B$15,'Latency from inverted grid'!$B$33)</c:f>
              <c:numCache>
                <c:formatCode>General</c:formatCode>
                <c:ptCount val="2"/>
                <c:pt idx="0">
                  <c:v>187</c:v>
                </c:pt>
                <c:pt idx="1">
                  <c:v>300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92E-43C3-958F-408311A67A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09024"/>
        <c:axId val="197414912"/>
      </c:barChart>
      <c:catAx>
        <c:axId val="197409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414912"/>
        <c:crosses val="autoZero"/>
        <c:auto val="1"/>
        <c:lblAlgn val="ctr"/>
        <c:lblOffset val="100"/>
        <c:noMultiLvlLbl val="0"/>
      </c:catAx>
      <c:valAx>
        <c:axId val="197414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97409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1"/>
          <c:order val="0"/>
          <c:tx>
            <c:v>Knockout</c:v>
          </c:tx>
          <c:spPr>
            <a:ln>
              <a:solidFill>
                <a:srgbClr val="FF0000"/>
              </a:solidFill>
            </a:ln>
          </c:spPr>
          <c:marker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cat>
            <c:numRef>
              <c:f>'Cliff Avoidance'!$E$3:$E$9</c:f>
              <c:numCache>
                <c:formatCode>0</c:formatCode>
                <c:ptCount val="7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</c:numCache>
            </c:numRef>
          </c:cat>
          <c:val>
            <c:numRef>
              <c:f>'Cliff Avoidance'!$F$3:$F$9</c:f>
              <c:numCache>
                <c:formatCode>0</c:formatCode>
                <c:ptCount val="7"/>
                <c:pt idx="0">
                  <c:v>100</c:v>
                </c:pt>
                <c:pt idx="1">
                  <c:v>63.636363636363633</c:v>
                </c:pt>
                <c:pt idx="2">
                  <c:v>54.54545454545454</c:v>
                </c:pt>
                <c:pt idx="3">
                  <c:v>54.54545454545454</c:v>
                </c:pt>
                <c:pt idx="4">
                  <c:v>36.363636363636367</c:v>
                </c:pt>
                <c:pt idx="5">
                  <c:v>36.363636363636367</c:v>
                </c:pt>
                <c:pt idx="6">
                  <c:v>36.363636363636367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8ED-48A2-BD39-6334A514C206}"/>
            </c:ext>
          </c:extLst>
        </c:ser>
        <c:ser>
          <c:idx val="2"/>
          <c:order val="1"/>
          <c:tx>
            <c:v>Control</c:v>
          </c:tx>
          <c:spPr>
            <a:ln>
              <a:solidFill>
                <a:schemeClr val="tx1"/>
              </a:solidFill>
            </a:ln>
          </c:spPr>
          <c:marker>
            <c:spPr>
              <a:solidFill>
                <a:schemeClr val="tx1"/>
              </a:solidFill>
            </c:spPr>
          </c:marker>
          <c:cat>
            <c:numRef>
              <c:f>'Cliff Avoidance'!$E$3:$E$9</c:f>
              <c:numCache>
                <c:formatCode>0</c:formatCode>
                <c:ptCount val="7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</c:numCache>
            </c:numRef>
          </c:cat>
          <c:val>
            <c:numRef>
              <c:f>'Cliff Avoidance'!$G$3:$G$9</c:f>
              <c:numCache>
                <c:formatCode>0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88.888888888888886</c:v>
                </c:pt>
                <c:pt idx="4">
                  <c:v>88.888888888888886</c:v>
                </c:pt>
                <c:pt idx="5">
                  <c:v>88.888888888888886</c:v>
                </c:pt>
                <c:pt idx="6">
                  <c:v>88.888888888888886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8ED-48A2-BD39-6334A514C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499136"/>
        <c:axId val="197501312"/>
      </c:lineChart>
      <c:catAx>
        <c:axId val="19749913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crossAx val="197501312"/>
        <c:crosses val="autoZero"/>
        <c:auto val="1"/>
        <c:lblAlgn val="ctr"/>
        <c:lblOffset val="100"/>
        <c:noMultiLvlLbl val="0"/>
      </c:catAx>
      <c:valAx>
        <c:axId val="197501312"/>
        <c:scaling>
          <c:orientation val="minMax"/>
        </c:scaling>
        <c:delete val="0"/>
        <c:axPos val="l"/>
        <c:numFmt formatCode="0" sourceLinked="1"/>
        <c:majorTickMark val="out"/>
        <c:minorTickMark val="none"/>
        <c:tickLblPos val="nextTo"/>
        <c:crossAx val="1974991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71A-4315-94F9-9CBC73F3B9E2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71A-4315-94F9-9CBC73F3B9E2}"/>
              </c:ext>
            </c:extLst>
          </c:dPt>
          <c:errBars>
            <c:errBarType val="both"/>
            <c:errValType val="cust"/>
            <c:noEndCap val="0"/>
            <c:plus>
              <c:numRef>
                <c:f>('Balance test'!$B$17,'Balance test'!$B$35)</c:f>
                <c:numCache>
                  <c:formatCode>General</c:formatCode>
                  <c:ptCount val="2"/>
                  <c:pt idx="0">
                    <c:v>0.24393468845452282</c:v>
                  </c:pt>
                  <c:pt idx="1">
                    <c:v>0.20030840419244386</c:v>
                  </c:pt>
                </c:numCache>
              </c:numRef>
            </c:plus>
            <c:minus>
              <c:numRef>
                <c:f>('Balance test'!$B$17,'Balance test'!$B$35)</c:f>
                <c:numCache>
                  <c:formatCode>General</c:formatCode>
                  <c:ptCount val="2"/>
                  <c:pt idx="0">
                    <c:v>0.24393468845452282</c:v>
                  </c:pt>
                  <c:pt idx="1">
                    <c:v>0.20030840419244386</c:v>
                  </c:pt>
                </c:numCache>
              </c:numRef>
            </c:minus>
          </c:errBars>
          <c:cat>
            <c:strRef>
              <c:f>('Balance test'!$A$1,'Balance test'!$A$21)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('Balance test'!$B$15,'Balance test'!$B$33)</c:f>
              <c:numCache>
                <c:formatCode>General</c:formatCode>
                <c:ptCount val="2"/>
                <c:pt idx="0">
                  <c:v>6.6363636363636367</c:v>
                </c:pt>
                <c:pt idx="1">
                  <c:v>6.8888888888888893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71A-4315-94F9-9CBC73F3B9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16896"/>
        <c:axId val="197226880"/>
      </c:barChart>
      <c:catAx>
        <c:axId val="1972168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226880"/>
        <c:crosses val="autoZero"/>
        <c:auto val="1"/>
        <c:lblAlgn val="ctr"/>
        <c:lblOffset val="100"/>
        <c:noMultiLvlLbl val="0"/>
      </c:catAx>
      <c:valAx>
        <c:axId val="19722688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72168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Grin2aNN</c:v>
          </c:tx>
          <c:spPr>
            <a:ln w="12700"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bg1"/>
              </a:solidFill>
              <a:ln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(Rotarod!$B$17,Rotarod!$C$17,Rotarod!$E$17,Rotarod!$G$17)</c:f>
                <c:numCache>
                  <c:formatCode>General</c:formatCode>
                  <c:ptCount val="4"/>
                  <c:pt idx="0">
                    <c:v>27.130447048008506</c:v>
                  </c:pt>
                  <c:pt idx="1">
                    <c:v>30.960118307587823</c:v>
                  </c:pt>
                  <c:pt idx="2">
                    <c:v>29.674710272419954</c:v>
                  </c:pt>
                  <c:pt idx="3">
                    <c:v>29.260838918508064</c:v>
                  </c:pt>
                </c:numCache>
              </c:numRef>
            </c:plus>
            <c:minus>
              <c:numRef>
                <c:f>(Rotarod!$B$17,Rotarod!$C$17,Rotarod!$E$17,Rotarod!$G$17)</c:f>
                <c:numCache>
                  <c:formatCode>General</c:formatCode>
                  <c:ptCount val="4"/>
                  <c:pt idx="0">
                    <c:v>27.130447048008506</c:v>
                  </c:pt>
                  <c:pt idx="1">
                    <c:v>30.960118307587823</c:v>
                  </c:pt>
                  <c:pt idx="2">
                    <c:v>29.674710272419954</c:v>
                  </c:pt>
                  <c:pt idx="3">
                    <c:v>29.260838918508064</c:v>
                  </c:pt>
                </c:numCache>
              </c:numRef>
            </c:minus>
          </c:errBars>
          <c:cat>
            <c:strRef>
              <c:f>(Rotarod!$B$2,Rotarod!$C$2,Rotarod!$E$2,Rotarod!$G$2)</c:f>
              <c:strCache>
                <c:ptCount val="4"/>
                <c:pt idx="0">
                  <c:v>Session 1</c:v>
                </c:pt>
                <c:pt idx="1">
                  <c:v>Session 2</c:v>
                </c:pt>
                <c:pt idx="2">
                  <c:v>Session 3</c:v>
                </c:pt>
                <c:pt idx="3">
                  <c:v>Session 4</c:v>
                </c:pt>
              </c:strCache>
            </c:strRef>
          </c:cat>
          <c:val>
            <c:numRef>
              <c:f>(Rotarod!$B$15,Rotarod!$C$15,Rotarod!$E$15,Rotarod!$G$15)</c:f>
              <c:numCache>
                <c:formatCode>General</c:formatCode>
                <c:ptCount val="4"/>
                <c:pt idx="0">
                  <c:v>123.45454545454545</c:v>
                </c:pt>
                <c:pt idx="1">
                  <c:v>164.27272727272728</c:v>
                </c:pt>
                <c:pt idx="2">
                  <c:v>238.54545454545453</c:v>
                </c:pt>
                <c:pt idx="3">
                  <c:v>277.81818181818181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684-4B23-AA8A-45E57590F823}"/>
            </c:ext>
          </c:extLst>
        </c:ser>
        <c:ser>
          <c:idx val="1"/>
          <c:order val="1"/>
          <c:tx>
            <c:v>Control</c:v>
          </c:tx>
          <c:spPr>
            <a:ln>
              <a:solidFill>
                <a:schemeClr val="tx1"/>
              </a:solidFill>
            </a:ln>
          </c:spPr>
          <c:marker>
            <c:symbol val="square"/>
            <c:size val="5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</c:spPr>
          </c:marker>
          <c:errBars>
            <c:errDir val="y"/>
            <c:errBarType val="both"/>
            <c:errValType val="cust"/>
            <c:noEndCap val="0"/>
            <c:plus>
              <c:numRef>
                <c:f>(Rotarod!$B$35,Rotarod!$C$35,Rotarod!$E$35,Rotarod!$G$35)</c:f>
                <c:numCache>
                  <c:formatCode>General</c:formatCode>
                  <c:ptCount val="4"/>
                  <c:pt idx="0">
                    <c:v>44.236422901395535</c:v>
                  </c:pt>
                  <c:pt idx="1">
                    <c:v>33.402890390200568</c:v>
                  </c:pt>
                  <c:pt idx="2">
                    <c:v>34.209097411054472</c:v>
                  </c:pt>
                  <c:pt idx="3">
                    <c:v>33.309157899892938</c:v>
                  </c:pt>
                </c:numCache>
              </c:numRef>
            </c:plus>
            <c:minus>
              <c:numRef>
                <c:f>(Rotarod!$B$35,Rotarod!$C$35,Rotarod!$E$35,Rotarod!$G$35)</c:f>
                <c:numCache>
                  <c:formatCode>General</c:formatCode>
                  <c:ptCount val="4"/>
                  <c:pt idx="0">
                    <c:v>44.236422901395535</c:v>
                  </c:pt>
                  <c:pt idx="1">
                    <c:v>33.402890390200568</c:v>
                  </c:pt>
                  <c:pt idx="2">
                    <c:v>34.209097411054472</c:v>
                  </c:pt>
                  <c:pt idx="3">
                    <c:v>33.309157899892938</c:v>
                  </c:pt>
                </c:numCache>
              </c:numRef>
            </c:minus>
          </c:errBars>
          <c:cat>
            <c:strRef>
              <c:f>(Rotarod!$B$2,Rotarod!$C$2,Rotarod!$E$2,Rotarod!$G$2)</c:f>
              <c:strCache>
                <c:ptCount val="4"/>
                <c:pt idx="0">
                  <c:v>Session 1</c:v>
                </c:pt>
                <c:pt idx="1">
                  <c:v>Session 2</c:v>
                </c:pt>
                <c:pt idx="2">
                  <c:v>Session 3</c:v>
                </c:pt>
                <c:pt idx="3">
                  <c:v>Session 4</c:v>
                </c:pt>
              </c:strCache>
            </c:strRef>
          </c:cat>
          <c:val>
            <c:numRef>
              <c:f>(Rotarod!$B$33,Rotarod!$C$33,Rotarod!$E$33,Rotarod!$G$33)</c:f>
              <c:numCache>
                <c:formatCode>General</c:formatCode>
                <c:ptCount val="4"/>
                <c:pt idx="0">
                  <c:v>130.66666666666666</c:v>
                </c:pt>
                <c:pt idx="1">
                  <c:v>268.44444444444446</c:v>
                </c:pt>
                <c:pt idx="2">
                  <c:v>342.88888888888891</c:v>
                </c:pt>
                <c:pt idx="3">
                  <c:v>338.33333333333331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684-4B23-AA8A-45E57590F8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564672"/>
        <c:axId val="197570560"/>
      </c:lineChart>
      <c:catAx>
        <c:axId val="1975646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570560"/>
        <c:crosses val="autoZero"/>
        <c:auto val="1"/>
        <c:lblAlgn val="ctr"/>
        <c:lblOffset val="100"/>
        <c:noMultiLvlLbl val="0"/>
      </c:catAx>
      <c:valAx>
        <c:axId val="1975705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975646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spPr>
    <a:ln>
      <a:solidFill>
        <a:schemeClr val="accent1"/>
      </a:solidFill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9A0-4BB5-8C1A-B248F089C1DD}"/>
              </c:ext>
            </c:extLst>
          </c:dPt>
          <c:errBars>
            <c:errBarType val="both"/>
            <c:errValType val="cust"/>
            <c:noEndCap val="0"/>
            <c:plus>
              <c:numRef>
                <c:f>('Grasping strength'!$E$17,'Grasping strength'!$E$35)</c:f>
                <c:numCache>
                  <c:formatCode>General</c:formatCode>
                  <c:ptCount val="2"/>
                  <c:pt idx="0">
                    <c:v>52.21615559783978</c:v>
                  </c:pt>
                  <c:pt idx="1">
                    <c:v>20.837686787936747</c:v>
                  </c:pt>
                </c:numCache>
              </c:numRef>
            </c:plus>
            <c:minus>
              <c:numRef>
                <c:f>('Grasping strength'!$E$17,'Grasping strength'!$E$35)</c:f>
                <c:numCache>
                  <c:formatCode>General</c:formatCode>
                  <c:ptCount val="2"/>
                  <c:pt idx="0">
                    <c:v>52.21615559783978</c:v>
                  </c:pt>
                  <c:pt idx="1">
                    <c:v>20.837686787936747</c:v>
                  </c:pt>
                </c:numCache>
              </c:numRef>
            </c:minus>
          </c:errBars>
          <c:cat>
            <c:strRef>
              <c:f>('Grasping strength'!$A$1,'Grasping strength'!$A$21)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('Grasping strength'!$E$15,'Grasping strength'!$E$33)</c:f>
              <c:numCache>
                <c:formatCode>General</c:formatCode>
                <c:ptCount val="2"/>
                <c:pt idx="0">
                  <c:v>537.60606060606051</c:v>
                </c:pt>
                <c:pt idx="1">
                  <c:v>731.92592592592575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9A0-4BB5-8C1A-B248F089C1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267456"/>
        <c:axId val="197268992"/>
      </c:barChart>
      <c:catAx>
        <c:axId val="1972674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268992"/>
        <c:crosses val="autoZero"/>
        <c:auto val="1"/>
        <c:lblAlgn val="ctr"/>
        <c:lblOffset val="100"/>
        <c:noMultiLvlLbl val="0"/>
      </c:catAx>
      <c:valAx>
        <c:axId val="1972689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crossAx val="1972674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F9D-461A-83A8-B054EA34CE12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F9D-461A-83A8-B054EA34CE12}"/>
              </c:ext>
            </c:extLst>
          </c:dPt>
          <c:errBars>
            <c:errBarType val="both"/>
            <c:errValType val="cust"/>
            <c:noEndCap val="0"/>
            <c:plus>
              <c:numRef>
                <c:f>('Bos-Front'!$B$17,'Bos-Front'!$B$35)</c:f>
                <c:numCache>
                  <c:formatCode>General</c:formatCode>
                  <c:ptCount val="2"/>
                  <c:pt idx="0">
                    <c:v>3.8679917018308058E-2</c:v>
                  </c:pt>
                  <c:pt idx="1">
                    <c:v>2.9461390344570623E-2</c:v>
                  </c:pt>
                </c:numCache>
              </c:numRef>
            </c:plus>
            <c:minus>
              <c:numRef>
                <c:f>('Bos-Front'!$B$17,'Bos-Front'!$B$35)</c:f>
                <c:numCache>
                  <c:formatCode>General</c:formatCode>
                  <c:ptCount val="2"/>
                  <c:pt idx="0">
                    <c:v>3.8679917018308058E-2</c:v>
                  </c:pt>
                  <c:pt idx="1">
                    <c:v>2.9461390344570623E-2</c:v>
                  </c:pt>
                </c:numCache>
              </c:numRef>
            </c:minus>
          </c:errBars>
          <c:cat>
            <c:strRef>
              <c:f>('Bos-Front'!$A$1,'Bos-Front'!$A$21)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('Bos-Front'!$B$15,'Bos-Front'!$B$33)</c:f>
              <c:numCache>
                <c:formatCode>General</c:formatCode>
                <c:ptCount val="2"/>
                <c:pt idx="0">
                  <c:v>1.5006206002727269</c:v>
                </c:pt>
                <c:pt idx="1">
                  <c:v>1.4993887782222224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F9D-461A-83A8-B054EA34C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614976"/>
        <c:axId val="197620864"/>
      </c:barChart>
      <c:catAx>
        <c:axId val="1976149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620864"/>
        <c:crosses val="autoZero"/>
        <c:auto val="1"/>
        <c:lblAlgn val="ctr"/>
        <c:lblOffset val="100"/>
        <c:noMultiLvlLbl val="0"/>
      </c:catAx>
      <c:valAx>
        <c:axId val="197620864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76149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45-4292-90C4-259D0FCCB7F9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45-4292-90C4-259D0FCCB7F9}"/>
              </c:ext>
            </c:extLst>
          </c:dPt>
          <c:errBars>
            <c:errBarType val="both"/>
            <c:errValType val="cust"/>
            <c:noEndCap val="0"/>
            <c:plus>
              <c:numRef>
                <c:f>('Bos-Hind'!$B$17,'Bos-Hind'!$B$35)</c:f>
                <c:numCache>
                  <c:formatCode>General</c:formatCode>
                  <c:ptCount val="2"/>
                  <c:pt idx="0">
                    <c:v>5.1339443175354701E-2</c:v>
                  </c:pt>
                  <c:pt idx="1">
                    <c:v>4.3662219703216619E-2</c:v>
                  </c:pt>
                </c:numCache>
              </c:numRef>
            </c:plus>
            <c:minus>
              <c:numRef>
                <c:f>('Bos-Hind'!$B$17,'Bos-Hind'!$B$35)</c:f>
                <c:numCache>
                  <c:formatCode>General</c:formatCode>
                  <c:ptCount val="2"/>
                  <c:pt idx="0">
                    <c:v>5.1339443175354701E-2</c:v>
                  </c:pt>
                  <c:pt idx="1">
                    <c:v>4.3662219703216619E-2</c:v>
                  </c:pt>
                </c:numCache>
              </c:numRef>
            </c:minus>
          </c:errBars>
          <c:cat>
            <c:strRef>
              <c:f>('Bos-Hind'!$A$1,'Bos-Hind'!$A$21)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('Bos-Hind'!$B$15,'Bos-Hind'!$B$33)</c:f>
              <c:numCache>
                <c:formatCode>General</c:formatCode>
                <c:ptCount val="2"/>
                <c:pt idx="0">
                  <c:v>2.3933439019999998</c:v>
                </c:pt>
                <c:pt idx="1">
                  <c:v>2.5946306681111113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9B45-4292-90C4-259D0FCCB7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30368"/>
        <c:axId val="197932160"/>
      </c:barChart>
      <c:catAx>
        <c:axId val="1979303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932160"/>
        <c:crosses val="autoZero"/>
        <c:auto val="1"/>
        <c:lblAlgn val="ctr"/>
        <c:lblOffset val="100"/>
        <c:noMultiLvlLbl val="0"/>
      </c:catAx>
      <c:valAx>
        <c:axId val="197932160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79303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B9A-48BC-9F19-45F2D9BEB9A0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B9A-48BC-9F19-45F2D9BEB9A0}"/>
              </c:ext>
            </c:extLst>
          </c:dPt>
          <c:errBars>
            <c:errBarType val="both"/>
            <c:errValType val="cust"/>
            <c:noEndCap val="0"/>
            <c:plus>
              <c:numRef>
                <c:f>('Max area RF'!$B$17,'Max area RF'!$B$35)</c:f>
                <c:numCache>
                  <c:formatCode>General</c:formatCode>
                  <c:ptCount val="2"/>
                  <c:pt idx="0">
                    <c:v>2.0186501851471379E-2</c:v>
                  </c:pt>
                  <c:pt idx="1">
                    <c:v>1.8408825109820306E-2</c:v>
                  </c:pt>
                </c:numCache>
              </c:numRef>
            </c:plus>
            <c:minus>
              <c:numRef>
                <c:f>('Max area RF'!$B$17,'Max area RF'!$B$35)</c:f>
                <c:numCache>
                  <c:formatCode>General</c:formatCode>
                  <c:ptCount val="2"/>
                  <c:pt idx="0">
                    <c:v>2.0186501851471379E-2</c:v>
                  </c:pt>
                  <c:pt idx="1">
                    <c:v>1.8408825109820306E-2</c:v>
                  </c:pt>
                </c:numCache>
              </c:numRef>
            </c:minus>
          </c:errBars>
          <c:cat>
            <c:strRef>
              <c:f>('Max area RF'!$A$1,'Max area RF'!$A$21)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('Max area RF'!$B$15,'Max area RF'!$B$33)</c:f>
              <c:numCache>
                <c:formatCode>General</c:formatCode>
                <c:ptCount val="2"/>
                <c:pt idx="0">
                  <c:v>0.14352899981818182</c:v>
                </c:pt>
                <c:pt idx="1">
                  <c:v>0.1529636867777778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B9A-48BC-9F19-45F2D9BEB9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061056"/>
        <c:axId val="198079232"/>
      </c:barChart>
      <c:catAx>
        <c:axId val="1980610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8079232"/>
        <c:crosses val="autoZero"/>
        <c:auto val="1"/>
        <c:lblAlgn val="ctr"/>
        <c:lblOffset val="100"/>
        <c:noMultiLvlLbl val="0"/>
      </c:catAx>
      <c:valAx>
        <c:axId val="198079232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8061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56A-4CF4-AD01-320564FF9DA8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56A-4CF4-AD01-320564FF9DA8}"/>
              </c:ext>
            </c:extLst>
          </c:dPt>
          <c:errBars>
            <c:errBarType val="both"/>
            <c:errValType val="cust"/>
            <c:noEndCap val="0"/>
            <c:plus>
              <c:numRef>
                <c:f>('Max area LH'!$B$17,'Max area LH'!$B$35)</c:f>
                <c:numCache>
                  <c:formatCode>General</c:formatCode>
                  <c:ptCount val="2"/>
                  <c:pt idx="0">
                    <c:v>1.869901884908462E-2</c:v>
                  </c:pt>
                  <c:pt idx="1">
                    <c:v>1.4016063710352121E-2</c:v>
                  </c:pt>
                </c:numCache>
              </c:numRef>
            </c:plus>
            <c:minus>
              <c:numRef>
                <c:f>('Max area LH'!$B$17,'Max area LH'!$B$35)</c:f>
                <c:numCache>
                  <c:formatCode>General</c:formatCode>
                  <c:ptCount val="2"/>
                  <c:pt idx="0">
                    <c:v>1.869901884908462E-2</c:v>
                  </c:pt>
                  <c:pt idx="1">
                    <c:v>1.4016063710352121E-2</c:v>
                  </c:pt>
                </c:numCache>
              </c:numRef>
            </c:minus>
          </c:errBars>
          <c:cat>
            <c:strRef>
              <c:f>('Max area LH'!$A$1,'Max area LH'!$A$21)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('Max area LH'!$B$15,'Max area LH'!$B$33)</c:f>
              <c:numCache>
                <c:formatCode>General</c:formatCode>
                <c:ptCount val="2"/>
                <c:pt idx="0">
                  <c:v>0.11891513799999999</c:v>
                </c:pt>
                <c:pt idx="1">
                  <c:v>0.11714498766666666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56A-4CF4-AD01-320564FF9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986944"/>
        <c:axId val="197988736"/>
      </c:barChart>
      <c:catAx>
        <c:axId val="1979869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988736"/>
        <c:crosses val="autoZero"/>
        <c:auto val="1"/>
        <c:lblAlgn val="ctr"/>
        <c:lblOffset val="100"/>
        <c:noMultiLvlLbl val="0"/>
      </c:catAx>
      <c:valAx>
        <c:axId val="197988736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79869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601B-4424-828C-149C0AA59ABB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601B-4424-828C-149C0AA59ABB}"/>
              </c:ext>
            </c:extLst>
          </c:dPt>
          <c:errBars>
            <c:errBarType val="both"/>
            <c:errValType val="cust"/>
            <c:noEndCap val="0"/>
            <c:plus>
              <c:numRef>
                <c:f>('Max area LF'!$B$17,'Max area LF'!$B$35)</c:f>
                <c:numCache>
                  <c:formatCode>General</c:formatCode>
                  <c:ptCount val="2"/>
                  <c:pt idx="0">
                    <c:v>1.5627233616643092E-2</c:v>
                  </c:pt>
                  <c:pt idx="1">
                    <c:v>1.5474209721486247E-2</c:v>
                  </c:pt>
                </c:numCache>
              </c:numRef>
            </c:plus>
            <c:minus>
              <c:numRef>
                <c:f>('Max area LF'!$B$17,'Max area LF'!$B$35)</c:f>
                <c:numCache>
                  <c:formatCode>General</c:formatCode>
                  <c:ptCount val="2"/>
                  <c:pt idx="0">
                    <c:v>1.5627233616643092E-2</c:v>
                  </c:pt>
                  <c:pt idx="1">
                    <c:v>1.5474209721486247E-2</c:v>
                  </c:pt>
                </c:numCache>
              </c:numRef>
            </c:minus>
          </c:errBars>
          <c:cat>
            <c:strRef>
              <c:f>('Max area LF'!$A$1,'Max area LF'!$A$21)</c:f>
              <c:strCache>
                <c:ptCount val="2"/>
                <c:pt idx="0">
                  <c:v>Grin2aN/N</c:v>
                </c:pt>
                <c:pt idx="1">
                  <c:v>Control</c:v>
                </c:pt>
              </c:strCache>
            </c:strRef>
          </c:cat>
          <c:val>
            <c:numRef>
              <c:f>('Max area LF'!$B$15,'Max area LF'!$B$33)</c:f>
              <c:numCache>
                <c:formatCode>General</c:formatCode>
                <c:ptCount val="2"/>
                <c:pt idx="0">
                  <c:v>0.12514979554545455</c:v>
                </c:pt>
                <c:pt idx="1">
                  <c:v>0.15705440155555558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01B-4424-828C-149C0AA59A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191360"/>
        <c:axId val="198197248"/>
      </c:barChart>
      <c:catAx>
        <c:axId val="198191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8197248"/>
        <c:crosses val="autoZero"/>
        <c:auto val="1"/>
        <c:lblAlgn val="ctr"/>
        <c:lblOffset val="100"/>
        <c:noMultiLvlLbl val="0"/>
      </c:catAx>
      <c:valAx>
        <c:axId val="198197248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8191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FC1-44F7-9DA1-CCF0F6CF9A70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FC1-44F7-9DA1-CCF0F6CF9A70}"/>
              </c:ext>
            </c:extLst>
          </c:dPt>
          <c:errBars>
            <c:errBarType val="both"/>
            <c:errValType val="cust"/>
            <c:noEndCap val="0"/>
            <c:plus>
              <c:numRef>
                <c:f>('Max area RH'!$B$17,'Max area RH'!$B$35)</c:f>
                <c:numCache>
                  <c:formatCode>General</c:formatCode>
                  <c:ptCount val="2"/>
                  <c:pt idx="0">
                    <c:v>1.8255741914489924E-2</c:v>
                  </c:pt>
                  <c:pt idx="1">
                    <c:v>1.2498777444305885E-2</c:v>
                  </c:pt>
                </c:numCache>
              </c:numRef>
            </c:plus>
            <c:minus>
              <c:numRef>
                <c:f>('Max area RH'!$B$17,'Max area RH'!$B$35)</c:f>
                <c:numCache>
                  <c:formatCode>General</c:formatCode>
                  <c:ptCount val="2"/>
                  <c:pt idx="0">
                    <c:v>1.8255741914489924E-2</c:v>
                  </c:pt>
                  <c:pt idx="1">
                    <c:v>1.2498777444305885E-2</c:v>
                  </c:pt>
                </c:numCache>
              </c:numRef>
            </c:minus>
          </c:errBars>
          <c:cat>
            <c:strRef>
              <c:f>('Max area RH'!$A$1,'Max area RH'!$A$21)</c:f>
              <c:strCache>
                <c:ptCount val="2"/>
                <c:pt idx="0">
                  <c:v>Knockout</c:v>
                </c:pt>
                <c:pt idx="1">
                  <c:v>Control</c:v>
                </c:pt>
              </c:strCache>
            </c:strRef>
          </c:cat>
          <c:val>
            <c:numRef>
              <c:f>('Max area RH'!$B$15,'Max area RH'!$B$33)</c:f>
              <c:numCache>
                <c:formatCode>General</c:formatCode>
                <c:ptCount val="2"/>
                <c:pt idx="0">
                  <c:v>0.11707480918181817</c:v>
                </c:pt>
                <c:pt idx="1">
                  <c:v>0.12570516244444446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EFC1-44F7-9DA1-CCF0F6CF9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36032"/>
        <c:axId val="198237568"/>
      </c:barChart>
      <c:catAx>
        <c:axId val="1982360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8237568"/>
        <c:crosses val="autoZero"/>
        <c:auto val="1"/>
        <c:lblAlgn val="ctr"/>
        <c:lblOffset val="100"/>
        <c:noMultiLvlLbl val="0"/>
      </c:catAx>
      <c:valAx>
        <c:axId val="198237568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82360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6E3-4540-A89A-03EF659EA28D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6E3-4540-A89A-03EF659EA28D}"/>
              </c:ext>
            </c:extLst>
          </c:dPt>
          <c:errBars>
            <c:errBarType val="both"/>
            <c:errValType val="cust"/>
            <c:noEndCap val="0"/>
            <c:plus>
              <c:numRef>
                <c:f>('Stride RF'!$B$17,'Stride RF'!$B$35)</c:f>
                <c:numCache>
                  <c:formatCode>General</c:formatCode>
                  <c:ptCount val="2"/>
                  <c:pt idx="0">
                    <c:v>0.29071581262456841</c:v>
                  </c:pt>
                  <c:pt idx="1">
                    <c:v>0.26861661922742536</c:v>
                  </c:pt>
                </c:numCache>
              </c:numRef>
            </c:plus>
            <c:minus>
              <c:numRef>
                <c:f>('Stride RF'!$B$17,'Stride RF'!$B$35)</c:f>
                <c:numCache>
                  <c:formatCode>General</c:formatCode>
                  <c:ptCount val="2"/>
                  <c:pt idx="0">
                    <c:v>0.29071581262456841</c:v>
                  </c:pt>
                  <c:pt idx="1">
                    <c:v>0.26861661922742536</c:v>
                  </c:pt>
                </c:numCache>
              </c:numRef>
            </c:minus>
          </c:errBars>
          <c:cat>
            <c:strRef>
              <c:f>('Stride RF'!$A$1,'Stride RF'!$A$21)</c:f>
              <c:strCache>
                <c:ptCount val="2"/>
                <c:pt idx="0">
                  <c:v>Knockout</c:v>
                </c:pt>
                <c:pt idx="1">
                  <c:v>Control</c:v>
                </c:pt>
              </c:strCache>
            </c:strRef>
          </c:cat>
          <c:val>
            <c:numRef>
              <c:f>('Stride RF'!$B$15,'Stride RF'!$B$33)</c:f>
              <c:numCache>
                <c:formatCode>General</c:formatCode>
                <c:ptCount val="2"/>
                <c:pt idx="0">
                  <c:v>4.6440744241818184</c:v>
                </c:pt>
                <c:pt idx="1">
                  <c:v>4.4335007857777775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36E3-4540-A89A-03EF659EA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01088"/>
        <c:axId val="197802624"/>
      </c:barChart>
      <c:catAx>
        <c:axId val="19780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802624"/>
        <c:crosses val="autoZero"/>
        <c:auto val="1"/>
        <c:lblAlgn val="ctr"/>
        <c:lblOffset val="100"/>
        <c:noMultiLvlLbl val="0"/>
      </c:catAx>
      <c:valAx>
        <c:axId val="197802624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7801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28A-42B2-9A94-6E4D062447C6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28A-42B2-9A94-6E4D062447C6}"/>
              </c:ext>
            </c:extLst>
          </c:dPt>
          <c:errBars>
            <c:errBarType val="both"/>
            <c:errValType val="cust"/>
            <c:noEndCap val="0"/>
            <c:plus>
              <c:numRef>
                <c:f>('Stride LH'!$B$17,'Stride LH'!$B$35)</c:f>
                <c:numCache>
                  <c:formatCode>General</c:formatCode>
                  <c:ptCount val="2"/>
                  <c:pt idx="0">
                    <c:v>0.27144184147905853</c:v>
                  </c:pt>
                  <c:pt idx="1">
                    <c:v>0.21464066418388508</c:v>
                  </c:pt>
                </c:numCache>
              </c:numRef>
            </c:plus>
            <c:minus>
              <c:numRef>
                <c:f>('Stride LH'!$B$17,'Stride LH'!$B$35)</c:f>
                <c:numCache>
                  <c:formatCode>General</c:formatCode>
                  <c:ptCount val="2"/>
                  <c:pt idx="0">
                    <c:v>0.27144184147905853</c:v>
                  </c:pt>
                  <c:pt idx="1">
                    <c:v>0.21464066418388508</c:v>
                  </c:pt>
                </c:numCache>
              </c:numRef>
            </c:minus>
          </c:errBars>
          <c:cat>
            <c:strRef>
              <c:f>('Stride LH'!$A$1,'Stride LH'!$A$21)</c:f>
              <c:strCache>
                <c:ptCount val="2"/>
                <c:pt idx="0">
                  <c:v>Knockout</c:v>
                </c:pt>
                <c:pt idx="1">
                  <c:v>Control</c:v>
                </c:pt>
              </c:strCache>
            </c:strRef>
          </c:cat>
          <c:val>
            <c:numRef>
              <c:f>('Stride LH'!$B$15,'Stride LH'!$B$33)</c:f>
              <c:numCache>
                <c:formatCode>General</c:formatCode>
                <c:ptCount val="2"/>
                <c:pt idx="0">
                  <c:v>4.0174174090909096</c:v>
                </c:pt>
                <c:pt idx="1">
                  <c:v>4.1074451658888886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28A-42B2-9A94-6E4D062447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858048"/>
        <c:axId val="197859584"/>
      </c:barChart>
      <c:catAx>
        <c:axId val="197858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7859584"/>
        <c:crosses val="autoZero"/>
        <c:auto val="1"/>
        <c:lblAlgn val="ctr"/>
        <c:lblOffset val="100"/>
        <c:noMultiLvlLbl val="0"/>
      </c:catAx>
      <c:valAx>
        <c:axId val="197859584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78580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A54-4315-AF7A-E9F025DC4105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A54-4315-AF7A-E9F025DC4105}"/>
              </c:ext>
            </c:extLst>
          </c:dPt>
          <c:errBars>
            <c:errBarType val="both"/>
            <c:errValType val="cust"/>
            <c:noEndCap val="0"/>
            <c:plus>
              <c:numRef>
                <c:f>('Stride LF'!$B$17,'Stride LF'!$B$35)</c:f>
                <c:numCache>
                  <c:formatCode>General</c:formatCode>
                  <c:ptCount val="2"/>
                  <c:pt idx="0">
                    <c:v>0.23788058998767594</c:v>
                  </c:pt>
                  <c:pt idx="1">
                    <c:v>0.19611702749011997</c:v>
                  </c:pt>
                </c:numCache>
              </c:numRef>
            </c:plus>
            <c:minus>
              <c:numRef>
                <c:f>('Stride LF'!$B$17,'Stride LF'!$B$35)</c:f>
                <c:numCache>
                  <c:formatCode>General</c:formatCode>
                  <c:ptCount val="2"/>
                  <c:pt idx="0">
                    <c:v>0.23788058998767594</c:v>
                  </c:pt>
                  <c:pt idx="1">
                    <c:v>0.19611702749011997</c:v>
                  </c:pt>
                </c:numCache>
              </c:numRef>
            </c:minus>
          </c:errBars>
          <c:cat>
            <c:strRef>
              <c:f>('Stride LF'!$A$1,'Stride LF'!$A$21)</c:f>
              <c:strCache>
                <c:ptCount val="2"/>
                <c:pt idx="0">
                  <c:v>Knockout</c:v>
                </c:pt>
                <c:pt idx="1">
                  <c:v>Control</c:v>
                </c:pt>
              </c:strCache>
            </c:strRef>
          </c:cat>
          <c:val>
            <c:numRef>
              <c:f>('Stride LF'!$B$15,'Stride LF'!$B$33)</c:f>
              <c:numCache>
                <c:formatCode>General</c:formatCode>
                <c:ptCount val="2"/>
                <c:pt idx="0">
                  <c:v>4.4599502734545453</c:v>
                </c:pt>
                <c:pt idx="1">
                  <c:v>4.7013021534444439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4A54-4315-AF7A-E9F025DC41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529408"/>
        <c:axId val="198530944"/>
      </c:barChart>
      <c:catAx>
        <c:axId val="1985294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8530944"/>
        <c:crosses val="autoZero"/>
        <c:auto val="1"/>
        <c:lblAlgn val="ctr"/>
        <c:lblOffset val="100"/>
        <c:noMultiLvlLbl val="0"/>
      </c:catAx>
      <c:valAx>
        <c:axId val="198530944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85294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FF0000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FD5-4253-AABC-16057E5AE644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FD5-4253-AABC-16057E5AE644}"/>
              </c:ext>
            </c:extLst>
          </c:dPt>
          <c:errBars>
            <c:errBarType val="both"/>
            <c:errValType val="cust"/>
            <c:noEndCap val="0"/>
            <c:plus>
              <c:numRef>
                <c:f>('Stride RH'!$B$17,'Stride RH'!$B$35)</c:f>
                <c:numCache>
                  <c:formatCode>General</c:formatCode>
                  <c:ptCount val="2"/>
                  <c:pt idx="0">
                    <c:v>0.18935348280008804</c:v>
                  </c:pt>
                  <c:pt idx="1">
                    <c:v>0.17958603924762337</c:v>
                  </c:pt>
                </c:numCache>
              </c:numRef>
            </c:plus>
            <c:minus>
              <c:numRef>
                <c:f>('Stride RH'!$B$17,'Stride RH'!$B$35)</c:f>
                <c:numCache>
                  <c:formatCode>General</c:formatCode>
                  <c:ptCount val="2"/>
                  <c:pt idx="0">
                    <c:v>0.18935348280008804</c:v>
                  </c:pt>
                  <c:pt idx="1">
                    <c:v>0.17958603924762337</c:v>
                  </c:pt>
                </c:numCache>
              </c:numRef>
            </c:minus>
          </c:errBars>
          <c:cat>
            <c:strRef>
              <c:f>('Stride RH'!$A$1,'Stride RH'!$A$21)</c:f>
              <c:strCache>
                <c:ptCount val="2"/>
                <c:pt idx="0">
                  <c:v>Knockout</c:v>
                </c:pt>
                <c:pt idx="1">
                  <c:v>Control</c:v>
                </c:pt>
              </c:strCache>
            </c:strRef>
          </c:cat>
          <c:val>
            <c:numRef>
              <c:f>('Stride RH'!$B$15,'Stride RH'!$B$33)</c:f>
              <c:numCache>
                <c:formatCode>General</c:formatCode>
                <c:ptCount val="2"/>
                <c:pt idx="0">
                  <c:v>3.8928034122727273</c:v>
                </c:pt>
                <c:pt idx="1">
                  <c:v>3.873642944777778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DFD5-4253-AABC-16057E5AE6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8250880"/>
        <c:axId val="198252416"/>
      </c:barChart>
      <c:catAx>
        <c:axId val="198250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98252416"/>
        <c:crosses val="autoZero"/>
        <c:auto val="1"/>
        <c:lblAlgn val="ctr"/>
        <c:lblOffset val="100"/>
        <c:noMultiLvlLbl val="0"/>
      </c:catAx>
      <c:valAx>
        <c:axId val="198252416"/>
        <c:scaling>
          <c:orientation val="minMax"/>
          <c:min val="0"/>
        </c:scaling>
        <c:delete val="0"/>
        <c:axPos val="l"/>
        <c:numFmt formatCode="General" sourceLinked="1"/>
        <c:majorTickMark val="out"/>
        <c:minorTickMark val="none"/>
        <c:tickLblPos val="nextTo"/>
        <c:crossAx val="1982508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922108A3-330A-447C-BC8D-58F999D8C6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365760</xdr:colOff>
      <xdr:row>1</xdr:row>
      <xdr:rowOff>80010</xdr:rowOff>
    </xdr:from>
    <xdr:to>
      <xdr:col>14</xdr:col>
      <xdr:colOff>60960</xdr:colOff>
      <xdr:row>16</xdr:row>
      <xdr:rowOff>80010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95B488CB-8DE9-45B1-9B55-1B3B9F4931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327660</xdr:colOff>
      <xdr:row>17</xdr:row>
      <xdr:rowOff>106680</xdr:rowOff>
    </xdr:from>
    <xdr:to>
      <xdr:col>14</xdr:col>
      <xdr:colOff>22860</xdr:colOff>
      <xdr:row>32</xdr:row>
      <xdr:rowOff>106680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DF38F95-1D99-4896-8A09-A0DB944A08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</xdr:colOff>
      <xdr:row>12</xdr:row>
      <xdr:rowOff>148590</xdr:rowOff>
    </xdr:from>
    <xdr:to>
      <xdr:col>15</xdr:col>
      <xdr:colOff>365760</xdr:colOff>
      <xdr:row>27</xdr:row>
      <xdr:rowOff>148590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71294CBB-8445-4397-A05E-6C5A0074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365760</xdr:colOff>
      <xdr:row>6</xdr:row>
      <xdr:rowOff>95250</xdr:rowOff>
    </xdr:from>
    <xdr:to>
      <xdr:col>19</xdr:col>
      <xdr:colOff>60960</xdr:colOff>
      <xdr:row>21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A496BFA4-9B8D-4C66-B8CF-91DF437002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60960</xdr:colOff>
      <xdr:row>12</xdr:row>
      <xdr:rowOff>148590</xdr:rowOff>
    </xdr:from>
    <xdr:to>
      <xdr:col>15</xdr:col>
      <xdr:colOff>365760</xdr:colOff>
      <xdr:row>27</xdr:row>
      <xdr:rowOff>148590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2C778523-CA4D-449C-8E32-46B9656EC5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589223</xdr:colOff>
      <xdr:row>19</xdr:row>
      <xdr:rowOff>125103</xdr:rowOff>
    </xdr:from>
    <xdr:to>
      <xdr:col>22</xdr:col>
      <xdr:colOff>223349</xdr:colOff>
      <xdr:row>34</xdr:row>
      <xdr:rowOff>132238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39C17FEA-48A4-4A1C-87DC-40F95EFC89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594360</xdr:colOff>
      <xdr:row>13</xdr:row>
      <xdr:rowOff>133350</xdr:rowOff>
    </xdr:from>
    <xdr:to>
      <xdr:col>14</xdr:col>
      <xdr:colOff>289560</xdr:colOff>
      <xdr:row>28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283E88A8-0BE0-4E8E-86BC-0418726547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404EA5F6-BA66-4478-BBFC-B4EA70CB6E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5DF23D7-367A-4A45-961C-1F3E8DB82A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2FC014B7-A0DC-4220-9DE2-949386D15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6B16542F-71B5-4ED9-AC52-DF8798B873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E311C8B5-D551-4F31-927F-5CEC9BBD43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45C2792B-AE32-4CB5-A5E3-7DAD265689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A28684A2-93CC-4644-9AE7-4104215A26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5A6C2B4A-A7B7-4558-AD94-A1673ECD3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254000</xdr:colOff>
      <xdr:row>10</xdr:row>
      <xdr:rowOff>80433</xdr:rowOff>
    </xdr:from>
    <xdr:to>
      <xdr:col>16</xdr:col>
      <xdr:colOff>558800</xdr:colOff>
      <xdr:row>25</xdr:row>
      <xdr:rowOff>29633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350EBAAB-F178-4885-993D-3F1CA25EB8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16:E20"/>
  <sheetViews>
    <sheetView workbookViewId="0">
      <selection activeCell="E16" sqref="E16:N20"/>
    </sheetView>
  </sheetViews>
  <sheetFormatPr defaultColWidth="11.5546875" defaultRowHeight="14.4"/>
  <sheetData>
    <row r="16" spans="5:5" ht="30">
      <c r="E16" s="8" t="s">
        <v>16</v>
      </c>
    </row>
    <row r="20" spans="5:5" ht="30">
      <c r="E20" s="8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zoomScale="90" zoomScaleNormal="90" workbookViewId="0"/>
  </sheetViews>
  <sheetFormatPr defaultColWidth="8.77734375" defaultRowHeight="14.4"/>
  <cols>
    <col min="1" max="16384" width="8.77734375" style="1"/>
  </cols>
  <sheetData>
    <row r="1" spans="1:2">
      <c r="A1" s="1" t="s">
        <v>15</v>
      </c>
    </row>
    <row r="3" spans="1:2">
      <c r="A3" s="2">
        <v>451</v>
      </c>
      <c r="B3" s="1">
        <v>25.4</v>
      </c>
    </row>
    <row r="4" spans="1:2">
      <c r="A4" s="2">
        <v>461</v>
      </c>
      <c r="B4" s="1">
        <v>28.2</v>
      </c>
    </row>
    <row r="5" spans="1:2">
      <c r="A5" s="2">
        <v>478</v>
      </c>
      <c r="B5" s="1">
        <v>21.7</v>
      </c>
    </row>
    <row r="6" spans="1:2">
      <c r="A6" s="2">
        <v>494</v>
      </c>
      <c r="B6" s="1">
        <v>21</v>
      </c>
    </row>
    <row r="7" spans="1:2">
      <c r="A7" s="2">
        <v>498</v>
      </c>
      <c r="B7" s="1">
        <v>23.1</v>
      </c>
    </row>
    <row r="8" spans="1:2">
      <c r="A8" s="1">
        <v>464</v>
      </c>
      <c r="B8" s="1">
        <v>20.3</v>
      </c>
    </row>
    <row r="9" spans="1:2">
      <c r="A9" s="1">
        <v>476</v>
      </c>
      <c r="B9" s="1">
        <v>20.399999999999999</v>
      </c>
    </row>
    <row r="10" spans="1:2">
      <c r="A10" s="1">
        <v>485</v>
      </c>
      <c r="B10" s="1">
        <v>19</v>
      </c>
    </row>
    <row r="11" spans="1:2">
      <c r="A11" s="1">
        <v>486</v>
      </c>
      <c r="B11" s="1">
        <v>19.399999999999999</v>
      </c>
    </row>
    <row r="12" spans="1:2">
      <c r="A12" s="1">
        <v>491</v>
      </c>
      <c r="B12" s="1">
        <v>18.7</v>
      </c>
    </row>
    <row r="13" spans="1:2">
      <c r="A13" s="1">
        <v>495</v>
      </c>
      <c r="B13" s="1">
        <v>22</v>
      </c>
    </row>
    <row r="15" spans="1:2">
      <c r="A15" s="1" t="s">
        <v>2</v>
      </c>
      <c r="B15" s="1">
        <f>AVERAGE(B3:B13)</f>
        <v>21.745454545454546</v>
      </c>
    </row>
    <row r="16" spans="1:2">
      <c r="A16" s="1" t="s">
        <v>3</v>
      </c>
      <c r="B16" s="1">
        <f>STDEV(B3:B13)</f>
        <v>2.892875260485182</v>
      </c>
    </row>
    <row r="17" spans="1:2">
      <c r="A17" s="1" t="s">
        <v>4</v>
      </c>
      <c r="B17" s="1">
        <f>B16/SQRT(11)</f>
        <v>0.87223470948463544</v>
      </c>
    </row>
    <row r="21" spans="1:2">
      <c r="A21" s="1" t="s">
        <v>1</v>
      </c>
    </row>
    <row r="23" spans="1:2">
      <c r="A23" s="2">
        <v>453</v>
      </c>
      <c r="B23" s="1">
        <v>32.799999999999997</v>
      </c>
    </row>
    <row r="24" spans="1:2">
      <c r="A24" s="2">
        <v>470</v>
      </c>
      <c r="B24" s="1">
        <v>29.6</v>
      </c>
    </row>
    <row r="25" spans="1:2">
      <c r="A25" s="2">
        <v>506</v>
      </c>
      <c r="B25" s="1">
        <v>27.2</v>
      </c>
    </row>
    <row r="26" spans="1:2">
      <c r="A26" s="2">
        <v>517</v>
      </c>
      <c r="B26" s="1">
        <v>26</v>
      </c>
    </row>
    <row r="27" spans="1:2">
      <c r="A27" s="1">
        <v>477</v>
      </c>
      <c r="B27" s="1">
        <v>21.5</v>
      </c>
    </row>
    <row r="28" spans="1:2">
      <c r="A28" s="1">
        <v>481</v>
      </c>
      <c r="B28" s="1">
        <v>23.3</v>
      </c>
    </row>
    <row r="29" spans="1:2">
      <c r="A29" s="1">
        <v>492</v>
      </c>
      <c r="B29" s="1">
        <v>21.4</v>
      </c>
    </row>
    <row r="30" spans="1:2">
      <c r="A30" s="1">
        <v>501</v>
      </c>
      <c r="B30" s="1">
        <v>23.3</v>
      </c>
    </row>
    <row r="31" spans="1:2">
      <c r="A31" s="1">
        <v>509</v>
      </c>
      <c r="B31" s="1">
        <v>20.9</v>
      </c>
    </row>
    <row r="33" spans="1:2">
      <c r="A33" s="1" t="s">
        <v>2</v>
      </c>
      <c r="B33" s="1">
        <f>AVERAGE(B23:B31)</f>
        <v>25.111111111111114</v>
      </c>
    </row>
    <row r="34" spans="1:2">
      <c r="A34" s="1" t="s">
        <v>3</v>
      </c>
      <c r="B34" s="1">
        <f>STDEV(B23:B31)</f>
        <v>4.11595810366323</v>
      </c>
    </row>
    <row r="35" spans="1:2">
      <c r="A35" s="1" t="s">
        <v>4</v>
      </c>
      <c r="B35" s="1">
        <f>B34/SQRT(9)</f>
        <v>1.3719860345544099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/>
  </sheetViews>
  <sheetFormatPr defaultColWidth="8.77734375" defaultRowHeight="14.4"/>
  <cols>
    <col min="1" max="16384" width="8.77734375" style="1"/>
  </cols>
  <sheetData>
    <row r="1" spans="1:2">
      <c r="A1" s="1" t="s">
        <v>15</v>
      </c>
    </row>
    <row r="3" spans="1:2">
      <c r="A3" s="2">
        <v>451</v>
      </c>
      <c r="B3" s="1" t="s">
        <v>5</v>
      </c>
    </row>
    <row r="4" spans="1:2">
      <c r="A4" s="2">
        <v>461</v>
      </c>
      <c r="B4" s="1" t="s">
        <v>5</v>
      </c>
    </row>
    <row r="5" spans="1:2">
      <c r="A5" s="2">
        <v>478</v>
      </c>
      <c r="B5" s="1" t="s">
        <v>5</v>
      </c>
    </row>
    <row r="6" spans="1:2">
      <c r="A6" s="2">
        <v>494</v>
      </c>
      <c r="B6" s="1" t="s">
        <v>5</v>
      </c>
    </row>
    <row r="7" spans="1:2">
      <c r="A7" s="2">
        <v>498</v>
      </c>
      <c r="B7" s="1" t="s">
        <v>5</v>
      </c>
    </row>
    <row r="8" spans="1:2">
      <c r="A8" s="1">
        <v>464</v>
      </c>
      <c r="B8" s="1" t="s">
        <v>5</v>
      </c>
    </row>
    <row r="9" spans="1:2">
      <c r="A9" s="1">
        <v>476</v>
      </c>
      <c r="B9" s="1" t="s">
        <v>5</v>
      </c>
    </row>
    <row r="10" spans="1:2">
      <c r="A10" s="1">
        <v>485</v>
      </c>
      <c r="B10" s="1" t="s">
        <v>5</v>
      </c>
    </row>
    <row r="11" spans="1:2">
      <c r="A11" s="1">
        <v>486</v>
      </c>
      <c r="B11" s="1" t="s">
        <v>5</v>
      </c>
    </row>
    <row r="12" spans="1:2">
      <c r="A12" s="1">
        <v>491</v>
      </c>
      <c r="B12" s="1" t="s">
        <v>5</v>
      </c>
    </row>
    <row r="13" spans="1:2">
      <c r="A13" s="1">
        <v>495</v>
      </c>
      <c r="B13" s="1" t="s">
        <v>5</v>
      </c>
    </row>
    <row r="21" spans="1:2">
      <c r="A21" s="1" t="s">
        <v>1</v>
      </c>
    </row>
    <row r="23" spans="1:2">
      <c r="A23" s="2">
        <v>453</v>
      </c>
      <c r="B23" s="1" t="s">
        <v>6</v>
      </c>
    </row>
    <row r="24" spans="1:2">
      <c r="A24" s="2">
        <v>470</v>
      </c>
      <c r="B24" s="1" t="s">
        <v>6</v>
      </c>
    </row>
    <row r="25" spans="1:2">
      <c r="A25" s="2">
        <v>506</v>
      </c>
      <c r="B25" s="1" t="s">
        <v>6</v>
      </c>
    </row>
    <row r="26" spans="1:2">
      <c r="A26" s="2">
        <v>517</v>
      </c>
      <c r="B26" s="1" t="s">
        <v>6</v>
      </c>
    </row>
    <row r="27" spans="1:2">
      <c r="A27" s="1">
        <v>477</v>
      </c>
      <c r="B27" s="1" t="s">
        <v>6</v>
      </c>
    </row>
    <row r="28" spans="1:2">
      <c r="A28" s="1">
        <v>481</v>
      </c>
      <c r="B28" s="1" t="s">
        <v>6</v>
      </c>
    </row>
    <row r="29" spans="1:2">
      <c r="A29" s="1">
        <v>492</v>
      </c>
      <c r="B29" s="1" t="s">
        <v>5</v>
      </c>
    </row>
    <row r="30" spans="1:2">
      <c r="A30" s="1">
        <v>501</v>
      </c>
      <c r="B30" s="1" t="s">
        <v>6</v>
      </c>
    </row>
    <row r="31" spans="1:2">
      <c r="A31" s="1">
        <v>509</v>
      </c>
      <c r="B31" s="1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/>
  </sheetViews>
  <sheetFormatPr defaultColWidth="8.77734375" defaultRowHeight="14.4"/>
  <cols>
    <col min="1" max="16384" width="8.77734375" style="1"/>
  </cols>
  <sheetData>
    <row r="1" spans="1:3">
      <c r="A1" s="1" t="s">
        <v>15</v>
      </c>
    </row>
    <row r="2" spans="1:3">
      <c r="B2" s="1" t="s">
        <v>7</v>
      </c>
      <c r="C2" s="1" t="s">
        <v>8</v>
      </c>
    </row>
    <row r="3" spans="1:3">
      <c r="A3" s="2">
        <v>451</v>
      </c>
      <c r="B3" s="1">
        <v>0.5</v>
      </c>
      <c r="C3" s="1">
        <v>30</v>
      </c>
    </row>
    <row r="4" spans="1:3">
      <c r="A4" s="2">
        <v>461</v>
      </c>
      <c r="B4" s="1">
        <v>0.5</v>
      </c>
      <c r="C4" s="1">
        <v>30</v>
      </c>
    </row>
    <row r="5" spans="1:3">
      <c r="A5" s="2">
        <v>478</v>
      </c>
      <c r="B5" s="1">
        <v>1.25</v>
      </c>
      <c r="C5" s="1">
        <v>75</v>
      </c>
    </row>
    <row r="6" spans="1:3">
      <c r="A6" s="2">
        <v>494</v>
      </c>
      <c r="B6" s="1">
        <v>2.5</v>
      </c>
      <c r="C6" s="1">
        <v>150</v>
      </c>
    </row>
    <row r="7" spans="1:3">
      <c r="A7" s="2">
        <v>498</v>
      </c>
      <c r="B7" s="1">
        <v>5</v>
      </c>
      <c r="C7" s="1">
        <v>300</v>
      </c>
    </row>
    <row r="8" spans="1:3">
      <c r="A8" s="1">
        <v>464</v>
      </c>
      <c r="B8" s="1">
        <v>5</v>
      </c>
      <c r="C8" s="1">
        <v>300</v>
      </c>
    </row>
    <row r="9" spans="1:3">
      <c r="A9" s="1">
        <v>476</v>
      </c>
      <c r="B9" s="1">
        <v>1.25</v>
      </c>
      <c r="C9" s="1">
        <v>75</v>
      </c>
    </row>
    <row r="10" spans="1:3">
      <c r="A10" s="1">
        <v>485</v>
      </c>
      <c r="B10" s="1">
        <v>3</v>
      </c>
      <c r="C10" s="1">
        <v>180</v>
      </c>
    </row>
    <row r="11" spans="1:3">
      <c r="A11" s="1">
        <v>486</v>
      </c>
      <c r="B11" s="1">
        <v>3</v>
      </c>
      <c r="C11" s="1">
        <v>180</v>
      </c>
    </row>
    <row r="12" spans="1:3">
      <c r="A12" s="1">
        <v>491</v>
      </c>
      <c r="B12" s="1">
        <v>5</v>
      </c>
      <c r="C12" s="1">
        <v>300</v>
      </c>
    </row>
    <row r="13" spans="1:3">
      <c r="A13" s="1">
        <v>495</v>
      </c>
      <c r="B13" s="1">
        <v>0.25</v>
      </c>
      <c r="C13" s="1">
        <v>15</v>
      </c>
    </row>
    <row r="15" spans="1:3">
      <c r="A15" s="1" t="s">
        <v>2</v>
      </c>
      <c r="B15" s="1">
        <f>AVERAGE(B3:B13)</f>
        <v>2.4772727272727271</v>
      </c>
      <c r="C15" s="1">
        <f>AVERAGE(C3:C13)</f>
        <v>148.63636363636363</v>
      </c>
    </row>
    <row r="16" spans="1:3">
      <c r="A16" s="1" t="s">
        <v>3</v>
      </c>
      <c r="B16" s="1">
        <f>STDEV(B3:B13)</f>
        <v>1.8823341409488961</v>
      </c>
      <c r="C16" s="1">
        <f>STDEV(C3:C13)</f>
        <v>112.94004845693375</v>
      </c>
    </row>
    <row r="17" spans="1:3">
      <c r="A17" s="1" t="s">
        <v>4</v>
      </c>
      <c r="B17" s="1">
        <f>B16/SQRT(11)</f>
        <v>0.56754509778213125</v>
      </c>
      <c r="C17" s="1">
        <f>C16/SQRT(11)</f>
        <v>34.052705866927873</v>
      </c>
    </row>
    <row r="21" spans="1:3">
      <c r="A21" s="1" t="s">
        <v>1</v>
      </c>
    </row>
    <row r="23" spans="1:3">
      <c r="A23" s="2">
        <v>453</v>
      </c>
      <c r="B23" s="1">
        <v>1</v>
      </c>
      <c r="C23" s="1">
        <v>60</v>
      </c>
    </row>
    <row r="24" spans="1:3">
      <c r="A24" s="2">
        <v>470</v>
      </c>
      <c r="B24" s="1">
        <v>4.5</v>
      </c>
      <c r="C24" s="1">
        <v>270</v>
      </c>
    </row>
    <row r="25" spans="1:3">
      <c r="A25" s="2">
        <v>506</v>
      </c>
      <c r="B25" s="1">
        <v>0.25</v>
      </c>
      <c r="C25" s="1">
        <v>15</v>
      </c>
    </row>
    <row r="26" spans="1:3">
      <c r="A26" s="2">
        <v>517</v>
      </c>
      <c r="B26" s="1">
        <v>1.5</v>
      </c>
      <c r="C26" s="1">
        <v>90</v>
      </c>
    </row>
    <row r="27" spans="1:3">
      <c r="A27" s="1">
        <v>477</v>
      </c>
      <c r="B27" s="1">
        <v>2.5</v>
      </c>
      <c r="C27" s="1">
        <v>150</v>
      </c>
    </row>
    <row r="28" spans="1:3">
      <c r="A28" s="1">
        <v>481</v>
      </c>
      <c r="B28" s="1">
        <v>5</v>
      </c>
      <c r="C28" s="1">
        <v>300</v>
      </c>
    </row>
    <row r="29" spans="1:3">
      <c r="A29" s="1">
        <v>492</v>
      </c>
      <c r="B29" s="1">
        <v>5</v>
      </c>
      <c r="C29" s="1">
        <v>300</v>
      </c>
    </row>
    <row r="30" spans="1:3">
      <c r="A30" s="1">
        <v>501</v>
      </c>
      <c r="B30" s="1">
        <v>5</v>
      </c>
      <c r="C30" s="1">
        <v>300</v>
      </c>
    </row>
    <row r="31" spans="1:3">
      <c r="A31" s="1">
        <v>509</v>
      </c>
      <c r="B31" s="1">
        <v>5</v>
      </c>
      <c r="C31" s="1">
        <v>300</v>
      </c>
    </row>
    <row r="33" spans="1:3">
      <c r="A33" s="1" t="s">
        <v>2</v>
      </c>
      <c r="B33" s="1">
        <f>AVERAGE(B23:B31)</f>
        <v>3.3055555555555554</v>
      </c>
      <c r="C33" s="1">
        <f>AVERAGE(C23:C31)</f>
        <v>198.33333333333334</v>
      </c>
    </row>
    <row r="34" spans="1:3">
      <c r="A34" s="1" t="s">
        <v>3</v>
      </c>
      <c r="B34" s="1">
        <f>STDEV(B23:B31)</f>
        <v>1.9834383725686509</v>
      </c>
      <c r="C34" s="1">
        <f>STDEV(C23:C31)</f>
        <v>119.00630235411904</v>
      </c>
    </row>
    <row r="35" spans="1:3">
      <c r="A35" s="1" t="s">
        <v>4</v>
      </c>
      <c r="B35" s="1">
        <f>B34/SQRT(9)</f>
        <v>0.66114612418955032</v>
      </c>
      <c r="C35" s="1">
        <f>C34/SQRT(9)</f>
        <v>39.668767451373014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F27" sqref="F27"/>
    </sheetView>
  </sheetViews>
  <sheetFormatPr defaultColWidth="8.77734375" defaultRowHeight="14.4"/>
  <cols>
    <col min="1" max="2" width="9.109375" style="1"/>
    <col min="4" max="4" width="28.77734375" customWidth="1"/>
  </cols>
  <sheetData>
    <row r="1" spans="1:6">
      <c r="A1" s="1" t="s">
        <v>15</v>
      </c>
    </row>
    <row r="3" spans="1:6">
      <c r="A3" s="2">
        <v>451</v>
      </c>
      <c r="B3" s="1">
        <v>50</v>
      </c>
      <c r="C3">
        <f>B3/60</f>
        <v>0.83333333333333337</v>
      </c>
    </row>
    <row r="4" spans="1:6">
      <c r="A4" s="2">
        <v>461</v>
      </c>
      <c r="B4" s="1">
        <v>107</v>
      </c>
      <c r="C4">
        <f t="shared" ref="C4:C13" si="0">B4/60</f>
        <v>1.7833333333333334</v>
      </c>
    </row>
    <row r="5" spans="1:6">
      <c r="A5" s="2">
        <v>478</v>
      </c>
      <c r="B5" s="1">
        <v>300</v>
      </c>
      <c r="C5">
        <f t="shared" si="0"/>
        <v>5</v>
      </c>
    </row>
    <row r="6" spans="1:6">
      <c r="A6" s="2">
        <v>494</v>
      </c>
      <c r="B6" s="1">
        <v>37</v>
      </c>
      <c r="C6">
        <f t="shared" si="0"/>
        <v>0.6166666666666667</v>
      </c>
    </row>
    <row r="7" spans="1:6">
      <c r="A7" s="2">
        <v>498</v>
      </c>
      <c r="B7" s="1">
        <v>173</v>
      </c>
      <c r="C7">
        <f t="shared" si="0"/>
        <v>2.8833333333333333</v>
      </c>
    </row>
    <row r="8" spans="1:6">
      <c r="A8" s="1">
        <v>464</v>
      </c>
      <c r="B8" s="1">
        <v>43</v>
      </c>
      <c r="C8">
        <f t="shared" si="0"/>
        <v>0.71666666666666667</v>
      </c>
    </row>
    <row r="9" spans="1:6">
      <c r="A9" s="1">
        <v>476</v>
      </c>
      <c r="B9" s="1">
        <v>300</v>
      </c>
      <c r="C9">
        <f t="shared" si="0"/>
        <v>5</v>
      </c>
    </row>
    <row r="10" spans="1:6">
      <c r="A10" s="1">
        <v>485</v>
      </c>
      <c r="B10" s="1">
        <v>300</v>
      </c>
      <c r="C10">
        <f t="shared" si="0"/>
        <v>5</v>
      </c>
    </row>
    <row r="11" spans="1:6">
      <c r="A11" s="1">
        <v>486</v>
      </c>
      <c r="B11" s="1">
        <v>300</v>
      </c>
      <c r="C11">
        <f t="shared" si="0"/>
        <v>5</v>
      </c>
    </row>
    <row r="12" spans="1:6">
      <c r="A12" s="1">
        <v>491</v>
      </c>
      <c r="B12" s="1">
        <v>300</v>
      </c>
      <c r="C12">
        <f t="shared" si="0"/>
        <v>5</v>
      </c>
    </row>
    <row r="13" spans="1:6">
      <c r="A13" s="1">
        <v>495</v>
      </c>
      <c r="B13" s="1">
        <v>147</v>
      </c>
      <c r="C13">
        <f t="shared" si="0"/>
        <v>2.4500000000000002</v>
      </c>
    </row>
    <row r="14" spans="1:6">
      <c r="D14" s="4"/>
      <c r="E14" s="4"/>
      <c r="F14" s="4"/>
    </row>
    <row r="15" spans="1:6" ht="15" thickBot="1">
      <c r="A15" s="1" t="s">
        <v>2</v>
      </c>
      <c r="B15" s="1">
        <f>AVERAGE(B3:B13)</f>
        <v>187</v>
      </c>
      <c r="D15" s="5"/>
      <c r="E15" s="5"/>
      <c r="F15" s="5"/>
    </row>
    <row r="16" spans="1:6">
      <c r="A16" s="1" t="s">
        <v>3</v>
      </c>
      <c r="B16" s="1">
        <f>STDEV(B3:B13)</f>
        <v>115.77823629681012</v>
      </c>
    </row>
    <row r="17" spans="1:3">
      <c r="A17" s="1" t="s">
        <v>4</v>
      </c>
      <c r="B17" s="1">
        <f>B16/SQRT(11)</f>
        <v>34.908451698693256</v>
      </c>
    </row>
    <row r="21" spans="1:3">
      <c r="A21" s="1" t="s">
        <v>1</v>
      </c>
    </row>
    <row r="23" spans="1:3">
      <c r="A23" s="2">
        <v>453</v>
      </c>
      <c r="B23" s="1">
        <v>300</v>
      </c>
      <c r="C23">
        <f>B23/60</f>
        <v>5</v>
      </c>
    </row>
    <row r="24" spans="1:3">
      <c r="A24" s="2">
        <v>470</v>
      </c>
      <c r="B24" s="1">
        <v>300</v>
      </c>
      <c r="C24">
        <f t="shared" ref="C24:C31" si="1">B24/60</f>
        <v>5</v>
      </c>
    </row>
    <row r="25" spans="1:3">
      <c r="A25" s="2">
        <v>506</v>
      </c>
      <c r="B25" s="1">
        <v>300</v>
      </c>
      <c r="C25">
        <f t="shared" si="1"/>
        <v>5</v>
      </c>
    </row>
    <row r="26" spans="1:3">
      <c r="A26" s="2">
        <v>517</v>
      </c>
      <c r="B26" s="1">
        <v>300</v>
      </c>
      <c r="C26">
        <f t="shared" si="1"/>
        <v>5</v>
      </c>
    </row>
    <row r="27" spans="1:3">
      <c r="A27" s="1">
        <v>477</v>
      </c>
      <c r="B27" s="1">
        <v>300</v>
      </c>
      <c r="C27">
        <f t="shared" si="1"/>
        <v>5</v>
      </c>
    </row>
    <row r="28" spans="1:3">
      <c r="A28" s="1">
        <v>481</v>
      </c>
      <c r="B28" s="1">
        <v>300</v>
      </c>
      <c r="C28">
        <f t="shared" si="1"/>
        <v>5</v>
      </c>
    </row>
    <row r="29" spans="1:3">
      <c r="A29" s="1">
        <v>492</v>
      </c>
      <c r="B29" s="1">
        <v>300</v>
      </c>
      <c r="C29">
        <f t="shared" si="1"/>
        <v>5</v>
      </c>
    </row>
    <row r="30" spans="1:3">
      <c r="A30" s="1">
        <v>501</v>
      </c>
      <c r="B30" s="1">
        <v>300</v>
      </c>
      <c r="C30">
        <f t="shared" si="1"/>
        <v>5</v>
      </c>
    </row>
    <row r="31" spans="1:3">
      <c r="A31" s="1">
        <v>509</v>
      </c>
      <c r="B31" s="1">
        <v>300</v>
      </c>
      <c r="C31">
        <f t="shared" si="1"/>
        <v>5</v>
      </c>
    </row>
    <row r="33" spans="1:2">
      <c r="A33" s="1" t="s">
        <v>2</v>
      </c>
      <c r="B33" s="1">
        <f>AVERAGE(B23:B31)</f>
        <v>300</v>
      </c>
    </row>
    <row r="34" spans="1:2">
      <c r="A34" s="1" t="s">
        <v>3</v>
      </c>
      <c r="B34" s="1">
        <f>STDEV(B23:B31)</f>
        <v>0</v>
      </c>
    </row>
    <row r="35" spans="1:2">
      <c r="A35" s="1" t="s">
        <v>4</v>
      </c>
      <c r="B35" s="1">
        <f>B34/SQRT(9)</f>
        <v>0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/>
  </sheetViews>
  <sheetFormatPr defaultColWidth="8.77734375" defaultRowHeight="14.4"/>
  <cols>
    <col min="1" max="16384" width="8.77734375" style="1"/>
  </cols>
  <sheetData>
    <row r="1" spans="1:7">
      <c r="A1" s="1" t="s">
        <v>15</v>
      </c>
    </row>
    <row r="2" spans="1:7">
      <c r="E2" s="1" t="s">
        <v>9</v>
      </c>
      <c r="F2" s="1" t="s">
        <v>0</v>
      </c>
      <c r="G2" s="1" t="s">
        <v>1</v>
      </c>
    </row>
    <row r="3" spans="1:7">
      <c r="A3" s="2">
        <v>451</v>
      </c>
      <c r="B3" s="1">
        <v>1</v>
      </c>
      <c r="E3" s="6">
        <v>0</v>
      </c>
      <c r="F3" s="6">
        <f>(11/11)*100</f>
        <v>100</v>
      </c>
      <c r="G3" s="6">
        <v>100</v>
      </c>
    </row>
    <row r="4" spans="1:7">
      <c r="A4" s="2">
        <v>461</v>
      </c>
      <c r="B4" s="1">
        <v>38</v>
      </c>
      <c r="E4" s="6">
        <v>10</v>
      </c>
      <c r="F4" s="6">
        <v>63.636363636363633</v>
      </c>
      <c r="G4" s="6">
        <v>100</v>
      </c>
    </row>
    <row r="5" spans="1:7">
      <c r="A5" s="2">
        <v>478</v>
      </c>
      <c r="B5" s="1">
        <v>60</v>
      </c>
      <c r="E5" s="6">
        <v>20</v>
      </c>
      <c r="F5" s="6">
        <v>54.54545454545454</v>
      </c>
      <c r="G5" s="6">
        <v>100</v>
      </c>
    </row>
    <row r="6" spans="1:7">
      <c r="A6" s="2">
        <v>494</v>
      </c>
      <c r="B6" s="1">
        <v>60</v>
      </c>
      <c r="E6" s="6">
        <v>30</v>
      </c>
      <c r="F6" s="6">
        <v>54.54545454545454</v>
      </c>
      <c r="G6" s="6">
        <v>88.888888888888886</v>
      </c>
    </row>
    <row r="7" spans="1:7">
      <c r="A7" s="2">
        <v>498</v>
      </c>
      <c r="B7" s="1">
        <v>1</v>
      </c>
      <c r="E7" s="6">
        <v>40</v>
      </c>
      <c r="F7" s="6">
        <v>36.363636363636367</v>
      </c>
      <c r="G7" s="6">
        <v>88.888888888888886</v>
      </c>
    </row>
    <row r="8" spans="1:7">
      <c r="A8" s="1">
        <v>464</v>
      </c>
      <c r="B8" s="1">
        <v>2</v>
      </c>
      <c r="E8" s="6">
        <v>50</v>
      </c>
      <c r="F8" s="6">
        <v>36.363636363636367</v>
      </c>
      <c r="G8" s="6">
        <v>88.888888888888886</v>
      </c>
    </row>
    <row r="9" spans="1:7">
      <c r="A9" s="1">
        <v>476</v>
      </c>
      <c r="B9" s="1">
        <v>1</v>
      </c>
      <c r="E9" s="6">
        <v>60</v>
      </c>
      <c r="F9" s="6">
        <v>36.363636363636367</v>
      </c>
      <c r="G9" s="6">
        <v>88.888888888888886</v>
      </c>
    </row>
    <row r="10" spans="1:7">
      <c r="A10" s="1">
        <v>485</v>
      </c>
      <c r="B10" s="1">
        <v>60</v>
      </c>
    </row>
    <row r="11" spans="1:7">
      <c r="A11" s="1">
        <v>486</v>
      </c>
      <c r="B11" s="1">
        <v>60</v>
      </c>
    </row>
    <row r="12" spans="1:7">
      <c r="A12" s="1">
        <v>491</v>
      </c>
      <c r="B12" s="1">
        <v>13</v>
      </c>
    </row>
    <row r="13" spans="1:7">
      <c r="A13" s="1">
        <v>495</v>
      </c>
      <c r="B13" s="1">
        <v>39</v>
      </c>
    </row>
    <row r="15" spans="1:7">
      <c r="A15" s="1" t="s">
        <v>2</v>
      </c>
      <c r="B15" s="1">
        <f>AVERAGE(B3:B13)</f>
        <v>30.454545454545453</v>
      </c>
    </row>
    <row r="16" spans="1:7">
      <c r="A16" s="1" t="s">
        <v>3</v>
      </c>
      <c r="B16" s="1">
        <f>STDEV(B3:B13)</f>
        <v>27.090085405415891</v>
      </c>
    </row>
    <row r="17" spans="1:2">
      <c r="A17" s="1" t="s">
        <v>4</v>
      </c>
      <c r="B17" s="1">
        <f>B16/SQRT(11)</f>
        <v>8.1679680753133965</v>
      </c>
    </row>
    <row r="21" spans="1:2">
      <c r="A21" s="1" t="s">
        <v>1</v>
      </c>
    </row>
    <row r="23" spans="1:2">
      <c r="A23" s="2">
        <v>453</v>
      </c>
      <c r="B23" s="1">
        <v>60</v>
      </c>
    </row>
    <row r="24" spans="1:2">
      <c r="A24" s="2">
        <v>470</v>
      </c>
      <c r="B24" s="1">
        <v>60</v>
      </c>
    </row>
    <row r="25" spans="1:2">
      <c r="A25" s="2">
        <v>506</v>
      </c>
      <c r="B25" s="1">
        <v>60</v>
      </c>
    </row>
    <row r="26" spans="1:2">
      <c r="A26" s="2">
        <v>517</v>
      </c>
      <c r="B26" s="1">
        <v>60</v>
      </c>
    </row>
    <row r="27" spans="1:2">
      <c r="A27" s="1">
        <v>477</v>
      </c>
      <c r="B27" s="1">
        <v>60</v>
      </c>
    </row>
    <row r="28" spans="1:2">
      <c r="A28" s="1">
        <v>481</v>
      </c>
      <c r="B28" s="1">
        <v>60</v>
      </c>
    </row>
    <row r="29" spans="1:2">
      <c r="A29" s="1">
        <v>492</v>
      </c>
      <c r="B29" s="1">
        <v>60</v>
      </c>
    </row>
    <row r="30" spans="1:2">
      <c r="A30" s="1">
        <v>501</v>
      </c>
      <c r="B30" s="1">
        <v>26</v>
      </c>
    </row>
    <row r="31" spans="1:2">
      <c r="A31" s="1">
        <v>509</v>
      </c>
      <c r="B31" s="1">
        <v>60</v>
      </c>
    </row>
    <row r="33" spans="1:2">
      <c r="A33" s="1" t="s">
        <v>2</v>
      </c>
      <c r="B33" s="1">
        <f>AVERAGE(B23:B31)</f>
        <v>56.222222222222221</v>
      </c>
    </row>
    <row r="34" spans="1:2">
      <c r="A34" s="1" t="s">
        <v>3</v>
      </c>
      <c r="B34" s="1">
        <f>STDEV(B23:B31)</f>
        <v>11.333333333333329</v>
      </c>
    </row>
    <row r="35" spans="1:2">
      <c r="A35" s="1" t="s">
        <v>4</v>
      </c>
      <c r="B35" s="1">
        <f>B34/SQRT(9)</f>
        <v>3.7777777777777763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/>
  </sheetViews>
  <sheetFormatPr defaultColWidth="8.77734375" defaultRowHeight="14.4"/>
  <cols>
    <col min="1" max="2" width="9.109375" style="1"/>
  </cols>
  <sheetData>
    <row r="1" spans="1:2">
      <c r="A1" s="1" t="s">
        <v>15</v>
      </c>
    </row>
    <row r="3" spans="1:2">
      <c r="A3" s="2">
        <v>451</v>
      </c>
      <c r="B3" s="1">
        <v>6</v>
      </c>
    </row>
    <row r="4" spans="1:2">
      <c r="A4" s="2">
        <v>461</v>
      </c>
      <c r="B4" s="1">
        <v>5</v>
      </c>
    </row>
    <row r="5" spans="1:2">
      <c r="A5" s="2">
        <v>478</v>
      </c>
      <c r="B5" s="1">
        <v>6</v>
      </c>
    </row>
    <row r="6" spans="1:2">
      <c r="A6" s="2">
        <v>494</v>
      </c>
      <c r="B6" s="1">
        <v>8</v>
      </c>
    </row>
    <row r="7" spans="1:2">
      <c r="A7" s="2">
        <v>498</v>
      </c>
      <c r="B7" s="1">
        <v>7</v>
      </c>
    </row>
    <row r="8" spans="1:2">
      <c r="A8" s="1">
        <v>464</v>
      </c>
      <c r="B8" s="1">
        <v>6</v>
      </c>
    </row>
    <row r="9" spans="1:2">
      <c r="A9" s="1">
        <v>476</v>
      </c>
      <c r="B9" s="1">
        <v>7</v>
      </c>
    </row>
    <row r="10" spans="1:2">
      <c r="A10" s="1">
        <v>485</v>
      </c>
      <c r="B10" s="1">
        <v>7</v>
      </c>
    </row>
    <row r="11" spans="1:2">
      <c r="A11" s="1">
        <v>486</v>
      </c>
      <c r="B11" s="1">
        <v>7</v>
      </c>
    </row>
    <row r="12" spans="1:2">
      <c r="A12" s="1">
        <v>491</v>
      </c>
      <c r="B12" s="1">
        <v>7</v>
      </c>
    </row>
    <row r="13" spans="1:2">
      <c r="A13" s="1">
        <v>495</v>
      </c>
      <c r="B13" s="1">
        <v>7</v>
      </c>
    </row>
    <row r="15" spans="1:2">
      <c r="A15" s="1" t="s">
        <v>2</v>
      </c>
      <c r="B15" s="1">
        <f>AVERAGE(B3:B13)</f>
        <v>6.6363636363636367</v>
      </c>
    </row>
    <row r="16" spans="1:2">
      <c r="A16" s="1" t="s">
        <v>3</v>
      </c>
      <c r="B16" s="1">
        <f>STDEV(B3:B13)</f>
        <v>0.80903983495589149</v>
      </c>
    </row>
    <row r="17" spans="1:2">
      <c r="A17" s="1" t="s">
        <v>4</v>
      </c>
      <c r="B17" s="1">
        <f>B16/SQRT(11)</f>
        <v>0.24393468845452282</v>
      </c>
    </row>
    <row r="21" spans="1:2">
      <c r="A21" s="1" t="s">
        <v>1</v>
      </c>
    </row>
    <row r="23" spans="1:2">
      <c r="A23" s="2">
        <v>453</v>
      </c>
      <c r="B23" s="1">
        <v>6</v>
      </c>
    </row>
    <row r="24" spans="1:2">
      <c r="A24" s="2">
        <v>470</v>
      </c>
      <c r="B24" s="1">
        <v>7</v>
      </c>
    </row>
    <row r="25" spans="1:2">
      <c r="A25" s="2">
        <v>506</v>
      </c>
      <c r="B25" s="1">
        <v>7</v>
      </c>
    </row>
    <row r="26" spans="1:2">
      <c r="A26" s="2">
        <v>517</v>
      </c>
      <c r="B26" s="1">
        <v>7</v>
      </c>
    </row>
    <row r="27" spans="1:2">
      <c r="A27" s="1">
        <v>477</v>
      </c>
      <c r="B27" s="1">
        <v>6</v>
      </c>
    </row>
    <row r="28" spans="1:2">
      <c r="A28" s="1">
        <v>481</v>
      </c>
      <c r="B28" s="1">
        <v>8</v>
      </c>
    </row>
    <row r="29" spans="1:2">
      <c r="A29" s="1">
        <v>492</v>
      </c>
      <c r="B29" s="1">
        <v>7</v>
      </c>
    </row>
    <row r="30" spans="1:2">
      <c r="A30" s="1">
        <v>501</v>
      </c>
      <c r="B30" s="1">
        <v>7</v>
      </c>
    </row>
    <row r="31" spans="1:2">
      <c r="A31" s="1">
        <v>509</v>
      </c>
      <c r="B31" s="1">
        <v>7</v>
      </c>
    </row>
    <row r="33" spans="1:2">
      <c r="A33" s="1" t="s">
        <v>2</v>
      </c>
      <c r="B33" s="1">
        <f>AVERAGE(B23:B31)</f>
        <v>6.8888888888888893</v>
      </c>
    </row>
    <row r="34" spans="1:2">
      <c r="A34" s="1" t="s">
        <v>3</v>
      </c>
      <c r="B34" s="1">
        <f>STDEV(B23:B31)</f>
        <v>0.60092521257733156</v>
      </c>
    </row>
    <row r="35" spans="1:2">
      <c r="A35" s="1" t="s">
        <v>4</v>
      </c>
      <c r="B35" s="1">
        <f>B34/SQRT(9)</f>
        <v>0.20030840419244386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topLeftCell="I19" zoomScale="178" zoomScaleNormal="178" workbookViewId="0">
      <selection activeCell="A3" sqref="A3"/>
    </sheetView>
  </sheetViews>
  <sheetFormatPr defaultColWidth="8.77734375" defaultRowHeight="14.4"/>
  <cols>
    <col min="1" max="16384" width="8.77734375" style="1"/>
  </cols>
  <sheetData>
    <row r="1" spans="1:19">
      <c r="A1" s="1" t="s">
        <v>15</v>
      </c>
      <c r="K1" s="7" t="s">
        <v>15</v>
      </c>
    </row>
    <row r="2" spans="1:19">
      <c r="B2" s="1" t="s">
        <v>10</v>
      </c>
      <c r="C2" s="1" t="s">
        <v>11</v>
      </c>
      <c r="D2" s="1" t="s">
        <v>12</v>
      </c>
      <c r="E2" s="1" t="s">
        <v>13</v>
      </c>
      <c r="F2" s="1" t="s">
        <v>12</v>
      </c>
      <c r="G2" s="1" t="s">
        <v>14</v>
      </c>
      <c r="H2" s="1" t="s">
        <v>12</v>
      </c>
      <c r="L2" s="1" t="s">
        <v>10</v>
      </c>
      <c r="M2" s="1" t="s">
        <v>11</v>
      </c>
      <c r="N2" s="1" t="s">
        <v>12</v>
      </c>
      <c r="Q2"/>
      <c r="R2"/>
      <c r="S2"/>
    </row>
    <row r="3" spans="1:19">
      <c r="A3" s="2">
        <v>451</v>
      </c>
      <c r="B3" s="1">
        <v>30</v>
      </c>
      <c r="C3" s="1">
        <v>85</v>
      </c>
      <c r="D3" s="1">
        <f>C3/B3</f>
        <v>2.8333333333333335</v>
      </c>
      <c r="E3" s="1">
        <v>268</v>
      </c>
      <c r="F3" s="1">
        <f>E3/B3</f>
        <v>8.9333333333333336</v>
      </c>
      <c r="G3" s="1">
        <v>273</v>
      </c>
      <c r="H3" s="1">
        <f>G3/B3</f>
        <v>9.1</v>
      </c>
      <c r="K3" s="2">
        <v>451</v>
      </c>
      <c r="L3" s="1">
        <v>4</v>
      </c>
      <c r="M3" s="1">
        <v>11</v>
      </c>
      <c r="N3" s="1">
        <f>M3/L3</f>
        <v>2.75</v>
      </c>
    </row>
    <row r="4" spans="1:19">
      <c r="A4" s="2">
        <v>461</v>
      </c>
      <c r="B4" s="1">
        <v>171</v>
      </c>
      <c r="C4" s="1">
        <v>245</v>
      </c>
      <c r="D4" s="1">
        <f t="shared" ref="D4:D13" si="0">C4/B4</f>
        <v>1.432748538011696</v>
      </c>
      <c r="E4" s="1">
        <v>294</v>
      </c>
      <c r="F4" s="1">
        <f t="shared" ref="F4:F13" si="1">E4/B4</f>
        <v>1.7192982456140351</v>
      </c>
      <c r="G4" s="1">
        <v>409</v>
      </c>
      <c r="H4" s="1">
        <f t="shared" ref="H4:H13" si="2">G4/B4</f>
        <v>2.3918128654970761</v>
      </c>
      <c r="K4" s="2">
        <v>461</v>
      </c>
      <c r="L4" s="1">
        <v>17</v>
      </c>
      <c r="M4" s="1">
        <v>22</v>
      </c>
      <c r="N4" s="1">
        <f t="shared" ref="N4:N13" si="3">M4/L4</f>
        <v>1.2941176470588236</v>
      </c>
    </row>
    <row r="5" spans="1:19">
      <c r="A5" s="2">
        <v>478</v>
      </c>
      <c r="B5" s="1">
        <v>230</v>
      </c>
      <c r="C5" s="1">
        <v>231</v>
      </c>
      <c r="D5" s="1">
        <f t="shared" si="0"/>
        <v>1.0043478260869565</v>
      </c>
      <c r="E5" s="1">
        <v>262</v>
      </c>
      <c r="F5" s="1">
        <f t="shared" si="1"/>
        <v>1.1391304347826088</v>
      </c>
      <c r="G5" s="1">
        <v>257</v>
      </c>
      <c r="H5" s="1">
        <f t="shared" si="2"/>
        <v>1.1173913043478261</v>
      </c>
      <c r="K5" s="2">
        <v>478</v>
      </c>
      <c r="L5" s="1">
        <v>22</v>
      </c>
      <c r="M5" s="1">
        <v>22</v>
      </c>
      <c r="N5" s="1">
        <f t="shared" si="3"/>
        <v>1</v>
      </c>
    </row>
    <row r="6" spans="1:19">
      <c r="A6" s="2">
        <v>494</v>
      </c>
      <c r="B6" s="1">
        <v>112</v>
      </c>
      <c r="C6" s="1">
        <v>144</v>
      </c>
      <c r="D6" s="1">
        <f t="shared" si="0"/>
        <v>1.2857142857142858</v>
      </c>
      <c r="E6" s="1">
        <v>315</v>
      </c>
      <c r="F6" s="1">
        <f t="shared" si="1"/>
        <v>2.8125</v>
      </c>
      <c r="G6" s="1">
        <v>364</v>
      </c>
      <c r="H6" s="1">
        <f t="shared" si="2"/>
        <v>3.25</v>
      </c>
      <c r="K6" s="2">
        <v>494</v>
      </c>
      <c r="L6" s="1">
        <v>13</v>
      </c>
      <c r="M6" s="1">
        <v>15</v>
      </c>
      <c r="N6" s="1">
        <f t="shared" si="3"/>
        <v>1.1538461538461537</v>
      </c>
    </row>
    <row r="7" spans="1:19">
      <c r="A7" s="2">
        <v>498</v>
      </c>
      <c r="B7" s="1">
        <v>265</v>
      </c>
      <c r="C7" s="1">
        <v>321</v>
      </c>
      <c r="D7" s="1">
        <f t="shared" si="0"/>
        <v>1.2113207547169811</v>
      </c>
      <c r="E7" s="1">
        <v>400</v>
      </c>
      <c r="F7" s="1">
        <f t="shared" si="1"/>
        <v>1.5094339622641511</v>
      </c>
      <c r="G7" s="1">
        <v>339</v>
      </c>
      <c r="H7" s="1">
        <f t="shared" si="2"/>
        <v>1.2792452830188679</v>
      </c>
      <c r="K7" s="2">
        <v>498</v>
      </c>
      <c r="L7" s="1">
        <v>23</v>
      </c>
      <c r="M7" s="1">
        <v>28</v>
      </c>
      <c r="N7" s="1">
        <f t="shared" si="3"/>
        <v>1.2173913043478262</v>
      </c>
      <c r="Q7" s="4"/>
      <c r="R7" s="4"/>
      <c r="S7" s="4"/>
    </row>
    <row r="8" spans="1:19">
      <c r="A8" s="1">
        <v>464</v>
      </c>
      <c r="B8" s="1">
        <v>47</v>
      </c>
      <c r="C8" s="1">
        <v>104</v>
      </c>
      <c r="D8" s="1">
        <f t="shared" si="0"/>
        <v>2.2127659574468086</v>
      </c>
      <c r="E8" s="1">
        <v>20</v>
      </c>
      <c r="F8" s="1">
        <f t="shared" si="1"/>
        <v>0.42553191489361702</v>
      </c>
      <c r="G8" s="1">
        <v>272</v>
      </c>
      <c r="H8" s="1">
        <f t="shared" si="2"/>
        <v>5.7872340425531918</v>
      </c>
      <c r="K8" s="1">
        <v>464</v>
      </c>
      <c r="L8" s="1">
        <v>8</v>
      </c>
      <c r="M8" s="1">
        <v>12</v>
      </c>
      <c r="N8" s="1">
        <f t="shared" si="3"/>
        <v>1.5</v>
      </c>
      <c r="Q8" s="4"/>
      <c r="R8" s="4"/>
      <c r="S8" s="4"/>
    </row>
    <row r="9" spans="1:19">
      <c r="A9" s="1">
        <v>476</v>
      </c>
      <c r="B9" s="1">
        <v>25</v>
      </c>
      <c r="C9" s="1">
        <v>33</v>
      </c>
      <c r="D9" s="1">
        <f t="shared" si="0"/>
        <v>1.32</v>
      </c>
      <c r="E9" s="1">
        <v>237</v>
      </c>
      <c r="F9" s="1">
        <f t="shared" si="1"/>
        <v>9.48</v>
      </c>
      <c r="G9" s="1">
        <v>376</v>
      </c>
      <c r="H9" s="1">
        <f t="shared" si="2"/>
        <v>15.04</v>
      </c>
      <c r="K9" s="1">
        <v>476</v>
      </c>
      <c r="L9" s="1">
        <v>4</v>
      </c>
      <c r="M9" s="1">
        <v>7</v>
      </c>
      <c r="N9" s="1">
        <f t="shared" si="3"/>
        <v>1.75</v>
      </c>
      <c r="Q9" s="4"/>
      <c r="R9" s="4"/>
      <c r="S9" s="4"/>
    </row>
    <row r="10" spans="1:19">
      <c r="A10" s="1">
        <v>485</v>
      </c>
      <c r="B10" s="1">
        <v>30</v>
      </c>
      <c r="C10" s="1">
        <v>125</v>
      </c>
      <c r="D10" s="1">
        <f t="shared" si="0"/>
        <v>4.166666666666667</v>
      </c>
      <c r="E10" s="1">
        <v>131</v>
      </c>
      <c r="F10" s="1">
        <f t="shared" si="1"/>
        <v>4.3666666666666663</v>
      </c>
      <c r="G10" s="1">
        <v>125</v>
      </c>
      <c r="H10" s="1">
        <f t="shared" si="2"/>
        <v>4.166666666666667</v>
      </c>
      <c r="K10" s="1">
        <v>485</v>
      </c>
      <c r="L10" s="1">
        <v>7</v>
      </c>
      <c r="M10" s="1">
        <v>14</v>
      </c>
      <c r="N10" s="1">
        <f t="shared" si="3"/>
        <v>2</v>
      </c>
      <c r="Q10" s="4"/>
      <c r="R10" s="4"/>
      <c r="S10" s="4"/>
    </row>
    <row r="11" spans="1:19">
      <c r="A11" s="1">
        <v>486</v>
      </c>
      <c r="B11" s="1">
        <v>97</v>
      </c>
      <c r="C11" s="1">
        <v>19</v>
      </c>
      <c r="D11" s="1">
        <f t="shared" si="0"/>
        <v>0.19587628865979381</v>
      </c>
      <c r="E11" s="1">
        <v>207</v>
      </c>
      <c r="F11" s="1">
        <f t="shared" si="1"/>
        <v>2.134020618556701</v>
      </c>
      <c r="G11" s="1">
        <v>170</v>
      </c>
      <c r="H11" s="1">
        <f t="shared" si="2"/>
        <v>1.7525773195876289</v>
      </c>
      <c r="K11" s="1">
        <v>486</v>
      </c>
      <c r="L11" s="1">
        <v>12</v>
      </c>
      <c r="M11" s="1">
        <v>6</v>
      </c>
      <c r="N11" s="1">
        <f t="shared" si="3"/>
        <v>0.5</v>
      </c>
    </row>
    <row r="12" spans="1:19">
      <c r="A12" s="1">
        <v>491</v>
      </c>
      <c r="B12" s="1">
        <v>112</v>
      </c>
      <c r="C12" s="1">
        <v>200</v>
      </c>
      <c r="D12" s="1">
        <f t="shared" si="0"/>
        <v>1.7857142857142858</v>
      </c>
      <c r="E12" s="1">
        <v>250</v>
      </c>
      <c r="F12" s="1">
        <f t="shared" si="1"/>
        <v>2.2321428571428572</v>
      </c>
      <c r="G12" s="1">
        <v>143</v>
      </c>
      <c r="H12" s="1">
        <f t="shared" si="2"/>
        <v>1.2767857142857142</v>
      </c>
      <c r="K12" s="1">
        <v>491</v>
      </c>
      <c r="L12" s="1">
        <v>13</v>
      </c>
      <c r="M12" s="1">
        <v>19</v>
      </c>
      <c r="N12" s="1">
        <f t="shared" si="3"/>
        <v>1.4615384615384615</v>
      </c>
    </row>
    <row r="13" spans="1:19">
      <c r="A13" s="1">
        <v>495</v>
      </c>
      <c r="B13" s="1">
        <v>239</v>
      </c>
      <c r="C13" s="1">
        <v>300</v>
      </c>
      <c r="D13" s="1">
        <f t="shared" si="0"/>
        <v>1.2552301255230125</v>
      </c>
      <c r="E13" s="1">
        <v>240</v>
      </c>
      <c r="F13" s="1">
        <f t="shared" si="1"/>
        <v>1.00418410041841</v>
      </c>
      <c r="G13" s="1">
        <v>328</v>
      </c>
      <c r="H13" s="1">
        <f t="shared" si="2"/>
        <v>1.3723849372384938</v>
      </c>
      <c r="K13" s="1">
        <v>495</v>
      </c>
      <c r="L13" s="1">
        <v>22</v>
      </c>
      <c r="M13" s="1">
        <v>31</v>
      </c>
      <c r="N13" s="1">
        <f t="shared" si="3"/>
        <v>1.4090909090909092</v>
      </c>
    </row>
    <row r="15" spans="1:19">
      <c r="A15" s="1" t="s">
        <v>2</v>
      </c>
      <c r="B15" s="1">
        <f t="shared" ref="B15:H15" si="4">AVERAGE(B3:B13)</f>
        <v>123.45454545454545</v>
      </c>
      <c r="C15" s="1">
        <f t="shared" si="4"/>
        <v>164.27272727272728</v>
      </c>
      <c r="D15" s="1">
        <f t="shared" si="4"/>
        <v>1.7003380056248927</v>
      </c>
      <c r="E15" s="1">
        <f t="shared" si="4"/>
        <v>238.54545454545453</v>
      </c>
      <c r="F15" s="1">
        <f t="shared" si="4"/>
        <v>3.2505674666974884</v>
      </c>
      <c r="G15" s="1">
        <f t="shared" si="4"/>
        <v>277.81818181818181</v>
      </c>
      <c r="H15" s="1">
        <f t="shared" si="4"/>
        <v>4.2303725575632241</v>
      </c>
      <c r="K15" s="1" t="s">
        <v>2</v>
      </c>
      <c r="L15" s="1">
        <f>AVERAGE(L3:L13)</f>
        <v>13.181818181818182</v>
      </c>
      <c r="M15" s="1">
        <f>AVERAGE(M3:M13)</f>
        <v>17</v>
      </c>
      <c r="N15" s="1">
        <f>AVERAGE(N3:N13)</f>
        <v>1.4578167705347431</v>
      </c>
    </row>
    <row r="16" spans="1:19">
      <c r="A16" s="1" t="s">
        <v>3</v>
      </c>
      <c r="B16" s="1">
        <f t="shared" ref="B16:H16" si="5">STDEV(B3:B13)</f>
        <v>89.981513252849481</v>
      </c>
      <c r="C16" s="1">
        <f t="shared" si="5"/>
        <v>102.68309589128184</v>
      </c>
      <c r="D16" s="1">
        <f t="shared" si="5"/>
        <v>1.0587524369345964</v>
      </c>
      <c r="E16" s="1">
        <f t="shared" si="5"/>
        <v>98.419879736122056</v>
      </c>
      <c r="F16" s="1">
        <f t="shared" si="5"/>
        <v>3.1254226179134554</v>
      </c>
      <c r="G16" s="1">
        <f t="shared" si="5"/>
        <v>97.047223743719925</v>
      </c>
      <c r="H16" s="1">
        <f t="shared" si="5"/>
        <v>4.3446710725069302</v>
      </c>
      <c r="K16" s="1" t="s">
        <v>3</v>
      </c>
      <c r="L16" s="1">
        <f>STDEV(L3:L13)</f>
        <v>7.0826291985135272</v>
      </c>
      <c r="M16" s="1">
        <f>STDEV(M3:M13)</f>
        <v>8.160882305241266</v>
      </c>
      <c r="N16" s="1">
        <f>STDEV(N3:N13)</f>
        <v>0.57941761992015395</v>
      </c>
    </row>
    <row r="17" spans="1:20">
      <c r="A17" s="1" t="s">
        <v>4</v>
      </c>
      <c r="B17" s="1">
        <f t="shared" ref="B17:H17" si="6">B16/SQRT(11)</f>
        <v>27.130447048008506</v>
      </c>
      <c r="C17" s="1">
        <f t="shared" si="6"/>
        <v>30.960118307587823</v>
      </c>
      <c r="D17" s="1">
        <f t="shared" si="6"/>
        <v>0.31922587083513404</v>
      </c>
      <c r="E17" s="1">
        <f t="shared" si="6"/>
        <v>29.674710272419954</v>
      </c>
      <c r="F17" s="1">
        <f t="shared" si="6"/>
        <v>0.94235037590083992</v>
      </c>
      <c r="G17" s="1">
        <f t="shared" si="6"/>
        <v>29.260838918508064</v>
      </c>
      <c r="H17" s="1">
        <f t="shared" si="6"/>
        <v>1.309967616819679</v>
      </c>
      <c r="K17" s="1" t="s">
        <v>4</v>
      </c>
      <c r="L17" s="1">
        <f>L16/SQRT(11)</f>
        <v>2.1354930527895419</v>
      </c>
      <c r="M17" s="1">
        <f>M16/SQRT(11)</f>
        <v>2.4605985967941733</v>
      </c>
      <c r="N17" s="1">
        <f>N16/SQRT(11)</f>
        <v>0.17470098565417322</v>
      </c>
    </row>
    <row r="21" spans="1:20">
      <c r="A21" s="1" t="s">
        <v>1</v>
      </c>
      <c r="K21" s="1" t="s">
        <v>1</v>
      </c>
    </row>
    <row r="23" spans="1:20">
      <c r="A23" s="2">
        <v>453</v>
      </c>
      <c r="B23" s="1">
        <v>188</v>
      </c>
      <c r="C23" s="1">
        <v>262</v>
      </c>
      <c r="D23" s="1">
        <f t="shared" ref="D23:D31" si="7">C23/B23</f>
        <v>1.3936170212765957</v>
      </c>
      <c r="E23" s="1">
        <v>299</v>
      </c>
      <c r="F23" s="1">
        <f>E23/B23</f>
        <v>1.5904255319148937</v>
      </c>
      <c r="G23" s="1">
        <v>369</v>
      </c>
      <c r="H23" s="1">
        <f>G23/B23</f>
        <v>1.9627659574468086</v>
      </c>
      <c r="K23" s="2">
        <v>453</v>
      </c>
      <c r="L23" s="1">
        <v>19</v>
      </c>
      <c r="M23" s="1">
        <v>24</v>
      </c>
      <c r="N23" s="1">
        <f t="shared" ref="N23:N31" si="8">M23/L23</f>
        <v>1.263157894736842</v>
      </c>
    </row>
    <row r="24" spans="1:20">
      <c r="A24" s="2">
        <v>470</v>
      </c>
      <c r="B24" s="1">
        <v>66</v>
      </c>
      <c r="C24" s="1">
        <v>129</v>
      </c>
      <c r="D24" s="1">
        <f t="shared" si="7"/>
        <v>1.9545454545454546</v>
      </c>
      <c r="E24" s="1">
        <v>216</v>
      </c>
      <c r="F24" s="1">
        <f t="shared" ref="F24:F31" si="9">E24/B24</f>
        <v>3.2727272727272729</v>
      </c>
      <c r="G24" s="1">
        <v>131</v>
      </c>
      <c r="H24" s="1">
        <f t="shared" ref="H24:H31" si="10">G24/B24</f>
        <v>1.9848484848484849</v>
      </c>
      <c r="K24" s="2">
        <v>470</v>
      </c>
      <c r="L24" s="1">
        <v>10</v>
      </c>
      <c r="M24" s="1">
        <v>14</v>
      </c>
      <c r="N24" s="1">
        <f t="shared" si="8"/>
        <v>1.4</v>
      </c>
      <c r="Q24"/>
      <c r="R24"/>
      <c r="S24"/>
    </row>
    <row r="25" spans="1:20">
      <c r="A25" s="2">
        <v>506</v>
      </c>
      <c r="B25" s="1">
        <v>179</v>
      </c>
      <c r="C25" s="1">
        <v>199</v>
      </c>
      <c r="D25" s="1">
        <f t="shared" si="7"/>
        <v>1.1117318435754191</v>
      </c>
      <c r="E25" s="1">
        <v>246</v>
      </c>
      <c r="F25" s="1">
        <f t="shared" si="9"/>
        <v>1.3743016759776536</v>
      </c>
      <c r="G25" s="1">
        <v>300</v>
      </c>
      <c r="H25" s="1">
        <f t="shared" si="10"/>
        <v>1.6759776536312849</v>
      </c>
      <c r="K25" s="2">
        <v>506</v>
      </c>
      <c r="L25" s="1">
        <v>18</v>
      </c>
      <c r="M25" s="1">
        <v>19</v>
      </c>
      <c r="N25" s="1">
        <f t="shared" si="8"/>
        <v>1.0555555555555556</v>
      </c>
      <c r="Q25"/>
      <c r="R25"/>
      <c r="S25"/>
      <c r="T25"/>
    </row>
    <row r="26" spans="1:20">
      <c r="A26" s="2">
        <v>517</v>
      </c>
      <c r="B26" s="1">
        <v>5</v>
      </c>
      <c r="C26" s="1">
        <v>301</v>
      </c>
      <c r="D26" s="1">
        <f t="shared" si="7"/>
        <v>60.2</v>
      </c>
      <c r="E26" s="1">
        <v>408</v>
      </c>
      <c r="F26" s="1">
        <f t="shared" si="9"/>
        <v>81.599999999999994</v>
      </c>
      <c r="G26" s="1">
        <v>368</v>
      </c>
      <c r="H26" s="1">
        <f t="shared" si="10"/>
        <v>73.599999999999994</v>
      </c>
      <c r="K26" s="2">
        <v>517</v>
      </c>
      <c r="L26" s="1">
        <v>4</v>
      </c>
      <c r="M26" s="1">
        <v>27</v>
      </c>
      <c r="N26" s="1">
        <f t="shared" si="8"/>
        <v>6.75</v>
      </c>
      <c r="Q26"/>
      <c r="R26"/>
      <c r="S26"/>
      <c r="T26"/>
    </row>
    <row r="27" spans="1:20">
      <c r="A27" s="1">
        <v>477</v>
      </c>
      <c r="B27" s="1">
        <v>63</v>
      </c>
      <c r="C27" s="1">
        <v>198</v>
      </c>
      <c r="D27" s="1">
        <f t="shared" si="7"/>
        <v>3.1428571428571428</v>
      </c>
      <c r="E27" s="1">
        <v>208</v>
      </c>
      <c r="F27" s="1">
        <f t="shared" si="9"/>
        <v>3.3015873015873014</v>
      </c>
      <c r="G27" s="1">
        <v>307</v>
      </c>
      <c r="H27" s="1">
        <f t="shared" si="10"/>
        <v>4.8730158730158726</v>
      </c>
      <c r="K27" s="1">
        <v>477</v>
      </c>
      <c r="L27" s="1">
        <v>10</v>
      </c>
      <c r="M27" s="1">
        <v>19</v>
      </c>
      <c r="N27" s="1">
        <f t="shared" si="8"/>
        <v>1.9</v>
      </c>
    </row>
    <row r="28" spans="1:20">
      <c r="A28" s="1">
        <v>481</v>
      </c>
      <c r="B28" s="1">
        <v>425</v>
      </c>
      <c r="C28" s="1">
        <v>460</v>
      </c>
      <c r="D28" s="1">
        <f t="shared" si="7"/>
        <v>1.0823529411764705</v>
      </c>
      <c r="E28" s="1">
        <v>462</v>
      </c>
      <c r="F28" s="1">
        <f t="shared" si="9"/>
        <v>1.0870588235294119</v>
      </c>
      <c r="G28" s="1">
        <v>351</v>
      </c>
      <c r="H28" s="1">
        <f t="shared" si="10"/>
        <v>0.82588235294117651</v>
      </c>
      <c r="K28" s="1">
        <v>481</v>
      </c>
      <c r="L28" s="1">
        <v>36</v>
      </c>
      <c r="M28" s="1">
        <v>39</v>
      </c>
      <c r="N28" s="1">
        <f t="shared" si="8"/>
        <v>1.0833333333333333</v>
      </c>
    </row>
    <row r="29" spans="1:20">
      <c r="A29" s="1">
        <v>492</v>
      </c>
      <c r="B29" s="1">
        <v>185</v>
      </c>
      <c r="C29" s="1">
        <v>220</v>
      </c>
      <c r="D29" s="1">
        <f t="shared" si="7"/>
        <v>1.1891891891891893</v>
      </c>
      <c r="E29" s="1">
        <v>362</v>
      </c>
      <c r="F29" s="1">
        <f t="shared" si="9"/>
        <v>1.9567567567567568</v>
      </c>
      <c r="G29" s="1">
        <v>462</v>
      </c>
      <c r="H29" s="1">
        <f t="shared" si="10"/>
        <v>2.4972972972972971</v>
      </c>
      <c r="K29" s="1">
        <v>492</v>
      </c>
      <c r="L29" s="1">
        <v>19</v>
      </c>
      <c r="M29" s="1">
        <v>20</v>
      </c>
      <c r="N29" s="1">
        <f t="shared" si="8"/>
        <v>1.0526315789473684</v>
      </c>
    </row>
    <row r="30" spans="1:20">
      <c r="A30" s="1">
        <v>501</v>
      </c>
      <c r="B30" s="1">
        <v>2</v>
      </c>
      <c r="C30" s="1">
        <v>373</v>
      </c>
      <c r="D30" s="1">
        <f t="shared" si="7"/>
        <v>186.5</v>
      </c>
      <c r="E30" s="1">
        <v>445</v>
      </c>
      <c r="F30" s="1">
        <f t="shared" si="9"/>
        <v>222.5</v>
      </c>
      <c r="G30" s="1">
        <v>462</v>
      </c>
      <c r="H30" s="1">
        <f t="shared" si="10"/>
        <v>231</v>
      </c>
      <c r="K30" s="1">
        <v>501</v>
      </c>
      <c r="L30" s="1">
        <v>4</v>
      </c>
      <c r="M30" s="1">
        <v>32</v>
      </c>
      <c r="N30" s="1">
        <f t="shared" si="8"/>
        <v>8</v>
      </c>
    </row>
    <row r="31" spans="1:20">
      <c r="A31" s="1">
        <v>509</v>
      </c>
      <c r="B31" s="1">
        <v>63</v>
      </c>
      <c r="C31" s="1">
        <v>274</v>
      </c>
      <c r="D31" s="1">
        <f t="shared" si="7"/>
        <v>4.3492063492063489</v>
      </c>
      <c r="E31" s="1">
        <v>440</v>
      </c>
      <c r="F31" s="1">
        <f t="shared" si="9"/>
        <v>6.9841269841269842</v>
      </c>
      <c r="G31" s="1">
        <v>295</v>
      </c>
      <c r="H31" s="1">
        <f t="shared" si="10"/>
        <v>4.6825396825396828</v>
      </c>
      <c r="K31" s="1">
        <v>509</v>
      </c>
      <c r="L31" s="1">
        <v>10</v>
      </c>
      <c r="M31" s="1">
        <v>25</v>
      </c>
      <c r="N31" s="1">
        <f t="shared" si="8"/>
        <v>2.5</v>
      </c>
    </row>
    <row r="33" spans="1:14">
      <c r="A33" s="1" t="s">
        <v>2</v>
      </c>
      <c r="B33" s="1">
        <f>AVERAGE(B23:B31)</f>
        <v>130.66666666666666</v>
      </c>
      <c r="C33" s="1">
        <f t="shared" ref="C33:H33" si="11">AVERAGE(C23:C31)</f>
        <v>268.44444444444446</v>
      </c>
      <c r="D33" s="1">
        <f t="shared" si="11"/>
        <v>28.991499993536291</v>
      </c>
      <c r="E33" s="1">
        <f t="shared" si="11"/>
        <v>342.88888888888891</v>
      </c>
      <c r="F33" s="1">
        <f t="shared" si="11"/>
        <v>35.962998260735588</v>
      </c>
      <c r="G33" s="1">
        <f t="shared" si="11"/>
        <v>338.33333333333331</v>
      </c>
      <c r="H33" s="1">
        <f t="shared" si="11"/>
        <v>35.900258589080067</v>
      </c>
      <c r="K33" s="1" t="s">
        <v>2</v>
      </c>
      <c r="L33" s="1">
        <f>AVERAGE(L23:L31)</f>
        <v>14.444444444444445</v>
      </c>
      <c r="M33" s="1">
        <f>AVERAGE(M23:M31)</f>
        <v>24.333333333333332</v>
      </c>
      <c r="N33" s="1">
        <f>AVERAGE(N23:N31)</f>
        <v>2.778297595841456</v>
      </c>
    </row>
    <row r="34" spans="1:14">
      <c r="A34" s="1" t="s">
        <v>3</v>
      </c>
      <c r="B34" s="1">
        <f>STDEV(B23:B31)</f>
        <v>132.7092687041866</v>
      </c>
      <c r="C34" s="1">
        <f t="shared" ref="C34:H34" si="12">STDEV(C23:C31)</f>
        <v>100.2086711706017</v>
      </c>
      <c r="D34" s="1">
        <f t="shared" si="12"/>
        <v>62.129002409157017</v>
      </c>
      <c r="E34" s="1">
        <f t="shared" si="12"/>
        <v>102.62729223316342</v>
      </c>
      <c r="F34" s="1">
        <f t="shared" si="12"/>
        <v>74.669766982265926</v>
      </c>
      <c r="G34" s="1">
        <f t="shared" si="12"/>
        <v>99.927473699678814</v>
      </c>
      <c r="H34" s="1">
        <f t="shared" si="12"/>
        <v>76.845376333721973</v>
      </c>
      <c r="K34" s="1" t="s">
        <v>3</v>
      </c>
      <c r="L34" s="1">
        <f>STDEV(L23:L31)</f>
        <v>9.9763609486514557</v>
      </c>
      <c r="M34" s="1">
        <f>STDEV(M23:M31)</f>
        <v>7.6157731058639087</v>
      </c>
      <c r="N34" s="1">
        <f>STDEV(N23:N31)</f>
        <v>2.6670084357403807</v>
      </c>
    </row>
    <row r="35" spans="1:14">
      <c r="A35" s="1" t="s">
        <v>4</v>
      </c>
      <c r="B35" s="1">
        <f>B34/SQRT(9)</f>
        <v>44.236422901395535</v>
      </c>
      <c r="C35" s="1">
        <f t="shared" ref="C35:H35" si="13">C34/SQRT(9)</f>
        <v>33.402890390200568</v>
      </c>
      <c r="D35" s="1">
        <f t="shared" si="13"/>
        <v>20.709667469719005</v>
      </c>
      <c r="E35" s="1">
        <f t="shared" si="13"/>
        <v>34.209097411054472</v>
      </c>
      <c r="F35" s="1">
        <f t="shared" si="13"/>
        <v>24.889922327421974</v>
      </c>
      <c r="G35" s="1">
        <f t="shared" si="13"/>
        <v>33.309157899892938</v>
      </c>
      <c r="H35" s="1">
        <f t="shared" si="13"/>
        <v>25.615125444573991</v>
      </c>
      <c r="K35" s="1" t="s">
        <v>4</v>
      </c>
      <c r="L35" s="1">
        <f>L34/SQRT(9)</f>
        <v>3.3254536495504854</v>
      </c>
      <c r="M35" s="1">
        <f>M34/SQRT(9)</f>
        <v>2.5385910352879697</v>
      </c>
      <c r="N35" s="1">
        <f>N34/SQRT(9)</f>
        <v>0.8890028119134602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5"/>
  <sheetViews>
    <sheetView workbookViewId="0">
      <selection activeCell="P9" sqref="P9:T16"/>
    </sheetView>
  </sheetViews>
  <sheetFormatPr defaultColWidth="8.77734375" defaultRowHeight="14.4"/>
  <cols>
    <col min="1" max="16384" width="8.77734375" style="1"/>
  </cols>
  <sheetData>
    <row r="1" spans="1:18">
      <c r="A1" s="7" t="s">
        <v>15</v>
      </c>
    </row>
    <row r="2" spans="1:18">
      <c r="B2" s="1">
        <v>1</v>
      </c>
      <c r="C2" s="1">
        <v>2</v>
      </c>
      <c r="D2" s="1">
        <v>3</v>
      </c>
      <c r="E2" s="1" t="s">
        <v>2</v>
      </c>
    </row>
    <row r="3" spans="1:18">
      <c r="A3" s="2">
        <v>451</v>
      </c>
      <c r="B3" s="1">
        <v>688</v>
      </c>
      <c r="C3" s="1">
        <v>677</v>
      </c>
      <c r="D3" s="1">
        <v>461</v>
      </c>
      <c r="E3" s="1">
        <f>AVERAGE(B3:D3)</f>
        <v>608.66666666666663</v>
      </c>
    </row>
    <row r="4" spans="1:18">
      <c r="A4" s="2">
        <v>461</v>
      </c>
      <c r="B4" s="1">
        <v>774</v>
      </c>
      <c r="C4" s="1">
        <v>640</v>
      </c>
      <c r="D4" s="1">
        <v>810</v>
      </c>
      <c r="E4" s="1">
        <f t="shared" ref="E4:E13" si="0">AVERAGE(B4:D4)</f>
        <v>741.33333333333337</v>
      </c>
    </row>
    <row r="5" spans="1:18">
      <c r="A5" s="2">
        <v>478</v>
      </c>
      <c r="B5" s="1">
        <v>449</v>
      </c>
      <c r="C5" s="1">
        <v>354</v>
      </c>
      <c r="D5" s="1">
        <v>399</v>
      </c>
      <c r="E5" s="1">
        <f t="shared" si="0"/>
        <v>400.66666666666669</v>
      </c>
    </row>
    <row r="6" spans="1:18">
      <c r="A6" s="2">
        <v>494</v>
      </c>
      <c r="B6" s="1">
        <v>395</v>
      </c>
      <c r="C6" s="1">
        <v>591</v>
      </c>
      <c r="D6" s="1">
        <v>599</v>
      </c>
      <c r="E6" s="1">
        <f t="shared" si="0"/>
        <v>528.33333333333337</v>
      </c>
    </row>
    <row r="7" spans="1:18">
      <c r="A7" s="2">
        <v>498</v>
      </c>
      <c r="B7" s="1">
        <v>615</v>
      </c>
      <c r="C7" s="1">
        <v>259</v>
      </c>
      <c r="D7" s="1">
        <v>379</v>
      </c>
      <c r="E7" s="1">
        <f t="shared" si="0"/>
        <v>417.66666666666669</v>
      </c>
      <c r="P7"/>
      <c r="Q7"/>
      <c r="R7"/>
    </row>
    <row r="8" spans="1:18">
      <c r="A8" s="1">
        <v>464</v>
      </c>
      <c r="B8" s="1">
        <v>530</v>
      </c>
      <c r="C8" s="1">
        <v>854</v>
      </c>
      <c r="D8" s="1">
        <v>415</v>
      </c>
      <c r="E8" s="1">
        <f t="shared" si="0"/>
        <v>599.66666666666663</v>
      </c>
      <c r="P8"/>
      <c r="Q8"/>
      <c r="R8"/>
    </row>
    <row r="9" spans="1:18">
      <c r="A9" s="1">
        <v>476</v>
      </c>
      <c r="B9" s="1">
        <v>234</v>
      </c>
      <c r="C9" s="1">
        <v>430</v>
      </c>
      <c r="D9" s="1">
        <v>444</v>
      </c>
      <c r="E9" s="1">
        <f t="shared" si="0"/>
        <v>369.33333333333331</v>
      </c>
    </row>
    <row r="10" spans="1:18">
      <c r="A10" s="1">
        <v>485</v>
      </c>
      <c r="B10" s="1">
        <v>849</v>
      </c>
      <c r="C10" s="1">
        <v>743</v>
      </c>
      <c r="D10" s="1">
        <v>780</v>
      </c>
      <c r="E10" s="1">
        <f t="shared" si="0"/>
        <v>790.66666666666663</v>
      </c>
    </row>
    <row r="11" spans="1:18">
      <c r="A11" s="1">
        <v>486</v>
      </c>
      <c r="B11" s="1">
        <v>335</v>
      </c>
      <c r="C11" s="1">
        <v>654</v>
      </c>
      <c r="D11" s="1">
        <v>739</v>
      </c>
      <c r="E11" s="1">
        <f t="shared" si="0"/>
        <v>576</v>
      </c>
    </row>
    <row r="12" spans="1:18">
      <c r="A12" s="1">
        <v>491</v>
      </c>
      <c r="B12" s="1">
        <v>692</v>
      </c>
      <c r="C12" s="1">
        <v>529</v>
      </c>
      <c r="D12" s="1">
        <v>784</v>
      </c>
      <c r="E12" s="1">
        <f t="shared" si="0"/>
        <v>668.33333333333337</v>
      </c>
    </row>
    <row r="13" spans="1:18">
      <c r="A13" s="1">
        <v>495</v>
      </c>
      <c r="B13" s="1">
        <v>231</v>
      </c>
      <c r="C13" s="1">
        <v>230</v>
      </c>
      <c r="D13" s="1">
        <v>178</v>
      </c>
      <c r="E13" s="1">
        <f t="shared" si="0"/>
        <v>213</v>
      </c>
    </row>
    <row r="15" spans="1:18">
      <c r="A15" s="1" t="s">
        <v>2</v>
      </c>
      <c r="E15" s="1">
        <f t="shared" ref="E15" si="1">AVERAGE(E3:E13)</f>
        <v>537.60606060606051</v>
      </c>
    </row>
    <row r="16" spans="1:18">
      <c r="A16" s="1" t="s">
        <v>3</v>
      </c>
      <c r="E16" s="1">
        <f t="shared" ref="E16" si="2">STDEV(E3:E13)</f>
        <v>173.18139611285031</v>
      </c>
    </row>
    <row r="17" spans="1:5">
      <c r="A17" s="1" t="s">
        <v>4</v>
      </c>
      <c r="E17" s="1">
        <f t="shared" ref="E17" si="3">E16/SQRT(11)</f>
        <v>52.21615559783978</v>
      </c>
    </row>
    <row r="21" spans="1:5">
      <c r="A21" s="1" t="s">
        <v>1</v>
      </c>
    </row>
    <row r="22" spans="1:5">
      <c r="B22" s="1">
        <v>1</v>
      </c>
      <c r="C22" s="1">
        <v>2</v>
      </c>
      <c r="D22" s="1">
        <v>3</v>
      </c>
      <c r="E22" s="1" t="s">
        <v>2</v>
      </c>
    </row>
    <row r="23" spans="1:5">
      <c r="A23" s="2">
        <v>453</v>
      </c>
      <c r="B23" s="1">
        <v>806</v>
      </c>
      <c r="C23" s="1">
        <v>670</v>
      </c>
      <c r="D23" s="1">
        <v>724</v>
      </c>
      <c r="E23" s="1">
        <f t="shared" ref="E23:E31" si="4">AVERAGE(B23:D23)</f>
        <v>733.33333333333337</v>
      </c>
    </row>
    <row r="24" spans="1:5">
      <c r="A24" s="2">
        <v>470</v>
      </c>
      <c r="B24" s="1">
        <v>754</v>
      </c>
      <c r="C24" s="1">
        <v>574</v>
      </c>
      <c r="D24" s="1">
        <v>750</v>
      </c>
      <c r="E24" s="1">
        <f t="shared" si="4"/>
        <v>692.66666666666663</v>
      </c>
    </row>
    <row r="25" spans="1:5">
      <c r="A25" s="2">
        <v>506</v>
      </c>
      <c r="B25" s="1">
        <v>815</v>
      </c>
      <c r="C25" s="1">
        <v>842</v>
      </c>
      <c r="D25" s="1">
        <v>743</v>
      </c>
      <c r="E25" s="1">
        <f t="shared" si="4"/>
        <v>800</v>
      </c>
    </row>
    <row r="26" spans="1:5">
      <c r="A26" s="2">
        <v>517</v>
      </c>
      <c r="B26" s="1">
        <v>884</v>
      </c>
      <c r="C26" s="1">
        <v>744</v>
      </c>
      <c r="D26" s="1">
        <v>507</v>
      </c>
      <c r="E26" s="1">
        <f t="shared" si="4"/>
        <v>711.66666666666663</v>
      </c>
    </row>
    <row r="27" spans="1:5">
      <c r="A27" s="1">
        <v>477</v>
      </c>
      <c r="B27" s="1">
        <v>705</v>
      </c>
      <c r="C27" s="1">
        <v>705</v>
      </c>
      <c r="D27" s="1">
        <v>695</v>
      </c>
      <c r="E27" s="1">
        <f t="shared" si="4"/>
        <v>701.66666666666663</v>
      </c>
    </row>
    <row r="28" spans="1:5">
      <c r="A28" s="1">
        <v>481</v>
      </c>
      <c r="B28" s="1">
        <v>922</v>
      </c>
      <c r="C28" s="1">
        <v>800</v>
      </c>
      <c r="D28" s="1">
        <v>541</v>
      </c>
      <c r="E28" s="1">
        <f t="shared" si="4"/>
        <v>754.33333333333337</v>
      </c>
    </row>
    <row r="29" spans="1:5">
      <c r="A29" s="1">
        <v>492</v>
      </c>
      <c r="B29" s="1">
        <v>668</v>
      </c>
      <c r="C29" s="1">
        <v>888</v>
      </c>
      <c r="D29" s="1">
        <v>638</v>
      </c>
      <c r="E29" s="1">
        <f t="shared" si="4"/>
        <v>731.33333333333337</v>
      </c>
    </row>
    <row r="30" spans="1:5">
      <c r="A30" s="1">
        <v>501</v>
      </c>
      <c r="B30" s="1">
        <v>500</v>
      </c>
      <c r="C30" s="1">
        <v>680</v>
      </c>
      <c r="D30" s="1">
        <v>690</v>
      </c>
      <c r="E30" s="1">
        <f t="shared" si="4"/>
        <v>623.33333333333337</v>
      </c>
    </row>
    <row r="31" spans="1:5">
      <c r="A31" s="1">
        <v>509</v>
      </c>
      <c r="B31" s="1">
        <v>728</v>
      </c>
      <c r="C31" s="1">
        <v>863</v>
      </c>
      <c r="D31" s="1">
        <v>926</v>
      </c>
      <c r="E31" s="1">
        <f t="shared" si="4"/>
        <v>839</v>
      </c>
    </row>
    <row r="33" spans="1:5">
      <c r="A33" s="1" t="s">
        <v>2</v>
      </c>
      <c r="E33" s="1">
        <f t="shared" ref="E33" si="5">AVERAGE(E23:E31)</f>
        <v>731.92592592592575</v>
      </c>
    </row>
    <row r="34" spans="1:5">
      <c r="A34" s="1" t="s">
        <v>3</v>
      </c>
      <c r="E34" s="1">
        <f t="shared" ref="E34" si="6">STDEV(E23:E31)</f>
        <v>62.51306036381024</v>
      </c>
    </row>
    <row r="35" spans="1:5">
      <c r="A35" s="1" t="s">
        <v>4</v>
      </c>
      <c r="E35" s="1">
        <f t="shared" ref="E35" si="7">E34/SQRT(9)</f>
        <v>20.837686787936747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="90" zoomScaleNormal="90" workbookViewId="0"/>
  </sheetViews>
  <sheetFormatPr defaultColWidth="8.77734375" defaultRowHeight="14.4"/>
  <cols>
    <col min="1" max="16384" width="8.77734375" style="1"/>
  </cols>
  <sheetData>
    <row r="1" spans="1:2">
      <c r="A1" s="7" t="s">
        <v>15</v>
      </c>
    </row>
    <row r="3" spans="1:2">
      <c r="A3" s="2">
        <v>451</v>
      </c>
      <c r="B3" s="3">
        <v>1.446801658</v>
      </c>
    </row>
    <row r="4" spans="1:2">
      <c r="A4" s="2">
        <v>461</v>
      </c>
      <c r="B4" s="3">
        <v>1.6334943639999999</v>
      </c>
    </row>
    <row r="5" spans="1:2">
      <c r="A5" s="2">
        <v>478</v>
      </c>
      <c r="B5" s="3">
        <v>1.493290392</v>
      </c>
    </row>
    <row r="6" spans="1:2">
      <c r="A6" s="2">
        <v>494</v>
      </c>
      <c r="B6" s="3">
        <v>1.500775194</v>
      </c>
    </row>
    <row r="7" spans="1:2">
      <c r="A7" s="2">
        <v>498</v>
      </c>
      <c r="B7" s="3">
        <v>1.5897994440000001</v>
      </c>
    </row>
    <row r="8" spans="1:2">
      <c r="A8" s="1">
        <v>464</v>
      </c>
      <c r="B8" s="3">
        <v>1.509125067</v>
      </c>
    </row>
    <row r="9" spans="1:2">
      <c r="A9" s="1">
        <v>476</v>
      </c>
      <c r="B9" s="3">
        <v>1.2485516029999999</v>
      </c>
    </row>
    <row r="10" spans="1:2">
      <c r="A10" s="1">
        <v>485</v>
      </c>
      <c r="B10" s="3">
        <v>1.411187792</v>
      </c>
    </row>
    <row r="11" spans="1:2">
      <c r="A11" s="1">
        <v>486</v>
      </c>
      <c r="B11" s="3">
        <v>1.3673368610000001</v>
      </c>
    </row>
    <row r="12" spans="1:2">
      <c r="A12" s="1">
        <v>491</v>
      </c>
      <c r="B12" s="3">
        <v>1.6587991719999999</v>
      </c>
    </row>
    <row r="13" spans="1:2">
      <c r="A13" s="1">
        <v>495</v>
      </c>
      <c r="B13" s="3">
        <v>1.6476650559999999</v>
      </c>
    </row>
    <row r="15" spans="1:2">
      <c r="A15" s="1" t="s">
        <v>2</v>
      </c>
      <c r="B15" s="1">
        <f>AVERAGE(B3:B13)</f>
        <v>1.5006206002727269</v>
      </c>
    </row>
    <row r="16" spans="1:2">
      <c r="A16" s="1" t="s">
        <v>3</v>
      </c>
      <c r="B16" s="1">
        <f>STDEV(B3:B13)</f>
        <v>0.12828677167181021</v>
      </c>
    </row>
    <row r="17" spans="1:2">
      <c r="A17" s="1" t="s">
        <v>4</v>
      </c>
      <c r="B17" s="1">
        <f>B16/SQRT(11)</f>
        <v>3.8679917018308058E-2</v>
      </c>
    </row>
    <row r="21" spans="1:2">
      <c r="A21" s="1" t="s">
        <v>1</v>
      </c>
    </row>
    <row r="23" spans="1:2">
      <c r="A23" s="2">
        <v>453</v>
      </c>
      <c r="B23" s="3">
        <v>1.4632319490000001</v>
      </c>
    </row>
    <row r="24" spans="1:2">
      <c r="A24" s="2">
        <v>470</v>
      </c>
      <c r="B24" s="3">
        <v>1.500451872</v>
      </c>
    </row>
    <row r="25" spans="1:2">
      <c r="A25" s="2">
        <v>506</v>
      </c>
      <c r="B25" s="3">
        <v>1.4702478880000001</v>
      </c>
    </row>
    <row r="26" spans="1:2">
      <c r="A26" s="2">
        <v>517</v>
      </c>
      <c r="B26" s="3">
        <v>1.4753031649999999</v>
      </c>
    </row>
    <row r="27" spans="1:2">
      <c r="A27" s="1">
        <v>477</v>
      </c>
      <c r="B27" s="3">
        <v>1.547348591</v>
      </c>
    </row>
    <row r="28" spans="1:2">
      <c r="A28" s="1">
        <v>481</v>
      </c>
      <c r="B28" s="3">
        <v>1.7061349020000001</v>
      </c>
    </row>
    <row r="29" spans="1:2">
      <c r="A29" s="1">
        <v>492</v>
      </c>
      <c r="B29" s="3">
        <v>1.474267311</v>
      </c>
    </row>
    <row r="30" spans="1:2">
      <c r="A30" s="1">
        <v>501</v>
      </c>
      <c r="B30" s="3">
        <v>1.383461211</v>
      </c>
    </row>
    <row r="31" spans="1:2">
      <c r="A31" s="1">
        <v>509</v>
      </c>
      <c r="B31" s="3">
        <v>1.4740521150000001</v>
      </c>
    </row>
    <row r="32" spans="1:2">
      <c r="B32" s="3"/>
    </row>
    <row r="33" spans="1:2">
      <c r="A33" s="1" t="s">
        <v>2</v>
      </c>
      <c r="B33" s="1">
        <f>AVERAGE(B23:B31)</f>
        <v>1.4993887782222224</v>
      </c>
    </row>
    <row r="34" spans="1:2">
      <c r="A34" s="1" t="s">
        <v>3</v>
      </c>
      <c r="B34" s="1">
        <f>STDEV(B23:B31)</f>
        <v>8.8384171033711864E-2</v>
      </c>
    </row>
    <row r="35" spans="1:2">
      <c r="A35" s="1" t="s">
        <v>4</v>
      </c>
      <c r="B35" s="1">
        <f>B34/SQRT(9)</f>
        <v>2.9461390344570623E-2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="90" zoomScaleNormal="90" workbookViewId="0"/>
  </sheetViews>
  <sheetFormatPr defaultColWidth="8.77734375" defaultRowHeight="14.4"/>
  <cols>
    <col min="1" max="16384" width="8.77734375" style="1"/>
  </cols>
  <sheetData>
    <row r="1" spans="1:2">
      <c r="A1" s="7" t="s">
        <v>15</v>
      </c>
    </row>
    <row r="3" spans="1:2">
      <c r="A3" s="2">
        <v>451</v>
      </c>
      <c r="B3" s="3">
        <v>2.3028678779999998</v>
      </c>
    </row>
    <row r="4" spans="1:2">
      <c r="A4" s="2">
        <v>461</v>
      </c>
      <c r="B4" s="3">
        <v>2.5207729470000002</v>
      </c>
    </row>
    <row r="5" spans="1:2">
      <c r="A5" s="2">
        <v>478</v>
      </c>
      <c r="B5" s="3">
        <v>2.0630125110000002</v>
      </c>
    </row>
    <row r="6" spans="1:2">
      <c r="A6" s="2">
        <v>494</v>
      </c>
      <c r="B6" s="3">
        <v>2.449359378</v>
      </c>
    </row>
    <row r="7" spans="1:2">
      <c r="A7" s="2">
        <v>498</v>
      </c>
      <c r="B7" s="3">
        <v>2.4373250519999998</v>
      </c>
    </row>
    <row r="8" spans="1:2">
      <c r="A8" s="1">
        <v>464</v>
      </c>
      <c r="B8" s="3">
        <v>2.4793729349999998</v>
      </c>
    </row>
    <row r="9" spans="1:2">
      <c r="A9" s="1">
        <v>476</v>
      </c>
      <c r="B9" s="3">
        <v>2.4951033549999999</v>
      </c>
    </row>
    <row r="10" spans="1:2">
      <c r="A10" s="1">
        <v>485</v>
      </c>
      <c r="B10" s="3">
        <v>2.1042855459999998</v>
      </c>
    </row>
    <row r="11" spans="1:2">
      <c r="A11" s="1">
        <v>486</v>
      </c>
      <c r="B11" s="3">
        <v>2.5250353859999999</v>
      </c>
    </row>
    <row r="12" spans="1:2">
      <c r="A12" s="1">
        <v>491</v>
      </c>
      <c r="B12" s="3">
        <v>2.3763737549999999</v>
      </c>
    </row>
    <row r="13" spans="1:2">
      <c r="A13" s="1">
        <v>495</v>
      </c>
      <c r="B13" s="3">
        <v>2.5732741790000002</v>
      </c>
    </row>
    <row r="15" spans="1:2">
      <c r="A15" s="1" t="s">
        <v>2</v>
      </c>
      <c r="B15" s="1">
        <f>AVERAGE(B3:B13)</f>
        <v>2.3933439019999998</v>
      </c>
    </row>
    <row r="16" spans="1:2">
      <c r="A16" s="1" t="s">
        <v>3</v>
      </c>
      <c r="B16" s="1">
        <f>STDEV(B3:B13)</f>
        <v>0.17027366995842375</v>
      </c>
    </row>
    <row r="17" spans="1:2">
      <c r="A17" s="1" t="s">
        <v>4</v>
      </c>
      <c r="B17" s="1">
        <f>B16/SQRT(11)</f>
        <v>5.1339443175354701E-2</v>
      </c>
    </row>
    <row r="21" spans="1:2">
      <c r="A21" s="1" t="s">
        <v>1</v>
      </c>
    </row>
    <row r="23" spans="1:2">
      <c r="A23" s="2">
        <v>453</v>
      </c>
      <c r="B23" s="3">
        <v>2.6875051540000001</v>
      </c>
    </row>
    <row r="24" spans="1:2">
      <c r="A24" s="2">
        <v>470</v>
      </c>
      <c r="B24" s="3">
        <v>2.6324412750000001</v>
      </c>
    </row>
    <row r="25" spans="1:2">
      <c r="A25" s="2">
        <v>506</v>
      </c>
      <c r="B25" s="3">
        <v>2.734989648</v>
      </c>
    </row>
    <row r="26" spans="1:2">
      <c r="A26" s="2">
        <v>517</v>
      </c>
      <c r="B26" s="3">
        <v>2.6698816679999999</v>
      </c>
    </row>
    <row r="27" spans="1:2">
      <c r="A27" s="1">
        <v>477</v>
      </c>
      <c r="B27" s="3">
        <v>2.3933527159999999</v>
      </c>
    </row>
    <row r="28" spans="1:2">
      <c r="A28" s="1">
        <v>481</v>
      </c>
      <c r="B28" s="3">
        <v>2.6887097830000002</v>
      </c>
    </row>
    <row r="29" spans="1:2">
      <c r="A29" s="1">
        <v>492</v>
      </c>
      <c r="B29" s="3">
        <v>2.6569686199999998</v>
      </c>
    </row>
    <row r="30" spans="1:2">
      <c r="A30" s="1">
        <v>501</v>
      </c>
      <c r="B30" s="3">
        <v>2.404162022</v>
      </c>
    </row>
    <row r="31" spans="1:2">
      <c r="A31" s="1">
        <v>509</v>
      </c>
      <c r="B31" s="3">
        <v>2.4836651270000001</v>
      </c>
    </row>
    <row r="32" spans="1:2">
      <c r="B32" s="3"/>
    </row>
    <row r="33" spans="1:2">
      <c r="A33" s="1" t="s">
        <v>2</v>
      </c>
      <c r="B33" s="1">
        <f>AVERAGE(B23:B31)</f>
        <v>2.5946306681111113</v>
      </c>
    </row>
    <row r="34" spans="1:2">
      <c r="A34" s="1" t="s">
        <v>3</v>
      </c>
      <c r="B34" s="1">
        <f>STDEV(B23:B31)</f>
        <v>0.13098665910964985</v>
      </c>
    </row>
    <row r="35" spans="1:2">
      <c r="A35" s="1" t="s">
        <v>4</v>
      </c>
      <c r="B35" s="1">
        <f>B34/SQRT(9)</f>
        <v>4.3662219703216619E-2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="90" zoomScaleNormal="90" workbookViewId="0"/>
  </sheetViews>
  <sheetFormatPr defaultColWidth="8.77734375" defaultRowHeight="14.4"/>
  <cols>
    <col min="1" max="16384" width="8.77734375" style="1"/>
  </cols>
  <sheetData>
    <row r="1" spans="1:2">
      <c r="A1" s="7" t="s">
        <v>15</v>
      </c>
    </row>
    <row r="3" spans="1:2">
      <c r="A3" s="2">
        <v>451</v>
      </c>
      <c r="B3" s="3">
        <v>9.7259156999999999E-2</v>
      </c>
    </row>
    <row r="4" spans="1:2">
      <c r="A4" s="2">
        <v>461</v>
      </c>
      <c r="B4" s="3">
        <v>9.6852300000000002E-2</v>
      </c>
    </row>
    <row r="5" spans="1:2">
      <c r="A5" s="2">
        <v>478</v>
      </c>
      <c r="B5" s="3">
        <v>0.202291676</v>
      </c>
    </row>
    <row r="6" spans="1:2">
      <c r="A6" s="2">
        <v>494</v>
      </c>
      <c r="B6" s="3">
        <v>7.9200255999999997E-2</v>
      </c>
    </row>
    <row r="7" spans="1:2">
      <c r="A7" s="2">
        <v>498</v>
      </c>
      <c r="B7" s="3">
        <v>9.8107083999999997E-2</v>
      </c>
    </row>
    <row r="8" spans="1:2">
      <c r="A8" s="1">
        <v>464</v>
      </c>
      <c r="B8" s="3">
        <v>0.19863116</v>
      </c>
    </row>
    <row r="9" spans="1:2">
      <c r="A9" s="1">
        <v>476</v>
      </c>
      <c r="B9" s="3">
        <v>4.9855799999999999E-2</v>
      </c>
    </row>
    <row r="10" spans="1:2">
      <c r="A10" s="1">
        <v>485</v>
      </c>
      <c r="B10" s="3">
        <v>0.138906951</v>
      </c>
    </row>
    <row r="11" spans="1:2">
      <c r="A11" s="1">
        <v>486</v>
      </c>
      <c r="B11" s="3">
        <v>0.18668631799999999</v>
      </c>
    </row>
    <row r="12" spans="1:2">
      <c r="A12" s="1">
        <v>491</v>
      </c>
      <c r="B12" s="3">
        <v>0.27378881999999999</v>
      </c>
    </row>
    <row r="13" spans="1:2">
      <c r="A13" s="1">
        <v>495</v>
      </c>
      <c r="B13" s="3">
        <v>0.15723947599999999</v>
      </c>
    </row>
    <row r="15" spans="1:2">
      <c r="A15" s="1" t="s">
        <v>2</v>
      </c>
      <c r="B15" s="1">
        <f>AVERAGE(B3:B13)</f>
        <v>0.14352899981818182</v>
      </c>
    </row>
    <row r="16" spans="1:2">
      <c r="A16" s="1" t="s">
        <v>3</v>
      </c>
      <c r="B16" s="1">
        <f>STDEV(B3:B13)</f>
        <v>6.6951052471145148E-2</v>
      </c>
    </row>
    <row r="17" spans="1:2">
      <c r="A17" s="1" t="s">
        <v>4</v>
      </c>
      <c r="B17" s="1">
        <f>B16/SQRT(11)</f>
        <v>2.0186501851471379E-2</v>
      </c>
    </row>
    <row r="21" spans="1:2">
      <c r="A21" s="1" t="s">
        <v>1</v>
      </c>
    </row>
    <row r="23" spans="1:2">
      <c r="A23" s="2">
        <v>453</v>
      </c>
      <c r="B23" s="3">
        <v>0.104324707</v>
      </c>
    </row>
    <row r="24" spans="1:2">
      <c r="A24" s="2">
        <v>470</v>
      </c>
      <c r="B24" s="3">
        <v>0.18668631799999999</v>
      </c>
    </row>
    <row r="25" spans="1:2">
      <c r="A25" s="2">
        <v>506</v>
      </c>
      <c r="B25" s="3">
        <v>0.22362327900000001</v>
      </c>
    </row>
    <row r="26" spans="1:2">
      <c r="A26" s="2">
        <v>517</v>
      </c>
      <c r="B26" s="3">
        <v>0.187778051</v>
      </c>
    </row>
    <row r="27" spans="1:2">
      <c r="A27" s="1">
        <v>477</v>
      </c>
      <c r="B27" s="3">
        <v>0.12318385699999999</v>
      </c>
    </row>
    <row r="28" spans="1:2">
      <c r="A28" s="1">
        <v>481</v>
      </c>
      <c r="B28" s="3">
        <v>0.19094407599999999</v>
      </c>
    </row>
    <row r="29" spans="1:2">
      <c r="A29" s="1">
        <v>492</v>
      </c>
      <c r="B29" s="3">
        <v>0.191896861</v>
      </c>
    </row>
    <row r="30" spans="1:2">
      <c r="A30" s="1">
        <v>501</v>
      </c>
      <c r="B30" s="3">
        <v>0.11026501800000001</v>
      </c>
    </row>
    <row r="31" spans="1:2">
      <c r="A31" s="1">
        <v>509</v>
      </c>
      <c r="B31" s="3">
        <v>5.7971014000000001E-2</v>
      </c>
    </row>
    <row r="32" spans="1:2">
      <c r="B32" s="3"/>
    </row>
    <row r="33" spans="1:2">
      <c r="A33" s="1" t="s">
        <v>2</v>
      </c>
      <c r="B33" s="1">
        <f>AVERAGE(B23:B31)</f>
        <v>0.1529636867777778</v>
      </c>
    </row>
    <row r="34" spans="1:2">
      <c r="A34" s="1" t="s">
        <v>3</v>
      </c>
      <c r="B34" s="1">
        <f>STDEV(B23:B31)</f>
        <v>5.5226475329460921E-2</v>
      </c>
    </row>
    <row r="35" spans="1:2">
      <c r="A35" s="1" t="s">
        <v>4</v>
      </c>
      <c r="B35" s="1">
        <f>B34/SQRT(9)</f>
        <v>1.8408825109820306E-2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="90" zoomScaleNormal="90" workbookViewId="0"/>
  </sheetViews>
  <sheetFormatPr defaultColWidth="8.77734375" defaultRowHeight="14.4"/>
  <cols>
    <col min="1" max="16384" width="8.77734375" style="1"/>
  </cols>
  <sheetData>
    <row r="1" spans="1:2">
      <c r="A1" s="7" t="s">
        <v>15</v>
      </c>
    </row>
    <row r="3" spans="1:2">
      <c r="A3" s="2">
        <v>451</v>
      </c>
      <c r="B3" s="3">
        <v>0.15580587400000001</v>
      </c>
    </row>
    <row r="4" spans="1:2">
      <c r="A4" s="2">
        <v>461</v>
      </c>
      <c r="B4" s="3">
        <v>3.8855765E-2</v>
      </c>
    </row>
    <row r="5" spans="1:2">
      <c r="A5" s="2">
        <v>478</v>
      </c>
      <c r="B5" s="3">
        <v>0.216777205</v>
      </c>
    </row>
    <row r="6" spans="1:2">
      <c r="A6" s="2">
        <v>494</v>
      </c>
      <c r="B6" s="3">
        <v>0.103496274</v>
      </c>
    </row>
    <row r="7" spans="1:2">
      <c r="A7" s="2">
        <v>498</v>
      </c>
      <c r="B7" s="3">
        <v>5.1917961999999998E-2</v>
      </c>
    </row>
    <row r="8" spans="1:2">
      <c r="A8" s="1">
        <v>464</v>
      </c>
      <c r="B8" s="3">
        <v>0.14524793599999999</v>
      </c>
    </row>
    <row r="9" spans="1:2">
      <c r="A9" s="1">
        <v>476</v>
      </c>
      <c r="B9" s="3">
        <v>6.2745909000000002E-2</v>
      </c>
    </row>
    <row r="10" spans="1:2">
      <c r="A10" s="1">
        <v>485</v>
      </c>
      <c r="B10" s="3">
        <v>0.133035446</v>
      </c>
    </row>
    <row r="11" spans="1:2">
      <c r="A11" s="1">
        <v>486</v>
      </c>
      <c r="B11" s="3">
        <v>6.2129523999999998E-2</v>
      </c>
    </row>
    <row r="12" spans="1:2">
      <c r="A12" s="1">
        <v>491</v>
      </c>
      <c r="B12" s="3">
        <v>0.21426689300000001</v>
      </c>
    </row>
    <row r="13" spans="1:2">
      <c r="A13" s="1">
        <v>495</v>
      </c>
      <c r="B13" s="3">
        <v>0.12378773</v>
      </c>
    </row>
    <row r="15" spans="1:2">
      <c r="A15" s="1" t="s">
        <v>2</v>
      </c>
      <c r="B15" s="1">
        <f>AVERAGE(B3:B13)</f>
        <v>0.11891513799999999</v>
      </c>
    </row>
    <row r="16" spans="1:2">
      <c r="A16" s="1" t="s">
        <v>3</v>
      </c>
      <c r="B16" s="1">
        <f>STDEV(B3:B13)</f>
        <v>6.2017629470196949E-2</v>
      </c>
    </row>
    <row r="17" spans="1:2">
      <c r="A17" s="1" t="s">
        <v>4</v>
      </c>
      <c r="B17" s="1">
        <f>B16/SQRT(11)</f>
        <v>1.869901884908462E-2</v>
      </c>
    </row>
    <row r="21" spans="1:2">
      <c r="A21" s="1" t="s">
        <v>1</v>
      </c>
    </row>
    <row r="23" spans="1:2">
      <c r="A23" s="2">
        <v>453</v>
      </c>
      <c r="B23" s="3">
        <v>7.7785965999999998E-2</v>
      </c>
    </row>
    <row r="24" spans="1:2">
      <c r="A24" s="2">
        <v>470</v>
      </c>
      <c r="B24" s="3">
        <v>0.122956413</v>
      </c>
    </row>
    <row r="25" spans="1:2">
      <c r="A25" s="2">
        <v>506</v>
      </c>
      <c r="B25" s="3">
        <v>0.12601716399999999</v>
      </c>
    </row>
    <row r="26" spans="1:2">
      <c r="A26" s="2">
        <v>517</v>
      </c>
      <c r="B26" s="3">
        <v>0.105170265</v>
      </c>
    </row>
    <row r="27" spans="1:2">
      <c r="A27" s="1">
        <v>477</v>
      </c>
      <c r="B27" s="3">
        <v>7.0962634999999996E-2</v>
      </c>
    </row>
    <row r="28" spans="1:2">
      <c r="A28" s="1">
        <v>481</v>
      </c>
      <c r="B28" s="3">
        <v>0.18559458500000001</v>
      </c>
    </row>
    <row r="29" spans="1:2">
      <c r="A29" s="1">
        <v>492</v>
      </c>
      <c r="B29" s="3">
        <v>0.178328915</v>
      </c>
    </row>
    <row r="30" spans="1:2">
      <c r="A30" s="1">
        <v>501</v>
      </c>
      <c r="B30" s="3">
        <v>0.11221864500000001</v>
      </c>
    </row>
    <row r="31" spans="1:2">
      <c r="A31" s="1">
        <v>509</v>
      </c>
      <c r="B31" s="3">
        <v>7.5270300999999998E-2</v>
      </c>
    </row>
    <row r="32" spans="1:2">
      <c r="B32" s="3"/>
    </row>
    <row r="33" spans="1:2">
      <c r="A33" s="1" t="s">
        <v>2</v>
      </c>
      <c r="B33" s="1">
        <f>AVERAGE(B23:B31)</f>
        <v>0.11714498766666666</v>
      </c>
    </row>
    <row r="34" spans="1:2">
      <c r="A34" s="1" t="s">
        <v>3</v>
      </c>
      <c r="B34" s="1">
        <f>STDEV(B23:B31)</f>
        <v>4.2048191131056366E-2</v>
      </c>
    </row>
    <row r="35" spans="1:2">
      <c r="A35" s="1" t="s">
        <v>4</v>
      </c>
      <c r="B35" s="1">
        <f>B34/SQRT(9)</f>
        <v>1.4016063710352121E-2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="90" zoomScaleNormal="90" workbookViewId="0"/>
  </sheetViews>
  <sheetFormatPr defaultColWidth="8.77734375" defaultRowHeight="14.4"/>
  <cols>
    <col min="1" max="16384" width="8.77734375" style="1"/>
  </cols>
  <sheetData>
    <row r="1" spans="1:2">
      <c r="A1" s="7" t="s">
        <v>15</v>
      </c>
    </row>
    <row r="3" spans="1:2">
      <c r="A3" s="2">
        <v>451</v>
      </c>
      <c r="B3" s="3">
        <v>0.12814214400000001</v>
      </c>
    </row>
    <row r="4" spans="1:2">
      <c r="A4" s="2">
        <v>461</v>
      </c>
      <c r="B4" s="3">
        <v>0.104601654</v>
      </c>
    </row>
    <row r="5" spans="1:2">
      <c r="A5" s="2">
        <v>478</v>
      </c>
      <c r="B5" s="3">
        <v>0.18737583299999999</v>
      </c>
    </row>
    <row r="6" spans="1:2">
      <c r="A6" s="2">
        <v>494</v>
      </c>
      <c r="B6" s="3">
        <v>9.5292682000000004E-2</v>
      </c>
    </row>
    <row r="7" spans="1:2">
      <c r="A7" s="2">
        <v>498</v>
      </c>
      <c r="B7" s="3">
        <v>2.8907187000000001E-2</v>
      </c>
    </row>
    <row r="8" spans="1:2">
      <c r="A8" s="1">
        <v>464</v>
      </c>
      <c r="B8" s="3">
        <v>0.12945653300000001</v>
      </c>
    </row>
    <row r="9" spans="1:2">
      <c r="A9" s="1">
        <v>476</v>
      </c>
      <c r="B9" s="3">
        <v>7.8747164999999994E-2</v>
      </c>
    </row>
    <row r="10" spans="1:2">
      <c r="A10" s="1">
        <v>485</v>
      </c>
      <c r="B10" s="3">
        <v>0.12014807299999999</v>
      </c>
    </row>
    <row r="11" spans="1:2">
      <c r="A11" s="1">
        <v>486</v>
      </c>
      <c r="B11" s="3">
        <v>0.13796773900000001</v>
      </c>
    </row>
    <row r="12" spans="1:2">
      <c r="A12" s="1">
        <v>491</v>
      </c>
      <c r="B12" s="3">
        <v>0.22393374699999999</v>
      </c>
    </row>
    <row r="13" spans="1:2">
      <c r="A13" s="1">
        <v>495</v>
      </c>
      <c r="B13" s="3">
        <v>0.14207499400000001</v>
      </c>
    </row>
    <row r="15" spans="1:2">
      <c r="A15" s="1" t="s">
        <v>2</v>
      </c>
      <c r="B15" s="1">
        <f>AVERAGE(B3:B13)</f>
        <v>0.12514979554545455</v>
      </c>
    </row>
    <row r="16" spans="1:2">
      <c r="A16" s="1" t="s">
        <v>3</v>
      </c>
      <c r="B16" s="1">
        <f>STDEV(B3:B13)</f>
        <v>5.1829670417633755E-2</v>
      </c>
    </row>
    <row r="17" spans="1:2">
      <c r="A17" s="1" t="s">
        <v>4</v>
      </c>
      <c r="B17" s="1">
        <f>B16/SQRT(11)</f>
        <v>1.5627233616643092E-2</v>
      </c>
    </row>
    <row r="21" spans="1:2">
      <c r="A21" s="1" t="s">
        <v>1</v>
      </c>
    </row>
    <row r="23" spans="1:2">
      <c r="A23" s="2">
        <v>453</v>
      </c>
      <c r="B23" s="3">
        <v>0.15720953100000001</v>
      </c>
    </row>
    <row r="24" spans="1:2">
      <c r="A24" s="2">
        <v>470</v>
      </c>
      <c r="B24" s="3">
        <v>0.18060380600000001</v>
      </c>
    </row>
    <row r="25" spans="1:2">
      <c r="A25" s="2">
        <v>506</v>
      </c>
      <c r="B25" s="3">
        <v>0.192547199</v>
      </c>
    </row>
    <row r="26" spans="1:2">
      <c r="A26" s="2">
        <v>517</v>
      </c>
      <c r="B26" s="3">
        <v>0.161448023</v>
      </c>
    </row>
    <row r="27" spans="1:2">
      <c r="A27" s="1">
        <v>477</v>
      </c>
      <c r="B27" s="3">
        <v>0.14652204099999999</v>
      </c>
    </row>
    <row r="28" spans="1:2">
      <c r="A28" s="1">
        <v>481</v>
      </c>
      <c r="B28" s="3">
        <v>0.212705951</v>
      </c>
    </row>
    <row r="29" spans="1:2">
      <c r="A29" s="1">
        <v>492</v>
      </c>
      <c r="B29" s="3">
        <v>0.18705022900000001</v>
      </c>
    </row>
    <row r="30" spans="1:2">
      <c r="A30" s="1">
        <v>501</v>
      </c>
      <c r="B30" s="3">
        <v>0.116678949</v>
      </c>
    </row>
    <row r="31" spans="1:2">
      <c r="A31" s="1">
        <v>509</v>
      </c>
      <c r="B31" s="3">
        <v>5.8723885000000003E-2</v>
      </c>
    </row>
    <row r="32" spans="1:2">
      <c r="B32" s="3"/>
    </row>
    <row r="33" spans="1:2">
      <c r="A33" s="1" t="s">
        <v>2</v>
      </c>
      <c r="B33" s="1">
        <f>AVERAGE(B23:B31)</f>
        <v>0.15705440155555558</v>
      </c>
    </row>
    <row r="34" spans="1:2">
      <c r="A34" s="1" t="s">
        <v>3</v>
      </c>
      <c r="B34" s="1">
        <f>STDEV(B23:B31)</f>
        <v>4.6422629164458738E-2</v>
      </c>
    </row>
    <row r="35" spans="1:2">
      <c r="A35" s="1" t="s">
        <v>4</v>
      </c>
      <c r="B35" s="1">
        <f>B34/SQRT(9)</f>
        <v>1.5474209721486247E-2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="90" zoomScaleNormal="90" workbookViewId="0">
      <selection activeCell="B23" sqref="B23:B31"/>
    </sheetView>
  </sheetViews>
  <sheetFormatPr defaultColWidth="8.77734375" defaultRowHeight="14.4"/>
  <cols>
    <col min="1" max="16384" width="8.77734375" style="1"/>
  </cols>
  <sheetData>
    <row r="1" spans="1:2">
      <c r="A1" s="1" t="s">
        <v>0</v>
      </c>
    </row>
    <row r="3" spans="1:2">
      <c r="A3" s="2">
        <v>451</v>
      </c>
      <c r="B3" s="3">
        <v>0.17576898899999999</v>
      </c>
    </row>
    <row r="4" spans="1:2">
      <c r="A4" s="2">
        <v>461</v>
      </c>
      <c r="B4" s="3">
        <v>4.0058198000000003E-2</v>
      </c>
    </row>
    <row r="5" spans="1:2">
      <c r="A5" s="2">
        <v>478</v>
      </c>
      <c r="B5" s="3">
        <v>0.161054329</v>
      </c>
    </row>
    <row r="6" spans="1:2">
      <c r="A6" s="2">
        <v>494</v>
      </c>
      <c r="B6" s="3">
        <v>4.2829520000000003E-2</v>
      </c>
    </row>
    <row r="7" spans="1:2">
      <c r="A7" s="2">
        <v>498</v>
      </c>
      <c r="B7" s="3">
        <v>4.7846379000000001E-2</v>
      </c>
    </row>
    <row r="8" spans="1:2">
      <c r="A8" s="1">
        <v>464</v>
      </c>
      <c r="B8" s="3">
        <v>0.13282749699999999</v>
      </c>
    </row>
    <row r="9" spans="1:2">
      <c r="A9" s="1">
        <v>476</v>
      </c>
      <c r="B9" s="3">
        <v>7.0345568999999997E-2</v>
      </c>
    </row>
    <row r="10" spans="1:2">
      <c r="A10" s="1">
        <v>485</v>
      </c>
      <c r="B10" s="3">
        <v>0.16900024599999999</v>
      </c>
    </row>
    <row r="11" spans="1:2">
      <c r="A11" s="1">
        <v>486</v>
      </c>
      <c r="B11" s="3">
        <v>8.6137722E-2</v>
      </c>
    </row>
    <row r="12" spans="1:2">
      <c r="A12" s="1">
        <v>491</v>
      </c>
      <c r="B12" s="3">
        <v>0.200877847</v>
      </c>
    </row>
    <row r="13" spans="1:2">
      <c r="A13" s="1">
        <v>495</v>
      </c>
      <c r="B13" s="3">
        <v>0.16107660500000001</v>
      </c>
    </row>
    <row r="15" spans="1:2">
      <c r="A15" s="1" t="s">
        <v>2</v>
      </c>
      <c r="B15" s="1">
        <f>AVERAGE(B3:B13)</f>
        <v>0.11707480918181817</v>
      </c>
    </row>
    <row r="16" spans="1:2">
      <c r="A16" s="1" t="s">
        <v>3</v>
      </c>
      <c r="B16" s="1">
        <f>STDEV(B3:B13)</f>
        <v>6.0547446199927434E-2</v>
      </c>
    </row>
    <row r="17" spans="1:2">
      <c r="A17" s="1" t="s">
        <v>4</v>
      </c>
      <c r="B17" s="1">
        <f>B16/SQRT(11)</f>
        <v>1.8255741914489924E-2</v>
      </c>
    </row>
    <row r="21" spans="1:2">
      <c r="A21" s="1" t="s">
        <v>1</v>
      </c>
    </row>
    <row r="23" spans="1:2">
      <c r="A23" s="2">
        <v>453</v>
      </c>
      <c r="B23" s="3">
        <v>0.110832719</v>
      </c>
    </row>
    <row r="24" spans="1:2">
      <c r="A24" s="2">
        <v>470</v>
      </c>
      <c r="B24" s="3">
        <v>8.0242364999999996E-2</v>
      </c>
    </row>
    <row r="25" spans="1:2">
      <c r="A25" s="2">
        <v>506</v>
      </c>
      <c r="B25" s="3">
        <v>0.143484889</v>
      </c>
    </row>
    <row r="26" spans="1:2">
      <c r="A26" s="2">
        <v>517</v>
      </c>
      <c r="B26" s="3">
        <v>0.14111833800000001</v>
      </c>
    </row>
    <row r="27" spans="1:2">
      <c r="A27" s="1">
        <v>477</v>
      </c>
      <c r="B27" s="3">
        <v>0.12075514699999999</v>
      </c>
    </row>
    <row r="28" spans="1:2">
      <c r="A28" s="1">
        <v>481</v>
      </c>
      <c r="B28" s="3">
        <v>0.15081509600000001</v>
      </c>
    </row>
    <row r="29" spans="1:2">
      <c r="A29" s="1">
        <v>492</v>
      </c>
      <c r="B29" s="3">
        <v>0.19913207199999999</v>
      </c>
    </row>
    <row r="30" spans="1:2">
      <c r="A30" s="1">
        <v>501</v>
      </c>
      <c r="B30" s="3">
        <v>0.101203635</v>
      </c>
    </row>
    <row r="31" spans="1:2">
      <c r="A31" s="1">
        <v>509</v>
      </c>
      <c r="B31" s="3">
        <v>8.3762200999999994E-2</v>
      </c>
    </row>
    <row r="32" spans="1:2">
      <c r="B32" s="3"/>
    </row>
    <row r="33" spans="1:2">
      <c r="A33" s="1" t="s">
        <v>2</v>
      </c>
      <c r="B33" s="1">
        <f>AVERAGE(B23:B31)</f>
        <v>0.12570516244444446</v>
      </c>
    </row>
    <row r="34" spans="1:2">
      <c r="A34" s="1" t="s">
        <v>3</v>
      </c>
      <c r="B34" s="1">
        <f>STDEV(B23:B31)</f>
        <v>3.7496332332917652E-2</v>
      </c>
    </row>
    <row r="35" spans="1:2">
      <c r="A35" s="1" t="s">
        <v>4</v>
      </c>
      <c r="B35" s="1">
        <f>B34/SQRT(9)</f>
        <v>1.2498777444305885E-2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opLeftCell="K43" zoomScale="90" zoomScaleNormal="90" workbookViewId="0">
      <selection activeCell="B23" sqref="B23:B31"/>
    </sheetView>
  </sheetViews>
  <sheetFormatPr defaultColWidth="8.77734375" defaultRowHeight="14.4"/>
  <cols>
    <col min="1" max="16384" width="8.77734375" style="1"/>
  </cols>
  <sheetData>
    <row r="1" spans="1:2">
      <c r="A1" s="1" t="s">
        <v>0</v>
      </c>
    </row>
    <row r="3" spans="1:2">
      <c r="A3" s="2">
        <v>451</v>
      </c>
      <c r="B3" s="3">
        <v>3.6932330430000002</v>
      </c>
    </row>
    <row r="4" spans="1:2">
      <c r="A4" s="2">
        <v>461</v>
      </c>
      <c r="B4" s="3">
        <v>6.111544801</v>
      </c>
    </row>
    <row r="5" spans="1:2">
      <c r="A5" s="2">
        <v>478</v>
      </c>
      <c r="B5" s="3">
        <v>5.335973761</v>
      </c>
    </row>
    <row r="6" spans="1:2">
      <c r="A6" s="2">
        <v>494</v>
      </c>
      <c r="B6" s="3">
        <v>3.975003885</v>
      </c>
    </row>
    <row r="7" spans="1:2">
      <c r="A7" s="2">
        <v>498</v>
      </c>
      <c r="B7" s="3">
        <v>4.3413922899999999</v>
      </c>
    </row>
    <row r="8" spans="1:2">
      <c r="A8" s="1">
        <v>464</v>
      </c>
      <c r="B8" s="3">
        <v>4.9573091119999999</v>
      </c>
    </row>
    <row r="9" spans="1:2">
      <c r="A9" s="1">
        <v>476</v>
      </c>
      <c r="B9" s="3">
        <v>2.6648268449999999</v>
      </c>
    </row>
    <row r="10" spans="1:2">
      <c r="A10" s="1">
        <v>485</v>
      </c>
      <c r="B10" s="3">
        <v>5.2176185029999997</v>
      </c>
    </row>
    <row r="11" spans="1:2">
      <c r="A11" s="1">
        <v>486</v>
      </c>
      <c r="B11" s="3">
        <v>4.4185062860000004</v>
      </c>
    </row>
    <row r="12" spans="1:2">
      <c r="A12" s="1">
        <v>491</v>
      </c>
      <c r="B12" s="3">
        <v>4.8374110440000004</v>
      </c>
    </row>
    <row r="13" spans="1:2">
      <c r="A13" s="1">
        <v>495</v>
      </c>
      <c r="B13" s="3">
        <v>5.5319990959999998</v>
      </c>
    </row>
    <row r="15" spans="1:2">
      <c r="A15" s="1" t="s">
        <v>2</v>
      </c>
      <c r="B15" s="1">
        <f>AVERAGE(B3:B13)</f>
        <v>4.6440744241818184</v>
      </c>
    </row>
    <row r="16" spans="1:2">
      <c r="A16" s="1" t="s">
        <v>3</v>
      </c>
      <c r="B16" s="1">
        <f>STDEV(B3:B13)</f>
        <v>0.96419527109895897</v>
      </c>
    </row>
    <row r="17" spans="1:2">
      <c r="A17" s="1" t="s">
        <v>4</v>
      </c>
      <c r="B17" s="1">
        <f>B16/SQRT(11)</f>
        <v>0.29071581262456841</v>
      </c>
    </row>
    <row r="21" spans="1:2">
      <c r="A21" s="1" t="s">
        <v>1</v>
      </c>
    </row>
    <row r="23" spans="1:2">
      <c r="A23" s="2">
        <v>453</v>
      </c>
      <c r="B23" s="3">
        <v>2.7040992720000001</v>
      </c>
    </row>
    <row r="24" spans="1:2">
      <c r="A24" s="2">
        <v>470</v>
      </c>
      <c r="B24" s="3">
        <v>4.4042504139999998</v>
      </c>
    </row>
    <row r="25" spans="1:2">
      <c r="A25" s="2">
        <v>506</v>
      </c>
      <c r="B25" s="3">
        <v>5.0026908700000003</v>
      </c>
    </row>
    <row r="26" spans="1:2">
      <c r="A26" s="2">
        <v>517</v>
      </c>
      <c r="B26" s="3">
        <v>5.0878267130000001</v>
      </c>
    </row>
    <row r="27" spans="1:2">
      <c r="A27" s="1">
        <v>477</v>
      </c>
      <c r="B27" s="3">
        <v>4.8291146019999998</v>
      </c>
    </row>
    <row r="28" spans="1:2">
      <c r="A28" s="1">
        <v>481</v>
      </c>
      <c r="B28" s="3">
        <v>4.734511221</v>
      </c>
    </row>
    <row r="29" spans="1:2">
      <c r="A29" s="1">
        <v>492</v>
      </c>
      <c r="B29" s="3">
        <v>3.9568456689999998</v>
      </c>
    </row>
    <row r="30" spans="1:2">
      <c r="A30" s="1">
        <v>501</v>
      </c>
      <c r="B30" s="3">
        <v>5.272026254</v>
      </c>
    </row>
    <row r="31" spans="1:2">
      <c r="A31" s="1">
        <v>509</v>
      </c>
      <c r="B31" s="3">
        <v>3.9101420569999998</v>
      </c>
    </row>
    <row r="32" spans="1:2">
      <c r="B32" s="3"/>
    </row>
    <row r="33" spans="1:2">
      <c r="A33" s="1" t="s">
        <v>2</v>
      </c>
      <c r="B33" s="1">
        <f>AVERAGE(B23:B31)</f>
        <v>4.4335007857777775</v>
      </c>
    </row>
    <row r="34" spans="1:2">
      <c r="A34" s="1" t="s">
        <v>3</v>
      </c>
      <c r="B34" s="1">
        <f>STDEV(B23:B31)</f>
        <v>0.80584985768227602</v>
      </c>
    </row>
    <row r="35" spans="1:2">
      <c r="A35" s="1" t="s">
        <v>4</v>
      </c>
      <c r="B35" s="1">
        <f>B34/SQRT(9)</f>
        <v>0.26861661922742536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="90" zoomScaleNormal="90" workbookViewId="0">
      <selection activeCell="B23" sqref="B23:B31"/>
    </sheetView>
  </sheetViews>
  <sheetFormatPr defaultColWidth="8.77734375" defaultRowHeight="14.4"/>
  <cols>
    <col min="1" max="16384" width="8.77734375" style="1"/>
  </cols>
  <sheetData>
    <row r="1" spans="1:2">
      <c r="A1" s="1" t="s">
        <v>0</v>
      </c>
    </row>
    <row r="3" spans="1:2">
      <c r="A3" s="2">
        <v>451</v>
      </c>
      <c r="B3" s="3">
        <v>4.4219476269999998</v>
      </c>
    </row>
    <row r="4" spans="1:2">
      <c r="A4" s="2">
        <v>461</v>
      </c>
      <c r="B4" s="3">
        <v>3.7350861270000002</v>
      </c>
    </row>
    <row r="5" spans="1:2">
      <c r="A5" s="2">
        <v>478</v>
      </c>
      <c r="B5" s="3">
        <v>5.3437577909999998</v>
      </c>
    </row>
    <row r="6" spans="1:2">
      <c r="A6" s="2">
        <v>494</v>
      </c>
      <c r="B6" s="3">
        <v>4.5710208320000003</v>
      </c>
    </row>
    <row r="7" spans="1:2">
      <c r="A7" s="2">
        <v>498</v>
      </c>
      <c r="B7" s="3">
        <v>3.2940005409999999</v>
      </c>
    </row>
    <row r="8" spans="1:2">
      <c r="A8" s="1">
        <v>464</v>
      </c>
      <c r="B8" s="3">
        <v>3.8835263119999999</v>
      </c>
    </row>
    <row r="9" spans="1:2">
      <c r="A9" s="1">
        <v>476</v>
      </c>
      <c r="B9" s="3">
        <v>2.5363555070000001</v>
      </c>
    </row>
    <row r="10" spans="1:2">
      <c r="A10" s="1">
        <v>485</v>
      </c>
      <c r="B10" s="3">
        <v>4.3705989719999998</v>
      </c>
    </row>
    <row r="11" spans="1:2">
      <c r="A11" s="1">
        <v>486</v>
      </c>
      <c r="B11" s="3">
        <v>2.753006171</v>
      </c>
    </row>
    <row r="12" spans="1:2">
      <c r="A12" s="1">
        <v>491</v>
      </c>
      <c r="B12" s="3">
        <v>4.1122259320000003</v>
      </c>
    </row>
    <row r="13" spans="1:2">
      <c r="A13" s="1">
        <v>495</v>
      </c>
      <c r="B13" s="3">
        <v>5.1700656880000002</v>
      </c>
    </row>
    <row r="15" spans="1:2">
      <c r="A15" s="1" t="s">
        <v>2</v>
      </c>
      <c r="B15" s="1">
        <f>AVERAGE(B3:B13)</f>
        <v>4.0174174090909096</v>
      </c>
    </row>
    <row r="16" spans="1:2">
      <c r="A16" s="1" t="s">
        <v>3</v>
      </c>
      <c r="B16" s="1">
        <f>STDEV(B3:B13)</f>
        <v>0.90027074058916612</v>
      </c>
    </row>
    <row r="17" spans="1:2">
      <c r="A17" s="1" t="s">
        <v>4</v>
      </c>
      <c r="B17" s="1">
        <f>B16/SQRT(11)</f>
        <v>0.27144184147905853</v>
      </c>
    </row>
    <row r="21" spans="1:2">
      <c r="A21" s="1" t="s">
        <v>1</v>
      </c>
    </row>
    <row r="23" spans="1:2">
      <c r="A23" s="2">
        <v>453</v>
      </c>
      <c r="B23" s="3">
        <v>3.2934572050000002</v>
      </c>
    </row>
    <row r="24" spans="1:2">
      <c r="A24" s="2">
        <v>470</v>
      </c>
      <c r="B24" s="3">
        <v>3.8641068249999999</v>
      </c>
    </row>
    <row r="25" spans="1:2">
      <c r="A25" s="2">
        <v>506</v>
      </c>
      <c r="B25" s="3">
        <v>4.1416596700000001</v>
      </c>
    </row>
    <row r="26" spans="1:2">
      <c r="A26" s="2">
        <v>517</v>
      </c>
      <c r="B26" s="3">
        <v>5.0478216790000001</v>
      </c>
    </row>
    <row r="27" spans="1:2">
      <c r="A27" s="1">
        <v>477</v>
      </c>
      <c r="B27" s="3">
        <v>3.8590178879999999</v>
      </c>
    </row>
    <row r="28" spans="1:2">
      <c r="A28" s="1">
        <v>481</v>
      </c>
      <c r="B28" s="3">
        <v>4.2243298170000001</v>
      </c>
    </row>
    <row r="29" spans="1:2">
      <c r="A29" s="1">
        <v>492</v>
      </c>
      <c r="B29" s="3">
        <v>3.1404510989999999</v>
      </c>
    </row>
    <row r="30" spans="1:2">
      <c r="A30" s="1">
        <v>501</v>
      </c>
      <c r="B30" s="3">
        <v>4.6692862780000004</v>
      </c>
    </row>
    <row r="31" spans="1:2">
      <c r="A31" s="1">
        <v>509</v>
      </c>
      <c r="B31" s="3">
        <v>4.7268760319999998</v>
      </c>
    </row>
    <row r="32" spans="1:2">
      <c r="B32" s="3"/>
    </row>
    <row r="33" spans="1:2">
      <c r="A33" s="1" t="s">
        <v>2</v>
      </c>
      <c r="B33" s="1">
        <f>AVERAGE(B23:B31)</f>
        <v>4.1074451658888886</v>
      </c>
    </row>
    <row r="34" spans="1:2">
      <c r="A34" s="1" t="s">
        <v>3</v>
      </c>
      <c r="B34" s="1">
        <f>STDEV(B23:B31)</f>
        <v>0.64392199255165528</v>
      </c>
    </row>
    <row r="35" spans="1:2">
      <c r="A35" s="1" t="s">
        <v>4</v>
      </c>
      <c r="B35" s="1">
        <f>B34/SQRT(9)</f>
        <v>0.21464066418388508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zoomScale="90" zoomScaleNormal="90" workbookViewId="0">
      <selection activeCell="B23" sqref="B23:B31"/>
    </sheetView>
  </sheetViews>
  <sheetFormatPr defaultColWidth="8.77734375" defaultRowHeight="14.4"/>
  <cols>
    <col min="1" max="16384" width="8.77734375" style="1"/>
  </cols>
  <sheetData>
    <row r="1" spans="1:2">
      <c r="A1" s="1" t="s">
        <v>0</v>
      </c>
    </row>
    <row r="3" spans="1:2">
      <c r="A3" s="2">
        <v>451</v>
      </c>
      <c r="B3" s="3">
        <v>3.7402750390000001</v>
      </c>
    </row>
    <row r="4" spans="1:2">
      <c r="A4" s="2">
        <v>461</v>
      </c>
      <c r="B4" s="3">
        <v>5.7744159599999998</v>
      </c>
    </row>
    <row r="5" spans="1:2">
      <c r="A5" s="2">
        <v>478</v>
      </c>
      <c r="B5" s="3">
        <v>4.3854673579999996</v>
      </c>
    </row>
    <row r="6" spans="1:2">
      <c r="A6" s="2">
        <v>494</v>
      </c>
      <c r="B6" s="3">
        <v>4.4178761389999996</v>
      </c>
    </row>
    <row r="7" spans="1:2">
      <c r="A7" s="2">
        <v>498</v>
      </c>
      <c r="B7" s="3">
        <v>3.5042048459999999</v>
      </c>
    </row>
    <row r="8" spans="1:2">
      <c r="A8" s="1">
        <v>464</v>
      </c>
      <c r="B8" s="3">
        <v>4.974536316</v>
      </c>
    </row>
    <row r="9" spans="1:2">
      <c r="A9" s="1">
        <v>476</v>
      </c>
      <c r="B9" s="3">
        <v>3.8068172179999999</v>
      </c>
    </row>
    <row r="10" spans="1:2">
      <c r="A10" s="1">
        <v>485</v>
      </c>
      <c r="B10" s="3">
        <v>4.8296145570000002</v>
      </c>
    </row>
    <row r="11" spans="1:2">
      <c r="A11" s="1">
        <v>486</v>
      </c>
      <c r="B11" s="3">
        <v>3.435884674</v>
      </c>
    </row>
    <row r="12" spans="1:2">
      <c r="A12" s="1">
        <v>491</v>
      </c>
      <c r="B12" s="3">
        <v>4.6625772010000004</v>
      </c>
    </row>
    <row r="13" spans="1:2">
      <c r="A13" s="1">
        <v>495</v>
      </c>
      <c r="B13" s="3">
        <v>5.5277836999999996</v>
      </c>
    </row>
    <row r="15" spans="1:2">
      <c r="A15" s="1" t="s">
        <v>2</v>
      </c>
      <c r="B15" s="1">
        <f>AVERAGE(B3:B13)</f>
        <v>4.4599502734545453</v>
      </c>
    </row>
    <row r="16" spans="1:2">
      <c r="A16" s="1" t="s">
        <v>3</v>
      </c>
      <c r="B16" s="1">
        <f>STDEV(B3:B13)</f>
        <v>0.78896066189749459</v>
      </c>
    </row>
    <row r="17" spans="1:2">
      <c r="A17" s="1" t="s">
        <v>4</v>
      </c>
      <c r="B17" s="1">
        <f>B16/SQRT(11)</f>
        <v>0.23788058998767594</v>
      </c>
    </row>
    <row r="21" spans="1:2">
      <c r="A21" s="1" t="s">
        <v>1</v>
      </c>
    </row>
    <row r="23" spans="1:2">
      <c r="A23" s="2">
        <v>453</v>
      </c>
      <c r="B23" s="3">
        <v>3.7952887350000002</v>
      </c>
    </row>
    <row r="24" spans="1:2">
      <c r="A24" s="2">
        <v>470</v>
      </c>
      <c r="B24" s="3">
        <v>4.31719279</v>
      </c>
    </row>
    <row r="25" spans="1:2">
      <c r="A25" s="2">
        <v>506</v>
      </c>
      <c r="B25" s="3">
        <v>4.7172560319999999</v>
      </c>
    </row>
    <row r="26" spans="1:2">
      <c r="A26" s="2">
        <v>517</v>
      </c>
      <c r="B26" s="3">
        <v>5.3639310839999998</v>
      </c>
    </row>
    <row r="27" spans="1:2">
      <c r="A27" s="1">
        <v>477</v>
      </c>
      <c r="B27" s="3">
        <v>4.799422292</v>
      </c>
    </row>
    <row r="28" spans="1:2">
      <c r="A28" s="1">
        <v>481</v>
      </c>
      <c r="B28" s="3">
        <v>4.8785497549999999</v>
      </c>
    </row>
    <row r="29" spans="1:2">
      <c r="A29" s="1">
        <v>492</v>
      </c>
      <c r="B29" s="3">
        <v>5.0921374430000004</v>
      </c>
    </row>
    <row r="30" spans="1:2">
      <c r="A30" s="1">
        <v>501</v>
      </c>
      <c r="B30" s="3">
        <v>5.4375914420000004</v>
      </c>
    </row>
    <row r="31" spans="1:2">
      <c r="A31" s="1">
        <v>509</v>
      </c>
      <c r="B31" s="3">
        <v>3.9103498079999999</v>
      </c>
    </row>
    <row r="32" spans="1:2">
      <c r="B32" s="3"/>
    </row>
    <row r="33" spans="1:2">
      <c r="A33" s="1" t="s">
        <v>2</v>
      </c>
      <c r="B33" s="1">
        <f>AVERAGE(B23:B31)</f>
        <v>4.7013021534444439</v>
      </c>
    </row>
    <row r="34" spans="1:2">
      <c r="A34" s="1" t="s">
        <v>3</v>
      </c>
      <c r="B34" s="1">
        <f>STDEV(B23:B31)</f>
        <v>0.58835108247035994</v>
      </c>
    </row>
    <row r="35" spans="1:2">
      <c r="A35" s="1" t="s">
        <v>4</v>
      </c>
      <c r="B35" s="1">
        <f>B34/SQRT(9)</f>
        <v>0.19611702749011997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opLeftCell="A109" zoomScale="90" zoomScaleNormal="90" workbookViewId="0">
      <selection activeCell="O31" sqref="O31"/>
    </sheetView>
  </sheetViews>
  <sheetFormatPr defaultColWidth="8.77734375" defaultRowHeight="14.4"/>
  <cols>
    <col min="1" max="16384" width="8.77734375" style="1"/>
  </cols>
  <sheetData>
    <row r="1" spans="1:2">
      <c r="A1" s="1" t="s">
        <v>0</v>
      </c>
    </row>
    <row r="3" spans="1:2">
      <c r="A3" s="2">
        <v>451</v>
      </c>
      <c r="B3" s="3">
        <v>3.8664781700000002</v>
      </c>
    </row>
    <row r="4" spans="1:2">
      <c r="A4" s="2">
        <v>461</v>
      </c>
      <c r="B4" s="3">
        <v>3.3243395979999999</v>
      </c>
    </row>
    <row r="5" spans="1:2">
      <c r="A5" s="2">
        <v>478</v>
      </c>
      <c r="B5" s="3">
        <v>3.9978613740000002</v>
      </c>
    </row>
    <row r="6" spans="1:2">
      <c r="A6" s="2">
        <v>494</v>
      </c>
      <c r="B6" s="3">
        <v>3.320678901</v>
      </c>
    </row>
    <row r="7" spans="1:2">
      <c r="A7" s="2">
        <v>498</v>
      </c>
      <c r="B7" s="3">
        <v>3.4648685110000002</v>
      </c>
    </row>
    <row r="8" spans="1:2">
      <c r="A8" s="1">
        <v>464</v>
      </c>
      <c r="B8" s="3">
        <v>4.7073286339999996</v>
      </c>
    </row>
    <row r="9" spans="1:2">
      <c r="A9" s="1">
        <v>476</v>
      </c>
      <c r="B9" s="3">
        <v>3.8202104779999999</v>
      </c>
    </row>
    <row r="10" spans="1:2">
      <c r="A10" s="1">
        <v>485</v>
      </c>
      <c r="B10" s="3">
        <v>4.4205647749999999</v>
      </c>
    </row>
    <row r="11" spans="1:2">
      <c r="A11" s="1">
        <v>486</v>
      </c>
      <c r="B11" s="3">
        <v>3.063120568</v>
      </c>
    </row>
    <row r="12" spans="1:2">
      <c r="A12" s="1">
        <v>491</v>
      </c>
      <c r="B12" s="3">
        <v>3.7424007110000002</v>
      </c>
    </row>
    <row r="13" spans="1:2">
      <c r="A13" s="1">
        <v>495</v>
      </c>
      <c r="B13" s="3">
        <v>5.0929858149999996</v>
      </c>
    </row>
    <row r="15" spans="1:2">
      <c r="A15" s="1" t="s">
        <v>2</v>
      </c>
      <c r="B15" s="1">
        <f>AVERAGE(B3:B13)</f>
        <v>3.8928034122727273</v>
      </c>
    </row>
    <row r="16" spans="1:2">
      <c r="A16" s="1" t="s">
        <v>3</v>
      </c>
      <c r="B16" s="1">
        <f>STDEV(B3:B13)</f>
        <v>0.62801445519490684</v>
      </c>
    </row>
    <row r="17" spans="1:2">
      <c r="A17" s="1" t="s">
        <v>4</v>
      </c>
      <c r="B17" s="1">
        <f>B16/SQRT(11)</f>
        <v>0.18935348280008804</v>
      </c>
    </row>
    <row r="21" spans="1:2">
      <c r="A21" s="1" t="s">
        <v>1</v>
      </c>
    </row>
    <row r="23" spans="1:2">
      <c r="A23" s="2">
        <v>453</v>
      </c>
      <c r="B23" s="3">
        <v>3.4267999730000001</v>
      </c>
    </row>
    <row r="24" spans="1:2">
      <c r="A24" s="2">
        <v>470</v>
      </c>
      <c r="B24" s="3">
        <v>2.8813585819999998</v>
      </c>
    </row>
    <row r="25" spans="1:2">
      <c r="A25" s="2">
        <v>506</v>
      </c>
      <c r="B25" s="3">
        <v>4.0634258770000002</v>
      </c>
    </row>
    <row r="26" spans="1:2">
      <c r="A26" s="2">
        <v>517</v>
      </c>
      <c r="B26" s="3">
        <v>4.1549654059999996</v>
      </c>
    </row>
    <row r="27" spans="1:2">
      <c r="A27" s="1">
        <v>477</v>
      </c>
      <c r="B27" s="3">
        <v>3.6925687580000002</v>
      </c>
    </row>
    <row r="28" spans="1:2">
      <c r="A28" s="1">
        <v>481</v>
      </c>
      <c r="B28" s="3">
        <v>4.3532931770000003</v>
      </c>
    </row>
    <row r="29" spans="1:2">
      <c r="A29" s="1">
        <v>492</v>
      </c>
      <c r="B29" s="3">
        <v>3.4760826850000002</v>
      </c>
    </row>
    <row r="30" spans="1:2">
      <c r="A30" s="1">
        <v>501</v>
      </c>
      <c r="B30" s="3">
        <v>4.5345592369999999</v>
      </c>
    </row>
    <row r="31" spans="1:2">
      <c r="A31" s="1">
        <v>509</v>
      </c>
      <c r="B31" s="3">
        <v>4.2797328080000003</v>
      </c>
    </row>
    <row r="32" spans="1:2">
      <c r="B32" s="3"/>
    </row>
    <row r="33" spans="1:2">
      <c r="A33" s="1" t="s">
        <v>2</v>
      </c>
      <c r="B33" s="1">
        <f>AVERAGE(B23:B31)</f>
        <v>3.873642944777778</v>
      </c>
    </row>
    <row r="34" spans="1:2">
      <c r="A34" s="1" t="s">
        <v>3</v>
      </c>
      <c r="B34" s="1">
        <f>STDEV(B23:B31)</f>
        <v>0.53875811774287008</v>
      </c>
    </row>
    <row r="35" spans="1:2">
      <c r="A35" s="1" t="s">
        <v>4</v>
      </c>
      <c r="B35" s="1">
        <f>B34/SQRT(9)</f>
        <v>0.17958603924762337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 Sheet1</vt:lpstr>
      <vt:lpstr>Weight</vt:lpstr>
      <vt:lpstr>Clasping</vt:lpstr>
      <vt:lpstr>Hanging wire</vt:lpstr>
      <vt:lpstr>Latency from inverted grid</vt:lpstr>
      <vt:lpstr>Cliff Avoidance</vt:lpstr>
      <vt:lpstr>Balance test</vt:lpstr>
      <vt:lpstr>Rotarod</vt:lpstr>
      <vt:lpstr>Grasping strength</vt:lpstr>
      <vt:lpstr>Bos-Front</vt:lpstr>
      <vt:lpstr>Bos-Hind</vt:lpstr>
      <vt:lpstr>Max area RF</vt:lpstr>
      <vt:lpstr>Max area LH</vt:lpstr>
      <vt:lpstr>Max area LF</vt:lpstr>
      <vt:lpstr>Max area RH</vt:lpstr>
      <vt:lpstr>Stride RF</vt:lpstr>
      <vt:lpstr>Stride LH</vt:lpstr>
      <vt:lpstr>Stride LF</vt:lpstr>
      <vt:lpstr>Stride RH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2020-10-25T11:28:10Z</dcterms:modified>
</cp:coreProperties>
</file>