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activeTab="5"/>
  </bookViews>
  <sheets>
    <sheet name="Fig1c" sheetId="1" r:id="rId1"/>
    <sheet name="Fig1f" sheetId="2" r:id="rId2"/>
    <sheet name="Fig1g" sheetId="3" r:id="rId3"/>
    <sheet name="Fig1h" sheetId="4" r:id="rId4"/>
    <sheet name="Fig2b" sheetId="5" r:id="rId5"/>
    <sheet name="Fig2c" sheetId="7" r:id="rId6"/>
    <sheet name="Fig2d" sheetId="6" r:id="rId7"/>
    <sheet name="Fig2e" sheetId="8" r:id="rId8"/>
    <sheet name="Fig2f" sheetId="9" r:id="rId9"/>
    <sheet name="Fig3f" sheetId="10" r:id="rId10"/>
    <sheet name="Fig3g" sheetId="11" r:id="rId11"/>
    <sheet name="Fig4d" sheetId="12" r:id="rId12"/>
    <sheet name="Fig5a" sheetId="13" r:id="rId13"/>
    <sheet name="Fig5b" sheetId="14" r:id="rId14"/>
    <sheet name="Fig5d" sheetId="15" r:id="rId15"/>
    <sheet name="Fig5f" sheetId="16" r:id="rId16"/>
    <sheet name="Supplementary Fig1b" sheetId="27" r:id="rId17"/>
    <sheet name="Supplementary Fig2b" sheetId="17" r:id="rId18"/>
    <sheet name="Supplementary Fig5c" sheetId="19" r:id="rId19"/>
    <sheet name="Supplementary Fig6b" sheetId="20" r:id="rId20"/>
    <sheet name="Supplementary Fig6c" sheetId="21" r:id="rId21"/>
    <sheet name="Supplementary Fig7a" sheetId="22" r:id="rId22"/>
    <sheet name="Supplementary Fig8a" sheetId="23" r:id="rId23"/>
    <sheet name="Supplementary Fig8b" sheetId="24" r:id="rId24"/>
    <sheet name="Supplementary Fig8c" sheetId="25" r:id="rId25"/>
    <sheet name="Supplementary Fig10-12" sheetId="26" r:id="rId26"/>
  </sheets>
  <calcPr calcId="162913"/>
</workbook>
</file>

<file path=xl/calcChain.xml><?xml version="1.0" encoding="utf-8"?>
<calcChain xmlns="http://schemas.openxmlformats.org/spreadsheetml/2006/main">
  <c r="J3" i="25" l="1"/>
  <c r="I3" i="25"/>
  <c r="H3" i="25"/>
  <c r="G3" i="25"/>
  <c r="F3" i="25"/>
  <c r="E3" i="25"/>
  <c r="D9" i="21" l="1"/>
  <c r="C9" i="21"/>
  <c r="E9" i="21"/>
  <c r="F9" i="21"/>
  <c r="D10" i="21"/>
  <c r="C10" i="21"/>
  <c r="E10" i="21"/>
  <c r="F10" i="21"/>
  <c r="B10" i="21"/>
  <c r="B9" i="21"/>
  <c r="F9" i="19" l="1"/>
  <c r="G9" i="19"/>
  <c r="I9" i="19"/>
  <c r="J9" i="19"/>
  <c r="K9" i="19"/>
  <c r="M9" i="19"/>
  <c r="N9" i="19"/>
  <c r="O9" i="19"/>
  <c r="E9" i="19"/>
  <c r="F8" i="19"/>
  <c r="G8" i="19"/>
  <c r="I8" i="19"/>
  <c r="J8" i="19"/>
  <c r="K8" i="19"/>
  <c r="M8" i="19"/>
  <c r="N8" i="19"/>
  <c r="O8" i="19"/>
  <c r="E8" i="19"/>
  <c r="J4" i="9" l="1"/>
  <c r="I4" i="9"/>
  <c r="H4" i="9"/>
  <c r="G4" i="9"/>
  <c r="F4" i="9"/>
  <c r="E4" i="9"/>
  <c r="D4" i="9"/>
  <c r="C4" i="9"/>
  <c r="B4" i="9"/>
</calcChain>
</file>

<file path=xl/sharedStrings.xml><?xml version="1.0" encoding="utf-8"?>
<sst xmlns="http://schemas.openxmlformats.org/spreadsheetml/2006/main" count="351" uniqueCount="126">
  <si>
    <t>2d</t>
  </si>
  <si>
    <t>6d</t>
  </si>
  <si>
    <t>10d</t>
  </si>
  <si>
    <t>14d</t>
  </si>
  <si>
    <t>std</t>
  </si>
  <si>
    <t>0d</t>
  </si>
  <si>
    <t>1d</t>
  </si>
  <si>
    <t>8d</t>
  </si>
  <si>
    <t>Ring1</t>
  </si>
  <si>
    <t>Ring2</t>
  </si>
  <si>
    <t>Ring3</t>
  </si>
  <si>
    <t>Ring4</t>
  </si>
  <si>
    <t>Average</t>
  </si>
  <si>
    <t>SD</t>
  </si>
  <si>
    <t>Width(mm)</t>
  </si>
  <si>
    <t>2ReWs</t>
  </si>
  <si>
    <t>0ReW</t>
  </si>
  <si>
    <t>1ReW</t>
  </si>
  <si>
    <t>Wave speed(cm/s)</t>
  </si>
  <si>
    <t>0 ReW</t>
  </si>
  <si>
    <t>1 ReW</t>
  </si>
  <si>
    <t>2 ReWs</t>
  </si>
  <si>
    <t>day6</t>
  </si>
  <si>
    <t>day14</t>
  </si>
  <si>
    <t>ratio</t>
  </si>
  <si>
    <t>sum</t>
  </si>
  <si>
    <t>3 ReWs</t>
  </si>
  <si>
    <t>3ReWs</t>
  </si>
  <si>
    <t>Simulation</t>
  </si>
  <si>
    <t>Experiment</t>
  </si>
  <si>
    <t>Percentage</t>
  </si>
  <si>
    <t>D5mm</t>
  </si>
  <si>
    <t>D3mm</t>
  </si>
  <si>
    <t>D1mm</t>
  </si>
  <si>
    <t>Frequency(Hz)</t>
  </si>
  <si>
    <t>Diameter(mm)</t>
  </si>
  <si>
    <t>average</t>
  </si>
  <si>
    <t>Speed</t>
  </si>
  <si>
    <t>speed</t>
  </si>
  <si>
    <t>Frequency(cm/s)</t>
  </si>
  <si>
    <t>Diameter of pillar(mm)</t>
    <phoneticPr fontId="0" type="noConversion"/>
  </si>
  <si>
    <t>Experiment</t>
    <phoneticPr fontId="0" type="noConversion"/>
  </si>
  <si>
    <t>Simulation</t>
    <phoneticPr fontId="0" type="noConversion"/>
  </si>
  <si>
    <t>Calculation</t>
    <phoneticPr fontId="0" type="noConversion"/>
  </si>
  <si>
    <t>Relative Fluorescence</t>
  </si>
  <si>
    <t>ACTN2</t>
  </si>
  <si>
    <t>MYH7</t>
  </si>
  <si>
    <t>ADRB1</t>
  </si>
  <si>
    <t>MYL2</t>
  </si>
  <si>
    <t>MYL3</t>
  </si>
  <si>
    <t>DES</t>
  </si>
  <si>
    <t>PLN</t>
  </si>
  <si>
    <t>MB</t>
  </si>
  <si>
    <t>Sample1</t>
  </si>
  <si>
    <t>Sample2</t>
  </si>
  <si>
    <t>Sample3</t>
  </si>
  <si>
    <t>Sample4</t>
  </si>
  <si>
    <t>Normalized average</t>
  </si>
  <si>
    <t>OCAR(pmol min-1)</t>
  </si>
  <si>
    <t>Time(min)</t>
  </si>
  <si>
    <t>2 ReWs-1</t>
  </si>
  <si>
    <t>2 ReWs-2</t>
  </si>
  <si>
    <t>2 ReWs-3</t>
  </si>
  <si>
    <t>2 ReWs-4</t>
  </si>
  <si>
    <t>1 ReW-1</t>
  </si>
  <si>
    <t>1 ReW-2</t>
  </si>
  <si>
    <t>1 ReW-3</t>
  </si>
  <si>
    <t>1 ReW-4</t>
  </si>
  <si>
    <t>0 ReW-1</t>
  </si>
  <si>
    <t>0 ReW-2</t>
  </si>
  <si>
    <t>0 ReW-3</t>
  </si>
  <si>
    <t>0 ReW-4</t>
  </si>
  <si>
    <t>Maximal respiration capacity</t>
  </si>
  <si>
    <t>Max-1</t>
  </si>
  <si>
    <t>Max-2</t>
  </si>
  <si>
    <t>Max-3</t>
  </si>
  <si>
    <t>Max-4</t>
  </si>
  <si>
    <t xml:space="preserve">Caffeine-induced change of peak intensity </t>
  </si>
  <si>
    <t>Maximum contraction force (mN mm-2)</t>
  </si>
  <si>
    <t>Ocurrance ratio</t>
  </si>
  <si>
    <t>Day 6</t>
  </si>
  <si>
    <t>4-point star</t>
  </si>
  <si>
    <t>5-point star</t>
  </si>
  <si>
    <t>Circular</t>
  </si>
  <si>
    <t>Refractory period (ms)</t>
  </si>
  <si>
    <t>2 ReW</t>
  </si>
  <si>
    <t>6 d</t>
  </si>
  <si>
    <t>10 d</t>
  </si>
  <si>
    <t>61 d</t>
  </si>
  <si>
    <t>89 d</t>
  </si>
  <si>
    <t>1ReW-1</t>
  </si>
  <si>
    <t>1ReW-2</t>
  </si>
  <si>
    <t>1ReW-3</t>
  </si>
  <si>
    <t>14d 1ReW</t>
  </si>
  <si>
    <t>14d 0ReW</t>
  </si>
  <si>
    <t>100d 1ReW</t>
  </si>
  <si>
    <t>100d 0ReW</t>
  </si>
  <si>
    <t>0ReW-Static</t>
  </si>
  <si>
    <t xml:space="preserve">0ReW-Dynamic </t>
  </si>
  <si>
    <t>14d 2ReWs</t>
  </si>
  <si>
    <t>2ReWs-Static</t>
  </si>
  <si>
    <t xml:space="preserve">2ReWs-Dynamic </t>
  </si>
  <si>
    <t>Velocity(cm/s)</t>
  </si>
  <si>
    <t>Potential difference(mV)</t>
  </si>
  <si>
    <t>The data can be found in the RNAseq data under assession number….</t>
  </si>
  <si>
    <t>ANOVA p value : 0ReW VS 1ReW</t>
  </si>
  <si>
    <t>ANOVA p value : 0ReW VS 2ReWs</t>
  </si>
  <si>
    <t>ANOVA p value : 1ReW VS 2ReWs</t>
  </si>
  <si>
    <t>ANOVA p value : 5mm VS 3mm</t>
  </si>
  <si>
    <t>ANOVA p value : 5mm VS 1mm</t>
  </si>
  <si>
    <t>ANOVA p value : 3mm VS 1mm</t>
  </si>
  <si>
    <t>ANOVA p value : 1ReW VS 3ReWs</t>
  </si>
  <si>
    <t>ANOVA p value : 2ReW VS 3ReWs</t>
  </si>
  <si>
    <t>ANOVA p value : 0d VS 1d</t>
  </si>
  <si>
    <t>ANOVA p value : 0d VS 2d</t>
  </si>
  <si>
    <t>ANOVA p value : 0d VS 8d</t>
  </si>
  <si>
    <t>ANOVA p value : 0d VS 14d</t>
  </si>
  <si>
    <t>FACS1</t>
  </si>
  <si>
    <t>FACS2</t>
  </si>
  <si>
    <t>FACS3</t>
  </si>
  <si>
    <t>FACS4</t>
  </si>
  <si>
    <t xml:space="preserve">    </t>
  </si>
  <si>
    <t xml:space="preserve"> </t>
  </si>
  <si>
    <t xml:space="preserve">        </t>
  </si>
  <si>
    <t xml:space="preserve">  </t>
  </si>
  <si>
    <t xml:space="preserve">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</si>
</sst>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sz val="16"/>
      <color theme="1"/>
      <name val="Calibri"/>
      <family val="3"/>
      <charset val="134"/>
      <scheme val="minor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0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2" fontId="0" fillId="0" borderId="0" xfId="0" applyNumberFormat="1"/>
    <xf numFmtId="0" fontId="0" fillId="0" borderId="0" xfId="0" applyFill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 readingOrder="1"/>
    </xf>
    <xf numFmtId="1" fontId="4" fillId="0" borderId="0" xfId="1" applyNumberFormat="1" applyFill="1" applyAlignme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zoomScale="130" zoomScaleNormal="130" workbookViewId="0">
      <selection activeCell="B11" sqref="B11"/>
    </sheetView>
  </sheetViews>
  <sheetFormatPr defaultRowHeight="14.4"/>
  <cols>
    <col min="2" max="2" width="18.88671875" customWidth="1"/>
  </cols>
  <sheetData>
    <row r="1" spans="2:8">
      <c r="B1" t="s">
        <v>14</v>
      </c>
      <c r="C1" t="s">
        <v>8</v>
      </c>
      <c r="D1" t="s">
        <v>9</v>
      </c>
      <c r="E1" t="s">
        <v>10</v>
      </c>
      <c r="F1" t="s">
        <v>11</v>
      </c>
      <c r="G1" t="s">
        <v>12</v>
      </c>
      <c r="H1" t="s">
        <v>13</v>
      </c>
    </row>
    <row r="2" spans="2:8">
      <c r="B2" t="s">
        <v>5</v>
      </c>
      <c r="C2">
        <v>2.2914099999999999</v>
      </c>
      <c r="D2">
        <v>2.2014999999999998</v>
      </c>
      <c r="E2">
        <v>2.4231299999999996</v>
      </c>
      <c r="F2">
        <v>2.4427399999999997</v>
      </c>
      <c r="G2">
        <v>2.3396949999999999</v>
      </c>
      <c r="H2">
        <v>9.875344361084315E-2</v>
      </c>
    </row>
    <row r="3" spans="2:8">
      <c r="B3" t="s">
        <v>6</v>
      </c>
      <c r="C3">
        <v>0.85063</v>
      </c>
      <c r="D3">
        <v>0.87541999999999998</v>
      </c>
      <c r="E3">
        <v>1.01417</v>
      </c>
      <c r="F3">
        <v>1.47482</v>
      </c>
      <c r="G3">
        <v>1.05376</v>
      </c>
      <c r="H3">
        <v>0.25096107477057084</v>
      </c>
    </row>
    <row r="4" spans="2:8">
      <c r="B4" t="s">
        <v>0</v>
      </c>
      <c r="C4">
        <v>0.44214999999999999</v>
      </c>
      <c r="D4">
        <v>0.43364000000000003</v>
      </c>
      <c r="E4">
        <v>0.50652999999999992</v>
      </c>
      <c r="F4">
        <v>0.34854000000000002</v>
      </c>
      <c r="G4">
        <v>0.43271499999999996</v>
      </c>
      <c r="H4">
        <v>5.6178197950806523E-2</v>
      </c>
    </row>
    <row r="5" spans="2:8">
      <c r="B5" t="s">
        <v>7</v>
      </c>
      <c r="C5">
        <v>0.27343000000000001</v>
      </c>
      <c r="D5">
        <v>0.26788000000000001</v>
      </c>
      <c r="E5">
        <v>0.31042999999999998</v>
      </c>
      <c r="F5">
        <v>0.38664999999999999</v>
      </c>
      <c r="G5">
        <v>0.30959749999999997</v>
      </c>
      <c r="H5">
        <v>4.7397834009055756E-2</v>
      </c>
    </row>
    <row r="6" spans="2:8">
      <c r="B6" t="s">
        <v>3</v>
      </c>
      <c r="C6">
        <v>0.30672999999999995</v>
      </c>
      <c r="D6">
        <v>0.27454000000000001</v>
      </c>
      <c r="E6">
        <v>0.20571999999999999</v>
      </c>
      <c r="F6">
        <v>0.2923</v>
      </c>
      <c r="G6">
        <v>0.26982249999999997</v>
      </c>
      <c r="H6">
        <v>3.8725917920044158E-2</v>
      </c>
    </row>
    <row r="8" spans="2:8">
      <c r="B8" t="s">
        <v>113</v>
      </c>
      <c r="C8">
        <v>1E-3</v>
      </c>
    </row>
    <row r="9" spans="2:8">
      <c r="B9" t="s">
        <v>114</v>
      </c>
      <c r="C9" s="1">
        <v>1E-3</v>
      </c>
      <c r="D9" s="1"/>
      <c r="E9" s="1"/>
      <c r="F9" s="1"/>
      <c r="G9" s="1"/>
      <c r="H9" s="1"/>
    </row>
    <row r="10" spans="2:8">
      <c r="B10" t="s">
        <v>115</v>
      </c>
      <c r="C10" s="1">
        <v>1E-3</v>
      </c>
      <c r="D10" s="1"/>
      <c r="E10" s="1"/>
      <c r="F10" s="1"/>
      <c r="G10" s="1"/>
      <c r="H10" s="1"/>
    </row>
    <row r="11" spans="2:8">
      <c r="B11" t="s">
        <v>116</v>
      </c>
      <c r="C11" s="1">
        <v>1E-3</v>
      </c>
      <c r="D11" s="1"/>
      <c r="E11" s="1"/>
      <c r="F11" s="1"/>
      <c r="G11" s="1"/>
      <c r="H11" s="1"/>
    </row>
    <row r="12" spans="2:8">
      <c r="B12" s="1"/>
      <c r="C12" s="1"/>
      <c r="D12" s="1"/>
      <c r="E12" s="1"/>
      <c r="F12" s="1"/>
      <c r="G12" s="1"/>
      <c r="H12" s="1"/>
    </row>
    <row r="13" spans="2:8">
      <c r="B13" s="1"/>
      <c r="C13" s="1"/>
      <c r="D13" s="1"/>
      <c r="E13" s="1"/>
      <c r="F13" s="1"/>
      <c r="G13" s="1"/>
      <c r="H13" s="1"/>
    </row>
  </sheetData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5"/>
  <sheetViews>
    <sheetView workbookViewId="0">
      <selection activeCell="J14" sqref="J14"/>
    </sheetView>
  </sheetViews>
  <sheetFormatPr defaultRowHeight="14.4"/>
  <cols>
    <col min="1" max="1" width="20.6640625" bestFit="1" customWidth="1"/>
  </cols>
  <sheetData>
    <row r="2" spans="1:10">
      <c r="A2" s="10" t="s">
        <v>44</v>
      </c>
      <c r="B2" t="s">
        <v>19</v>
      </c>
      <c r="C2" t="s">
        <v>20</v>
      </c>
      <c r="D2" t="s">
        <v>85</v>
      </c>
    </row>
    <row r="3" spans="1:10">
      <c r="B3">
        <v>0.95750687604314311</v>
      </c>
      <c r="C3">
        <v>1.3295502400272612</v>
      </c>
      <c r="D3">
        <v>1.5404863072037989</v>
      </c>
    </row>
    <row r="4" spans="1:10">
      <c r="B4">
        <v>1.0795100178676749</v>
      </c>
      <c r="C4">
        <v>1.144477544390418</v>
      </c>
      <c r="D4">
        <v>1.8759019203366851</v>
      </c>
    </row>
    <row r="5" spans="1:10">
      <c r="B5">
        <v>0.9140722484220638</v>
      </c>
      <c r="C5">
        <v>1.6248318682998431</v>
      </c>
      <c r="D5">
        <v>1.9972107891951074</v>
      </c>
    </row>
    <row r="6" spans="1:10">
      <c r="B6">
        <v>1.0489108576671207</v>
      </c>
      <c r="C6">
        <v>1.7770450484512033</v>
      </c>
      <c r="D6">
        <v>1.6129179797225983</v>
      </c>
    </row>
    <row r="7" spans="1:10">
      <c r="C7">
        <v>1.1365642644231193</v>
      </c>
      <c r="D7">
        <v>1.6458765811847937</v>
      </c>
    </row>
    <row r="8" spans="1:10">
      <c r="C8">
        <v>0.83207426173288257</v>
      </c>
      <c r="D8">
        <v>1.4091223405098385</v>
      </c>
    </row>
    <row r="9" spans="1:10">
      <c r="C9">
        <v>1.207897571255929</v>
      </c>
      <c r="D9">
        <v>1.7411908834256917</v>
      </c>
    </row>
    <row r="10" spans="1:10">
      <c r="D10">
        <v>1.3004113043320196</v>
      </c>
    </row>
    <row r="11" spans="1:10">
      <c r="D11">
        <v>1.03058425951042</v>
      </c>
    </row>
    <row r="12" spans="1:10">
      <c r="D12">
        <v>1.7242505022945023</v>
      </c>
    </row>
    <row r="14" spans="1:10">
      <c r="A14" t="s">
        <v>36</v>
      </c>
      <c r="B14">
        <v>1</v>
      </c>
      <c r="C14">
        <v>1.2932058283686645</v>
      </c>
      <c r="D14">
        <v>1.587795286771545</v>
      </c>
      <c r="J14" t="s">
        <v>122</v>
      </c>
    </row>
    <row r="15" spans="1:10">
      <c r="A15" t="s">
        <v>13</v>
      </c>
      <c r="B15">
        <v>6.6901717119038931E-2</v>
      </c>
      <c r="C15">
        <v>0.29567686029547485</v>
      </c>
      <c r="D15">
        <v>0.26907566795324983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"/>
  <sheetViews>
    <sheetView workbookViewId="0">
      <selection activeCell="D31" sqref="D31"/>
    </sheetView>
  </sheetViews>
  <sheetFormatPr defaultRowHeight="14.4"/>
  <cols>
    <col min="1" max="1" width="19" bestFit="1" customWidth="1"/>
  </cols>
  <sheetData>
    <row r="1" spans="1:19">
      <c r="A1" t="s">
        <v>53</v>
      </c>
      <c r="B1" t="s">
        <v>16</v>
      </c>
      <c r="C1" t="s">
        <v>17</v>
      </c>
      <c r="D1" t="s">
        <v>15</v>
      </c>
      <c r="F1" t="s">
        <v>54</v>
      </c>
      <c r="G1" t="s">
        <v>16</v>
      </c>
      <c r="H1" t="s">
        <v>17</v>
      </c>
      <c r="I1" t="s">
        <v>15</v>
      </c>
      <c r="K1" t="s">
        <v>55</v>
      </c>
      <c r="L1" t="s">
        <v>16</v>
      </c>
      <c r="M1" t="s">
        <v>17</v>
      </c>
      <c r="N1" t="s">
        <v>15</v>
      </c>
      <c r="P1" t="s">
        <v>56</v>
      </c>
      <c r="Q1" t="s">
        <v>16</v>
      </c>
      <c r="R1" t="s">
        <v>17</v>
      </c>
      <c r="S1" t="s">
        <v>15</v>
      </c>
    </row>
    <row r="2" spans="1:19">
      <c r="A2" t="s">
        <v>45</v>
      </c>
      <c r="B2">
        <v>1.0691910093829429E-2</v>
      </c>
      <c r="C2">
        <v>2.2190622953901378E-2</v>
      </c>
      <c r="D2">
        <v>5.0848690496890912E-2</v>
      </c>
      <c r="F2" t="s">
        <v>45</v>
      </c>
      <c r="G2">
        <v>1.9349872426992869E-2</v>
      </c>
      <c r="H2">
        <v>3.1228895271320015E-2</v>
      </c>
      <c r="I2">
        <v>6.7681187027841511E-2</v>
      </c>
      <c r="K2" t="s">
        <v>45</v>
      </c>
      <c r="L2">
        <v>3.5300461161593452E-2</v>
      </c>
      <c r="M2">
        <v>8.1422148113441534E-2</v>
      </c>
      <c r="N2">
        <v>9.1291670531136279E-2</v>
      </c>
      <c r="P2" t="s">
        <v>45</v>
      </c>
      <c r="Q2">
        <v>2.6664124655977912E-2</v>
      </c>
      <c r="R2">
        <v>6.0423753345413965E-2</v>
      </c>
      <c r="S2">
        <v>7.0559305134130418E-2</v>
      </c>
    </row>
    <row r="3" spans="1:19">
      <c r="A3" t="s">
        <v>46</v>
      </c>
      <c r="B3">
        <v>8.0175139919668997E-3</v>
      </c>
      <c r="C3">
        <v>2.2424553474910156E-2</v>
      </c>
      <c r="D3">
        <v>5.6296974530740389E-2</v>
      </c>
      <c r="F3" t="s">
        <v>46</v>
      </c>
      <c r="G3">
        <v>1.1591767587297295E-2</v>
      </c>
      <c r="H3">
        <v>2.7268606389698542E-2</v>
      </c>
      <c r="I3">
        <v>6.3189351569827468E-2</v>
      </c>
      <c r="K3" t="s">
        <v>46</v>
      </c>
      <c r="L3">
        <v>2.3237266076716407E-2</v>
      </c>
      <c r="M3">
        <v>5.8339145396637905E-2</v>
      </c>
      <c r="N3">
        <v>6.3070751310995501E-2</v>
      </c>
      <c r="P3" t="s">
        <v>46</v>
      </c>
      <c r="Q3">
        <v>2.3370794678050824E-2</v>
      </c>
      <c r="R3">
        <v>5.5485870149446254E-2</v>
      </c>
      <c r="S3">
        <v>6.3100693328772411E-2</v>
      </c>
    </row>
    <row r="4" spans="1:19">
      <c r="A4" t="s">
        <v>47</v>
      </c>
      <c r="B4">
        <v>4.2774828085982124E-5</v>
      </c>
      <c r="C4">
        <v>8.8593915076445347E-5</v>
      </c>
      <c r="D4">
        <v>2.9499221000963327E-4</v>
      </c>
      <c r="F4" t="s">
        <v>47</v>
      </c>
      <c r="G4">
        <v>5.9814380314798995E-5</v>
      </c>
      <c r="H4">
        <v>1.3061848614849531E-4</v>
      </c>
      <c r="I4">
        <v>4.8883414813292189E-4</v>
      </c>
      <c r="K4" t="s">
        <v>47</v>
      </c>
      <c r="L4">
        <v>8.9539578691552507E-5</v>
      </c>
      <c r="M4">
        <v>2.4869624810101545E-4</v>
      </c>
      <c r="N4">
        <v>3.7524365036982693E-4</v>
      </c>
      <c r="P4" t="s">
        <v>47</v>
      </c>
      <c r="Q4">
        <v>1.0534342179890045E-4</v>
      </c>
      <c r="R4">
        <v>2.784810964045874E-4</v>
      </c>
      <c r="S4">
        <v>5.3709485549638142E-4</v>
      </c>
    </row>
    <row r="5" spans="1:19">
      <c r="A5" t="s">
        <v>48</v>
      </c>
      <c r="B5">
        <v>1.9892700493183507E-2</v>
      </c>
      <c r="C5">
        <v>4.4597696985070656E-2</v>
      </c>
      <c r="D5">
        <v>9.1869930133421998E-2</v>
      </c>
      <c r="F5" t="s">
        <v>48</v>
      </c>
      <c r="G5">
        <v>3.2155263686957598E-2</v>
      </c>
      <c r="H5">
        <v>6.5085211579654731E-2</v>
      </c>
      <c r="I5">
        <v>0.12342108972547797</v>
      </c>
      <c r="K5" t="s">
        <v>48</v>
      </c>
      <c r="L5">
        <v>5.4475528211664542E-2</v>
      </c>
      <c r="M5">
        <v>0.10520283578221049</v>
      </c>
      <c r="N5">
        <v>0.10072553392416031</v>
      </c>
      <c r="P5" t="s">
        <v>48</v>
      </c>
      <c r="Q5">
        <v>5.3519657447289731E-2</v>
      </c>
      <c r="R5">
        <v>0.10341645804940779</v>
      </c>
      <c r="S5">
        <v>0.10903938952054505</v>
      </c>
    </row>
    <row r="6" spans="1:19">
      <c r="A6" t="s">
        <v>49</v>
      </c>
      <c r="B6">
        <v>8.4957572372321918E-2</v>
      </c>
      <c r="C6">
        <v>9.9597847749850504E-2</v>
      </c>
      <c r="D6">
        <v>0.23263054468025063</v>
      </c>
      <c r="F6" t="s">
        <v>49</v>
      </c>
      <c r="G6">
        <v>0.1402292508861275</v>
      </c>
      <c r="H6">
        <v>0.13028078271004054</v>
      </c>
      <c r="I6">
        <v>0.29337499042999249</v>
      </c>
      <c r="K6" t="s">
        <v>49</v>
      </c>
      <c r="L6">
        <v>0.15211372101074702</v>
      </c>
      <c r="M6">
        <v>0.22387583549899032</v>
      </c>
      <c r="N6">
        <v>0.24866169055286089</v>
      </c>
      <c r="P6" t="s">
        <v>49</v>
      </c>
      <c r="Q6">
        <v>0.13777742039550409</v>
      </c>
      <c r="R6">
        <v>0.20642178558808422</v>
      </c>
      <c r="S6">
        <v>0.24779563366579044</v>
      </c>
    </row>
    <row r="7" spans="1:19">
      <c r="A7" t="s">
        <v>50</v>
      </c>
      <c r="B7">
        <v>2.7152804494854414E-2</v>
      </c>
      <c r="C7">
        <v>4.5101755300561049E-2</v>
      </c>
      <c r="D7">
        <v>9.8343049593144272E-2</v>
      </c>
      <c r="F7" t="s">
        <v>50</v>
      </c>
      <c r="G7">
        <v>4.5430963650599815E-2</v>
      </c>
      <c r="H7">
        <v>6.2380054458905813E-2</v>
      </c>
      <c r="I7">
        <v>0.12292084271021587</v>
      </c>
      <c r="K7" t="s">
        <v>50</v>
      </c>
      <c r="L7">
        <v>7.4905189723880924E-2</v>
      </c>
      <c r="M7">
        <v>9.052308423965405E-2</v>
      </c>
      <c r="N7">
        <v>0.17899439259364139</v>
      </c>
      <c r="P7" t="s">
        <v>50</v>
      </c>
      <c r="Q7">
        <v>7.0142439961467087E-2</v>
      </c>
      <c r="R7">
        <v>0.1489804374829721</v>
      </c>
      <c r="S7">
        <v>0.17539040605443162</v>
      </c>
    </row>
    <row r="8" spans="1:19">
      <c r="A8" t="s">
        <v>51</v>
      </c>
      <c r="B8">
        <v>0.10669006373978068</v>
      </c>
      <c r="C8">
        <v>0.18510524680824242</v>
      </c>
      <c r="D8">
        <v>0.46819019484198693</v>
      </c>
      <c r="F8" t="s">
        <v>51</v>
      </c>
      <c r="G8">
        <v>0.18824220140888637</v>
      </c>
      <c r="H8">
        <v>0.25690971354681214</v>
      </c>
      <c r="I8">
        <v>0.61061213687702953</v>
      </c>
      <c r="K8" t="s">
        <v>51</v>
      </c>
      <c r="L8">
        <v>0.194739563701323</v>
      </c>
      <c r="M8">
        <v>0.39944460588201486</v>
      </c>
      <c r="N8">
        <v>0.50439993658211557</v>
      </c>
      <c r="P8" t="s">
        <v>51</v>
      </c>
      <c r="Q8">
        <v>0.16559633464165127</v>
      </c>
      <c r="R8">
        <v>0.38000836678740757</v>
      </c>
      <c r="S8">
        <v>0.49282226038890353</v>
      </c>
    </row>
    <row r="9" spans="1:19">
      <c r="A9" t="s">
        <v>52</v>
      </c>
      <c r="B9">
        <v>3.6604689629993699E-2</v>
      </c>
      <c r="C9">
        <v>6.2173559708182023E-2</v>
      </c>
      <c r="D9">
        <v>0.15497057584829085</v>
      </c>
      <c r="F9" t="s">
        <v>52</v>
      </c>
      <c r="G9">
        <v>5.5594470389663399E-2</v>
      </c>
      <c r="I9">
        <v>0.17851040179505284</v>
      </c>
      <c r="K9" t="s">
        <v>52</v>
      </c>
      <c r="L9">
        <v>8.1998469876296221E-2</v>
      </c>
      <c r="M9">
        <v>0.1631155746889987</v>
      </c>
      <c r="N9">
        <v>0.21027719546734561</v>
      </c>
      <c r="P9" t="s">
        <v>52</v>
      </c>
      <c r="Q9">
        <v>6.9784847079030252E-2</v>
      </c>
      <c r="R9">
        <v>0.13870953373395886</v>
      </c>
      <c r="S9">
        <v>0.20324127643534598</v>
      </c>
    </row>
    <row r="11" spans="1:19">
      <c r="A11" t="s">
        <v>36</v>
      </c>
      <c r="B11" t="s">
        <v>16</v>
      </c>
      <c r="C11" t="s">
        <v>17</v>
      </c>
      <c r="D11" t="s">
        <v>15</v>
      </c>
      <c r="F11" t="s">
        <v>13</v>
      </c>
      <c r="G11" t="s">
        <v>16</v>
      </c>
      <c r="H11" t="s">
        <v>17</v>
      </c>
      <c r="I11" t="s">
        <v>15</v>
      </c>
    </row>
    <row r="12" spans="1:19">
      <c r="A12" t="s">
        <v>45</v>
      </c>
      <c r="B12">
        <v>2.3001592084598416E-2</v>
      </c>
      <c r="C12">
        <v>4.8816354921019225E-2</v>
      </c>
      <c r="D12">
        <v>7.0095213297499792E-2</v>
      </c>
      <c r="F12" t="s">
        <v>45</v>
      </c>
      <c r="G12">
        <v>9.0766135284736753E-3</v>
      </c>
      <c r="H12">
        <v>2.3537830123039446E-2</v>
      </c>
      <c r="I12">
        <v>1.4368031730504676E-2</v>
      </c>
    </row>
    <row r="13" spans="1:19">
      <c r="A13" t="s">
        <v>46</v>
      </c>
      <c r="B13">
        <v>1.6554335583507856E-2</v>
      </c>
      <c r="C13">
        <v>4.0879543852673214E-2</v>
      </c>
      <c r="D13">
        <v>6.1414442685083941E-2</v>
      </c>
      <c r="F13" t="s">
        <v>46</v>
      </c>
      <c r="G13">
        <v>6.8671332914005574E-3</v>
      </c>
      <c r="H13">
        <v>1.615570133440632E-2</v>
      </c>
      <c r="I13">
        <v>2.9548934565171185E-3</v>
      </c>
    </row>
    <row r="14" spans="1:19">
      <c r="A14" t="s">
        <v>47</v>
      </c>
      <c r="B14">
        <v>7.4368052222808519E-5</v>
      </c>
      <c r="C14">
        <v>1.865974364326359E-4</v>
      </c>
      <c r="D14">
        <v>4.2404121600219085E-4</v>
      </c>
      <c r="F14" t="s">
        <v>47</v>
      </c>
      <c r="G14">
        <v>2.4492804622648957E-5</v>
      </c>
      <c r="H14">
        <v>7.9115741881109948E-5</v>
      </c>
      <c r="I14">
        <v>9.4886903490803141E-5</v>
      </c>
    </row>
    <row r="15" spans="1:19">
      <c r="A15" t="s">
        <v>48</v>
      </c>
      <c r="B15">
        <v>4.0010787459773843E-2</v>
      </c>
      <c r="C15">
        <v>7.9575550599085915E-2</v>
      </c>
      <c r="D15">
        <v>0.10626398582590132</v>
      </c>
      <c r="F15" t="s">
        <v>48</v>
      </c>
      <c r="G15">
        <v>1.4647226446494825E-2</v>
      </c>
      <c r="H15">
        <v>2.5780645755360442E-2</v>
      </c>
      <c r="I15">
        <v>1.1618222418201639E-2</v>
      </c>
    </row>
    <row r="16" spans="1:19">
      <c r="A16" t="s">
        <v>49</v>
      </c>
      <c r="B16">
        <v>0.12876949116617514</v>
      </c>
      <c r="C16">
        <v>0.16504406288674139</v>
      </c>
      <c r="D16">
        <v>0.25561571483222362</v>
      </c>
      <c r="F16" t="s">
        <v>49</v>
      </c>
      <c r="G16">
        <v>2.5869413296763327E-2</v>
      </c>
      <c r="H16">
        <v>5.1635709855284678E-2</v>
      </c>
      <c r="I16">
        <v>2.271339397641281E-2</v>
      </c>
    </row>
    <row r="17" spans="1:9">
      <c r="A17" t="s">
        <v>50</v>
      </c>
      <c r="B17">
        <v>5.4407849457700552E-2</v>
      </c>
      <c r="C17">
        <v>8.6746332870523246E-2</v>
      </c>
      <c r="D17">
        <v>0.14391217273785828</v>
      </c>
      <c r="F17" t="s">
        <v>50</v>
      </c>
      <c r="G17">
        <v>1.9307642599688944E-2</v>
      </c>
      <c r="H17">
        <v>3.9418694779350928E-2</v>
      </c>
      <c r="I17">
        <v>3.4419552013534672E-2</v>
      </c>
    </row>
    <row r="18" spans="1:9">
      <c r="A18" t="s">
        <v>51</v>
      </c>
      <c r="B18">
        <v>0.16381704087291032</v>
      </c>
      <c r="C18">
        <v>0.30536698325611922</v>
      </c>
      <c r="D18">
        <v>0.5190061321725089</v>
      </c>
      <c r="F18" t="s">
        <v>51</v>
      </c>
      <c r="G18">
        <v>3.4711123173870727E-2</v>
      </c>
      <c r="H18">
        <v>8.8364200125877493E-2</v>
      </c>
      <c r="I18">
        <v>5.4481317155308719E-2</v>
      </c>
    </row>
    <row r="19" spans="1:9">
      <c r="A19" t="s">
        <v>52</v>
      </c>
      <c r="B19">
        <v>6.0995619243745899E-2</v>
      </c>
      <c r="C19">
        <v>0.12133288937704652</v>
      </c>
      <c r="D19">
        <v>0.18674986238650881</v>
      </c>
      <c r="F19" t="s">
        <v>52</v>
      </c>
      <c r="G19">
        <v>1.6900148793729041E-2</v>
      </c>
      <c r="H19">
        <v>4.3002197028576862E-2</v>
      </c>
      <c r="I19">
        <v>2.1813492974207239E-2</v>
      </c>
    </row>
    <row r="21" spans="1:9">
      <c r="A21" t="s">
        <v>57</v>
      </c>
      <c r="B21" t="s">
        <v>19</v>
      </c>
      <c r="C21" t="s">
        <v>20</v>
      </c>
      <c r="D21" t="s">
        <v>21</v>
      </c>
      <c r="F21" t="s">
        <v>13</v>
      </c>
      <c r="G21" t="s">
        <v>16</v>
      </c>
      <c r="H21" t="s">
        <v>17</v>
      </c>
      <c r="I21" t="s">
        <v>15</v>
      </c>
    </row>
    <row r="22" spans="1:9">
      <c r="A22" t="s">
        <v>45</v>
      </c>
      <c r="B22">
        <v>1</v>
      </c>
      <c r="C22">
        <v>2.1223033058527307</v>
      </c>
      <c r="D22">
        <v>3.0474070246830736</v>
      </c>
      <c r="F22" t="s">
        <v>45</v>
      </c>
      <c r="G22">
        <v>0.39460805561156198</v>
      </c>
      <c r="H22">
        <v>1.0233130835669453</v>
      </c>
      <c r="I22">
        <v>0.6246537925574871</v>
      </c>
    </row>
    <row r="23" spans="1:9">
      <c r="A23" t="s">
        <v>46</v>
      </c>
      <c r="B23">
        <v>1</v>
      </c>
      <c r="C23">
        <v>2.4694161626999502</v>
      </c>
      <c r="D23">
        <v>3.7098705879967575</v>
      </c>
      <c r="F23" t="s">
        <v>46</v>
      </c>
      <c r="G23">
        <v>0.41482385425615581</v>
      </c>
      <c r="H23">
        <v>0.97591964672392695</v>
      </c>
      <c r="I23">
        <v>0.17849665071794912</v>
      </c>
    </row>
    <row r="24" spans="1:9">
      <c r="A24" t="s">
        <v>47</v>
      </c>
      <c r="B24">
        <v>1</v>
      </c>
      <c r="C24">
        <v>2.5091074844018419</v>
      </c>
      <c r="D24">
        <v>5.7019271491977888</v>
      </c>
      <c r="F24" t="s">
        <v>47</v>
      </c>
      <c r="G24">
        <v>0.32934578613499127</v>
      </c>
      <c r="H24">
        <v>1.0638404464873872</v>
      </c>
      <c r="I24">
        <v>1.2759094887482012</v>
      </c>
    </row>
    <row r="25" spans="1:9">
      <c r="A25" t="s">
        <v>48</v>
      </c>
      <c r="B25">
        <v>1</v>
      </c>
      <c r="C25">
        <v>1.9888523983460662</v>
      </c>
      <c r="D25">
        <v>2.6558833897667551</v>
      </c>
      <c r="F25" t="s">
        <v>48</v>
      </c>
      <c r="G25">
        <v>0.36608193380899823</v>
      </c>
      <c r="H25">
        <v>0.64434237344815715</v>
      </c>
      <c r="I25">
        <v>0.29037724963254974</v>
      </c>
    </row>
    <row r="26" spans="1:9">
      <c r="A26" t="s">
        <v>49</v>
      </c>
      <c r="B26">
        <v>1</v>
      </c>
      <c r="C26">
        <v>1.2817016002164243</v>
      </c>
      <c r="D26">
        <v>1.9850642610861549</v>
      </c>
      <c r="F26" t="s">
        <v>49</v>
      </c>
      <c r="G26">
        <v>0.20089706857177239</v>
      </c>
      <c r="H26">
        <v>0.40099335166782285</v>
      </c>
      <c r="I26">
        <v>0.17638800752191766</v>
      </c>
    </row>
    <row r="27" spans="1:9">
      <c r="A27" t="s">
        <v>50</v>
      </c>
      <c r="B27">
        <v>1</v>
      </c>
      <c r="C27">
        <v>1.5943716528984349</v>
      </c>
      <c r="D27">
        <v>2.6450626917305926</v>
      </c>
      <c r="F27" t="s">
        <v>50</v>
      </c>
      <c r="G27">
        <v>0.3548686961924436</v>
      </c>
      <c r="H27">
        <v>0.72450382017023185</v>
      </c>
      <c r="I27">
        <v>0.63262107134549017</v>
      </c>
    </row>
    <row r="28" spans="1:9">
      <c r="A28" t="s">
        <v>51</v>
      </c>
      <c r="B28">
        <v>1</v>
      </c>
      <c r="C28">
        <v>1.8640733688568072</v>
      </c>
      <c r="D28">
        <v>3.1682060022995726</v>
      </c>
      <c r="F28" t="s">
        <v>51</v>
      </c>
      <c r="G28">
        <v>0.21188957503389225</v>
      </c>
      <c r="H28">
        <v>0.53940786413319886</v>
      </c>
      <c r="I28">
        <v>0.33257417460968219</v>
      </c>
    </row>
    <row r="29" spans="1:9">
      <c r="A29" t="s">
        <v>52</v>
      </c>
      <c r="B29">
        <v>1</v>
      </c>
      <c r="C29">
        <v>1.9892066164979088</v>
      </c>
      <c r="D29">
        <v>3.061693031432859</v>
      </c>
      <c r="F29" t="s">
        <v>52</v>
      </c>
      <c r="G29">
        <v>0.27707151764775095</v>
      </c>
      <c r="H29">
        <v>0.70500468003669026</v>
      </c>
      <c r="I29">
        <v>0.3576239284830911</v>
      </c>
    </row>
    <row r="30" spans="1:9">
      <c r="B30" t="s">
        <v>122</v>
      </c>
    </row>
    <row r="32" spans="1:9">
      <c r="C32" t="s">
        <v>124</v>
      </c>
    </row>
    <row r="33" spans="7:7">
      <c r="G33" t="s">
        <v>123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J6" sqref="J6"/>
    </sheetView>
  </sheetViews>
  <sheetFormatPr defaultRowHeight="14.4"/>
  <sheetData>
    <row r="2" spans="1:4">
      <c r="B2" t="s">
        <v>16</v>
      </c>
      <c r="C2" t="s">
        <v>17</v>
      </c>
      <c r="D2" t="s">
        <v>15</v>
      </c>
    </row>
    <row r="3" spans="1:4">
      <c r="B3">
        <v>1.4768620129870129</v>
      </c>
      <c r="C3">
        <v>1.6743321969696972</v>
      </c>
      <c r="D3">
        <v>1.9790716369047618</v>
      </c>
    </row>
    <row r="4" spans="1:4">
      <c r="B4">
        <v>1.559814814814815</v>
      </c>
      <c r="C4">
        <v>1.8490666666666689</v>
      </c>
      <c r="D4">
        <v>1.8476666666666666</v>
      </c>
    </row>
    <row r="5" spans="1:4">
      <c r="B5">
        <v>1.520661111111111</v>
      </c>
      <c r="C5">
        <v>1.616048765432099</v>
      </c>
      <c r="D5">
        <v>1.7017009259259257</v>
      </c>
    </row>
    <row r="6" spans="1:4">
      <c r="B6">
        <v>1.540282098765432</v>
      </c>
      <c r="C6">
        <v>1.6534768518518517</v>
      </c>
    </row>
    <row r="7" spans="1:4">
      <c r="B7">
        <v>1.3496666666666668</v>
      </c>
      <c r="C7">
        <v>1.7391428571428571</v>
      </c>
      <c r="D7">
        <v>1.7807999999999999</v>
      </c>
    </row>
    <row r="8" spans="1:4">
      <c r="A8" t="s">
        <v>36</v>
      </c>
      <c r="B8">
        <v>1.4894573408690075</v>
      </c>
      <c r="C8">
        <v>1.7064134676126348</v>
      </c>
      <c r="D8">
        <v>1.8273098073743386</v>
      </c>
    </row>
    <row r="9" spans="1:4">
      <c r="A9" t="s">
        <v>4</v>
      </c>
      <c r="B9">
        <v>7.5109360682922927E-2</v>
      </c>
      <c r="C9">
        <v>8.1753802056929475E-2</v>
      </c>
      <c r="D9">
        <v>0.10171873955101442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0" zoomScale="115" zoomScaleNormal="115" workbookViewId="0">
      <selection activeCell="I41" sqref="I41"/>
    </sheetView>
  </sheetViews>
  <sheetFormatPr defaultRowHeight="14.4"/>
  <cols>
    <col min="1" max="1" width="17.88671875" bestFit="1" customWidth="1"/>
    <col min="2" max="2" width="10.88671875" customWidth="1"/>
  </cols>
  <sheetData>
    <row r="1" spans="1:13">
      <c r="B1" t="s">
        <v>58</v>
      </c>
    </row>
    <row r="2" spans="1:13">
      <c r="A2" t="s">
        <v>59</v>
      </c>
      <c r="B2" t="s">
        <v>60</v>
      </c>
      <c r="C2" t="s">
        <v>61</v>
      </c>
      <c r="D2" t="s">
        <v>62</v>
      </c>
      <c r="E2" t="s">
        <v>63</v>
      </c>
      <c r="F2" t="s">
        <v>64</v>
      </c>
      <c r="G2" t="s">
        <v>65</v>
      </c>
      <c r="H2" t="s">
        <v>66</v>
      </c>
      <c r="I2" t="s">
        <v>67</v>
      </c>
      <c r="J2" t="s">
        <v>68</v>
      </c>
      <c r="K2" t="s">
        <v>69</v>
      </c>
      <c r="L2" t="s">
        <v>70</v>
      </c>
      <c r="M2" t="s">
        <v>71</v>
      </c>
    </row>
    <row r="3" spans="1:13">
      <c r="A3">
        <v>0</v>
      </c>
      <c r="B3" s="11">
        <v>56.347039209195088</v>
      </c>
      <c r="C3" s="11">
        <v>46.164187341012934</v>
      </c>
      <c r="D3" s="11">
        <v>62.887432465001723</v>
      </c>
      <c r="E3" s="11">
        <v>44.356123013663307</v>
      </c>
      <c r="F3" s="11">
        <v>39.306978412563552</v>
      </c>
      <c r="G3" s="11">
        <v>42.089716273111129</v>
      </c>
      <c r="H3" s="11">
        <v>45.00015124991674</v>
      </c>
      <c r="I3" s="11">
        <v>38.729772664784896</v>
      </c>
      <c r="J3" s="11">
        <v>33.039522722577175</v>
      </c>
      <c r="K3" s="11">
        <v>38.533115423250685</v>
      </c>
      <c r="L3" s="11">
        <v>40.030041782815715</v>
      </c>
      <c r="M3" s="11">
        <v>42.421527712313953</v>
      </c>
    </row>
    <row r="4" spans="1:13">
      <c r="A4">
        <v>6</v>
      </c>
      <c r="B4" s="11">
        <v>54.481242391930415</v>
      </c>
      <c r="C4" s="11">
        <v>42.950152220702954</v>
      </c>
      <c r="D4" s="11">
        <v>58.246681357407688</v>
      </c>
      <c r="E4" s="11">
        <v>44.372282142409915</v>
      </c>
      <c r="F4" s="11">
        <v>37.289106578372149</v>
      </c>
      <c r="G4" s="11">
        <v>36.867996718047102</v>
      </c>
      <c r="H4" s="11">
        <v>41.952821162543067</v>
      </c>
      <c r="I4" s="11">
        <v>35.113740271440456</v>
      </c>
      <c r="J4" s="11">
        <v>33.813486229961619</v>
      </c>
      <c r="K4" s="11">
        <v>36.447514081835813</v>
      </c>
      <c r="L4" s="11">
        <v>37.927775919750992</v>
      </c>
      <c r="M4" s="11">
        <v>42.878102257962233</v>
      </c>
    </row>
    <row r="5" spans="1:13">
      <c r="A5">
        <v>13</v>
      </c>
      <c r="B5" s="11">
        <v>55.418480033374806</v>
      </c>
      <c r="C5" s="11">
        <v>43.991203401008306</v>
      </c>
      <c r="D5" s="11">
        <v>59.001713471724848</v>
      </c>
      <c r="E5" s="11">
        <v>44.068274764566127</v>
      </c>
      <c r="F5" s="11">
        <v>40.413501187624767</v>
      </c>
      <c r="G5" s="11">
        <v>39.819435980524617</v>
      </c>
      <c r="H5" s="11">
        <v>42.821320036839495</v>
      </c>
      <c r="I5" s="11">
        <v>37.249112725232415</v>
      </c>
      <c r="J5" s="11">
        <v>34.208583759546791</v>
      </c>
      <c r="K5" s="11">
        <v>36.403870955988857</v>
      </c>
      <c r="L5" s="11">
        <v>38.334530451026716</v>
      </c>
      <c r="M5" s="11">
        <v>43.109535391775154</v>
      </c>
    </row>
    <row r="6" spans="1:13">
      <c r="A6">
        <v>20</v>
      </c>
      <c r="B6" s="11">
        <v>54.981154951359429</v>
      </c>
      <c r="C6" s="11">
        <v>43.590305968048568</v>
      </c>
      <c r="D6" s="11">
        <v>59.017511279802044</v>
      </c>
      <c r="E6" s="11">
        <v>44.197668231282329</v>
      </c>
      <c r="F6" s="11">
        <v>39.266941773663937</v>
      </c>
      <c r="G6" s="11">
        <v>38.931979890842605</v>
      </c>
      <c r="H6" s="11">
        <v>44.197423588321278</v>
      </c>
      <c r="I6" s="11">
        <v>35.811706945354409</v>
      </c>
      <c r="J6" s="11">
        <v>34.464160562470255</v>
      </c>
      <c r="K6" s="11">
        <v>36.532669191226056</v>
      </c>
      <c r="L6" s="11">
        <v>38.588288957815607</v>
      </c>
      <c r="M6" s="11">
        <v>42.372203095659849</v>
      </c>
    </row>
    <row r="7" spans="1:13">
      <c r="A7">
        <v>27</v>
      </c>
      <c r="B7" s="11">
        <v>22.933075277150063</v>
      </c>
      <c r="C7" s="11">
        <v>18.897665759575762</v>
      </c>
      <c r="D7" s="11">
        <v>25.334628868668585</v>
      </c>
      <c r="E7" s="11">
        <v>19.822994424191521</v>
      </c>
      <c r="F7" s="11">
        <v>17.824351031651023</v>
      </c>
      <c r="G7" s="11">
        <v>15.969447863335141</v>
      </c>
      <c r="H7" s="11">
        <v>18.970727606286513</v>
      </c>
      <c r="I7" s="11">
        <v>15.251510979555901</v>
      </c>
      <c r="J7" s="11">
        <v>15.910310864672192</v>
      </c>
      <c r="K7" s="11">
        <v>16.673050677893155</v>
      </c>
      <c r="L7" s="11">
        <v>17.354815788036323</v>
      </c>
      <c r="M7" s="11">
        <v>20.111388299842343</v>
      </c>
    </row>
    <row r="8" spans="1:13">
      <c r="A8">
        <v>33</v>
      </c>
      <c r="B8" s="11">
        <v>24.053777935896093</v>
      </c>
      <c r="C8" s="11">
        <v>19.004644302165122</v>
      </c>
      <c r="D8" s="11">
        <v>25.054539967001286</v>
      </c>
      <c r="E8" s="11">
        <v>20.082462400413441</v>
      </c>
      <c r="F8" s="11">
        <v>17.848948594976864</v>
      </c>
      <c r="G8" s="11">
        <v>16.115195322964496</v>
      </c>
      <c r="H8" s="11">
        <v>19.653808380310913</v>
      </c>
      <c r="I8" s="11">
        <v>15.623353295700925</v>
      </c>
      <c r="J8" s="11">
        <v>16.197305151672889</v>
      </c>
      <c r="K8" s="11">
        <v>16.161074561564593</v>
      </c>
      <c r="L8" s="11">
        <v>16.816759348491605</v>
      </c>
      <c r="M8" s="11">
        <v>19.996127135350047</v>
      </c>
    </row>
    <row r="9" spans="1:13">
      <c r="A9">
        <v>40</v>
      </c>
      <c r="B9" s="11">
        <v>24.305115063024985</v>
      </c>
      <c r="C9" s="11">
        <v>19.832677384390454</v>
      </c>
      <c r="D9" s="11">
        <v>24.735051501665342</v>
      </c>
      <c r="E9" s="11">
        <v>20.360336548926284</v>
      </c>
      <c r="F9" s="11">
        <v>18.08329729184376</v>
      </c>
      <c r="G9" s="11">
        <v>16.534135661716032</v>
      </c>
      <c r="H9" s="11">
        <v>19.583314811941541</v>
      </c>
      <c r="I9" s="11">
        <v>15.437186292013621</v>
      </c>
      <c r="J9" s="11">
        <v>16.850139197644623</v>
      </c>
      <c r="K9" s="11">
        <v>15.96809715462193</v>
      </c>
      <c r="L9" s="11">
        <v>16.441270039413165</v>
      </c>
      <c r="M9" s="11">
        <v>19.86088616335002</v>
      </c>
    </row>
    <row r="10" spans="1:13">
      <c r="A10">
        <v>47</v>
      </c>
      <c r="B10" s="11">
        <v>23.460870238849868</v>
      </c>
      <c r="C10" s="11">
        <v>19.328254807892282</v>
      </c>
      <c r="D10" s="11">
        <v>24.211928130268038</v>
      </c>
      <c r="E10" s="11">
        <v>18.824126487208037</v>
      </c>
      <c r="F10" s="11">
        <v>17.050763423269093</v>
      </c>
      <c r="G10" s="11">
        <v>15.86292465281857</v>
      </c>
      <c r="H10" s="11">
        <v>18.519630660252744</v>
      </c>
      <c r="I10" s="11">
        <v>14.454247168873545</v>
      </c>
      <c r="J10" s="11">
        <v>15.538814575016517</v>
      </c>
      <c r="K10" s="11">
        <v>17.332587021598332</v>
      </c>
      <c r="L10" s="11">
        <v>16.812687466174193</v>
      </c>
      <c r="M10" s="11">
        <v>19.998552230565643</v>
      </c>
    </row>
    <row r="11" spans="1:13">
      <c r="A11">
        <v>56</v>
      </c>
      <c r="B11" s="11">
        <v>77.338783159447686</v>
      </c>
      <c r="C11" s="11">
        <v>62.346155446201976</v>
      </c>
      <c r="D11" s="11">
        <v>85.532296158311524</v>
      </c>
      <c r="E11" s="11">
        <v>60.039276588957044</v>
      </c>
      <c r="F11" s="11">
        <v>50.563951211238816</v>
      </c>
      <c r="G11" s="11">
        <v>52.651869244743871</v>
      </c>
      <c r="H11" s="11">
        <v>53.942159769235104</v>
      </c>
      <c r="I11" s="11">
        <v>52.84502787432146</v>
      </c>
      <c r="J11" s="11">
        <v>40.649311061462036</v>
      </c>
      <c r="K11" s="11">
        <v>41.377498822329223</v>
      </c>
      <c r="L11" s="11">
        <v>46.382031339320093</v>
      </c>
      <c r="M11" s="11">
        <v>51.092297291239412</v>
      </c>
    </row>
    <row r="12" spans="1:13">
      <c r="A12">
        <v>65</v>
      </c>
      <c r="B12" s="11">
        <v>79.434799545327252</v>
      </c>
      <c r="C12" s="11">
        <v>65.972534065126752</v>
      </c>
      <c r="D12" s="11">
        <v>86.929383886158746</v>
      </c>
      <c r="E12" s="11">
        <v>63.363130547415601</v>
      </c>
      <c r="F12" s="11">
        <v>51.743717585713085</v>
      </c>
      <c r="G12" s="11">
        <v>52.441213381838431</v>
      </c>
      <c r="H12" s="11">
        <v>56.799771272961031</v>
      </c>
      <c r="I12" s="11">
        <v>52.908938615473993</v>
      </c>
      <c r="J12" s="11">
        <v>39.886944042832489</v>
      </c>
      <c r="K12" s="11">
        <v>41.131159005459097</v>
      </c>
      <c r="L12" s="11">
        <v>44.393732959058475</v>
      </c>
      <c r="M12" s="11">
        <v>51.786597286353668</v>
      </c>
    </row>
    <row r="13" spans="1:13">
      <c r="A13">
        <v>73</v>
      </c>
      <c r="B13" s="11">
        <v>80.191691190064759</v>
      </c>
      <c r="C13" s="11">
        <v>66.604828113463071</v>
      </c>
      <c r="D13" s="11">
        <v>88.720294132810182</v>
      </c>
      <c r="E13" s="11">
        <v>64.299255621924019</v>
      </c>
      <c r="F13" s="11">
        <v>50.755470546090606</v>
      </c>
      <c r="G13" s="11">
        <v>53.76651603406328</v>
      </c>
      <c r="H13" s="11">
        <v>55.319168820544803</v>
      </c>
      <c r="I13" s="11">
        <v>53.577326561726075</v>
      </c>
      <c r="J13" s="11">
        <v>39.619052403038829</v>
      </c>
      <c r="K13" s="11">
        <v>39.61601906793021</v>
      </c>
      <c r="L13" s="11">
        <v>42.530248797028108</v>
      </c>
      <c r="M13" s="11">
        <v>51.424921654913753</v>
      </c>
    </row>
    <row r="14" spans="1:13">
      <c r="A14">
        <v>82</v>
      </c>
      <c r="B14" s="11">
        <v>81.106789510339652</v>
      </c>
      <c r="C14" s="11">
        <v>66.79527957641028</v>
      </c>
      <c r="D14" s="11">
        <v>89.060927297320404</v>
      </c>
      <c r="E14" s="11">
        <v>66.261731023517768</v>
      </c>
      <c r="F14" s="11">
        <v>51.360729932699343</v>
      </c>
      <c r="G14" s="11">
        <v>52.634399494814254</v>
      </c>
      <c r="H14" s="11">
        <v>54.39152626057453</v>
      </c>
      <c r="I14" s="11">
        <v>52.525366803453551</v>
      </c>
      <c r="J14" s="11">
        <v>40.043854243166066</v>
      </c>
      <c r="K14" s="11">
        <v>39.217221124830438</v>
      </c>
      <c r="L14" s="11">
        <v>42.548572094024927</v>
      </c>
      <c r="M14" s="11">
        <v>51.667737902752037</v>
      </c>
    </row>
    <row r="15" spans="1:13">
      <c r="A15">
        <v>89</v>
      </c>
      <c r="B15" s="11">
        <v>17.875892800671647</v>
      </c>
      <c r="C15" s="11">
        <v>13.659486615263186</v>
      </c>
      <c r="D15" s="11">
        <v>18.667240279904316</v>
      </c>
      <c r="E15" s="11">
        <v>15.548888006677466</v>
      </c>
      <c r="F15" s="11">
        <v>13.808163746397668</v>
      </c>
      <c r="G15" s="11">
        <v>11.600384672956904</v>
      </c>
      <c r="H15" s="11">
        <v>13.649506350601746</v>
      </c>
      <c r="I15" s="11">
        <v>10.760771612827405</v>
      </c>
      <c r="J15" s="11">
        <v>15.092670627205893</v>
      </c>
      <c r="K15" s="11">
        <v>12.699960648870563</v>
      </c>
      <c r="L15" s="11">
        <v>10.650600698989424</v>
      </c>
      <c r="M15" s="11">
        <v>16.595512192239187</v>
      </c>
    </row>
    <row r="16" spans="1:13">
      <c r="A16">
        <v>96</v>
      </c>
      <c r="B16" s="11">
        <v>18.341069577365158</v>
      </c>
      <c r="C16" s="11">
        <v>13.520183512680214</v>
      </c>
      <c r="D16" s="11">
        <v>17.974928297988509</v>
      </c>
      <c r="E16" s="11">
        <v>16.624185002941484</v>
      </c>
      <c r="F16" s="11">
        <v>12.875236842091999</v>
      </c>
      <c r="G16" s="11">
        <v>11.749559458436018</v>
      </c>
      <c r="H16" s="11">
        <v>13.145820373877463</v>
      </c>
      <c r="I16" s="11">
        <v>11.555973634744822</v>
      </c>
      <c r="J16" s="11">
        <v>14.963854641757111</v>
      </c>
      <c r="K16" s="11">
        <v>11.814758096067273</v>
      </c>
      <c r="L16" s="11">
        <v>10.427818665878496</v>
      </c>
      <c r="M16" s="11">
        <v>15.650969897284021</v>
      </c>
    </row>
    <row r="17" spans="1:13">
      <c r="A17">
        <v>103</v>
      </c>
      <c r="B17" s="11">
        <v>17.452045760471908</v>
      </c>
      <c r="C17" s="11">
        <v>13.440991151093888</v>
      </c>
      <c r="D17" s="11">
        <v>17.731800246911956</v>
      </c>
      <c r="E17" s="11">
        <v>15.442892622748099</v>
      </c>
      <c r="F17" s="11">
        <v>13.254781473103</v>
      </c>
      <c r="G17" s="11">
        <v>11.285860827260935</v>
      </c>
      <c r="H17" s="11">
        <v>13.219176469575752</v>
      </c>
      <c r="I17" s="11">
        <v>11.105752065359786</v>
      </c>
      <c r="J17" s="11">
        <v>15.409412638540942</v>
      </c>
      <c r="K17" s="11">
        <v>10.63536294713442</v>
      </c>
      <c r="L17" s="11">
        <v>9.959323984310549</v>
      </c>
      <c r="M17" s="11">
        <v>15.423785656282419</v>
      </c>
    </row>
    <row r="18" spans="1:13">
      <c r="A18">
        <v>109</v>
      </c>
      <c r="B18" s="11">
        <v>17.565619046983965</v>
      </c>
      <c r="C18" s="11">
        <v>12.859996689876001</v>
      </c>
      <c r="D18" s="11">
        <v>16.245642367402287</v>
      </c>
      <c r="E18" s="11">
        <v>13.832001153508779</v>
      </c>
      <c r="F18" s="11">
        <v>12.493612971557349</v>
      </c>
      <c r="G18" s="11">
        <v>11.069811001441272</v>
      </c>
      <c r="H18" s="11">
        <v>12.529028589012682</v>
      </c>
      <c r="I18" s="11">
        <v>10.165878497521684</v>
      </c>
      <c r="J18" s="11">
        <v>15.420623652632605</v>
      </c>
      <c r="K18" s="11">
        <v>10.729416551514911</v>
      </c>
      <c r="L18" s="11">
        <v>9.4062572356709282</v>
      </c>
      <c r="M18" s="11">
        <v>14.421026100176476</v>
      </c>
    </row>
    <row r="20" spans="1:13">
      <c r="B20" t="s">
        <v>58</v>
      </c>
      <c r="F20" t="s">
        <v>13</v>
      </c>
    </row>
    <row r="21" spans="1:13">
      <c r="A21" t="s">
        <v>59</v>
      </c>
      <c r="B21" t="s">
        <v>21</v>
      </c>
      <c r="C21" t="s">
        <v>20</v>
      </c>
      <c r="D21" t="s">
        <v>19</v>
      </c>
      <c r="F21" t="s">
        <v>15</v>
      </c>
      <c r="G21" t="s">
        <v>17</v>
      </c>
      <c r="H21" t="s">
        <v>16</v>
      </c>
      <c r="K21" s="4"/>
    </row>
    <row r="22" spans="1:13">
      <c r="A22">
        <v>0</v>
      </c>
      <c r="B22">
        <v>52.438695507218263</v>
      </c>
      <c r="C22">
        <v>41.281654650094076</v>
      </c>
      <c r="D22">
        <v>38.506051910239378</v>
      </c>
      <c r="F22">
        <v>7.5688289276988137</v>
      </c>
      <c r="G22">
        <v>2.4945755380173846</v>
      </c>
      <c r="H22">
        <v>3.4473602104235526</v>
      </c>
    </row>
    <row r="23" spans="1:13">
      <c r="A23">
        <v>6</v>
      </c>
      <c r="B23">
        <v>50.012589528112741</v>
      </c>
      <c r="C23">
        <v>37.805916182600697</v>
      </c>
      <c r="D23">
        <v>37.766719622377664</v>
      </c>
      <c r="F23">
        <v>6.5088442675500433</v>
      </c>
      <c r="G23">
        <v>2.529398008336849</v>
      </c>
      <c r="H23">
        <v>3.2985045509817268</v>
      </c>
    </row>
    <row r="24" spans="1:13">
      <c r="A24">
        <v>13</v>
      </c>
      <c r="B24">
        <v>50.619917917668523</v>
      </c>
      <c r="C24">
        <v>40.075842482555323</v>
      </c>
      <c r="D24">
        <v>38.014130139584381</v>
      </c>
      <c r="F24">
        <v>6.7108974667563119</v>
      </c>
      <c r="G24">
        <v>1.9816537170634672</v>
      </c>
      <c r="H24">
        <v>3.2840877322552067</v>
      </c>
    </row>
    <row r="25" spans="1:13">
      <c r="A25">
        <v>20</v>
      </c>
      <c r="B25">
        <v>50.446660107623096</v>
      </c>
      <c r="C25">
        <v>39.552013049545558</v>
      </c>
      <c r="D25">
        <v>37.989330451792945</v>
      </c>
      <c r="F25">
        <v>6.709706119893486</v>
      </c>
      <c r="G25">
        <v>3.001476119222092</v>
      </c>
      <c r="H25">
        <v>2.9204883444775733</v>
      </c>
    </row>
    <row r="26" spans="1:13">
      <c r="A26">
        <v>27</v>
      </c>
      <c r="B26">
        <v>21.747091082396484</v>
      </c>
      <c r="C26">
        <v>17.004009370207147</v>
      </c>
      <c r="D26">
        <v>17.512391407611005</v>
      </c>
      <c r="F26">
        <v>2.5543276267240409</v>
      </c>
      <c r="G26">
        <v>1.4733048888777329</v>
      </c>
      <c r="H26">
        <v>1.5851474575208224</v>
      </c>
    </row>
    <row r="27" spans="1:13">
      <c r="A27">
        <v>33</v>
      </c>
      <c r="B27">
        <v>22.048856151368987</v>
      </c>
      <c r="C27">
        <v>17.3103263984883</v>
      </c>
      <c r="D27">
        <v>17.292816549269784</v>
      </c>
      <c r="F27">
        <v>2.5586997053315543</v>
      </c>
      <c r="G27">
        <v>1.5855786173261921</v>
      </c>
      <c r="H27">
        <v>1.5823640330393296</v>
      </c>
    </row>
    <row r="28" spans="1:13">
      <c r="A28">
        <v>40</v>
      </c>
      <c r="B28">
        <v>22.308295124501765</v>
      </c>
      <c r="C28">
        <v>17.409483514378739</v>
      </c>
      <c r="D28">
        <v>17.280098138757435</v>
      </c>
      <c r="F28">
        <v>2.2248405666642643</v>
      </c>
      <c r="G28">
        <v>1.5681005797999397</v>
      </c>
      <c r="H28">
        <v>1.5223592448519998</v>
      </c>
    </row>
    <row r="29" spans="1:13">
      <c r="A29">
        <v>47</v>
      </c>
      <c r="B29">
        <v>21.456294916054556</v>
      </c>
      <c r="C29">
        <v>16.47189147630349</v>
      </c>
      <c r="D29">
        <v>17.420660323338673</v>
      </c>
      <c r="F29">
        <v>2.4014944292981504</v>
      </c>
      <c r="G29">
        <v>1.4975027245279624</v>
      </c>
      <c r="H29">
        <v>1.6251352257083616</v>
      </c>
    </row>
    <row r="30" spans="1:13">
      <c r="A30">
        <v>56</v>
      </c>
      <c r="B30">
        <v>71.314127838229552</v>
      </c>
      <c r="C30">
        <v>52.500752024884811</v>
      </c>
      <c r="D30">
        <v>44.875284628587693</v>
      </c>
      <c r="F30">
        <v>10.559351088431763</v>
      </c>
      <c r="G30">
        <v>1.2217012678899908</v>
      </c>
      <c r="H30">
        <v>4.2135166498538572</v>
      </c>
    </row>
    <row r="31" spans="1:13">
      <c r="A31">
        <v>65</v>
      </c>
      <c r="B31">
        <v>73.924962011007082</v>
      </c>
      <c r="C31">
        <v>53.473410213996637</v>
      </c>
      <c r="D31">
        <v>44.299608323425929</v>
      </c>
      <c r="F31">
        <v>9.6729867680729473</v>
      </c>
      <c r="G31">
        <v>1.9647247242800538</v>
      </c>
      <c r="H31">
        <v>4.6253254023848234</v>
      </c>
    </row>
    <row r="32" spans="1:13">
      <c r="A32">
        <v>73</v>
      </c>
      <c r="B32">
        <v>74.954017264565508</v>
      </c>
      <c r="C32">
        <v>53.354620490606187</v>
      </c>
      <c r="D32">
        <v>43.297560480727725</v>
      </c>
      <c r="F32">
        <v>10.002206157961005</v>
      </c>
      <c r="G32">
        <v>1.645773868699268</v>
      </c>
      <c r="H32">
        <v>4.8406594521659612</v>
      </c>
    </row>
    <row r="33" spans="1:9">
      <c r="A33">
        <v>82</v>
      </c>
      <c r="B33">
        <v>75.806181851897023</v>
      </c>
      <c r="C33">
        <v>52.728005622885419</v>
      </c>
      <c r="D33">
        <v>43.369346341193371</v>
      </c>
      <c r="F33">
        <v>9.696360397146881</v>
      </c>
      <c r="G33">
        <v>1.0824241686308347</v>
      </c>
      <c r="H33">
        <v>4.9456044721591166</v>
      </c>
    </row>
    <row r="34" spans="1:9">
      <c r="A34">
        <v>89</v>
      </c>
      <c r="B34">
        <v>16.437876925629155</v>
      </c>
      <c r="C34">
        <v>12.454706595695932</v>
      </c>
      <c r="D34">
        <v>13.759686041826267</v>
      </c>
      <c r="F34">
        <v>1.9715288887696611</v>
      </c>
      <c r="G34">
        <v>1.3094535489057049</v>
      </c>
      <c r="H34">
        <v>2.2698120757974309</v>
      </c>
    </row>
    <row r="35" spans="1:9">
      <c r="A35">
        <v>96</v>
      </c>
      <c r="B35">
        <v>16.615091597743842</v>
      </c>
      <c r="C35">
        <v>12.331647577287576</v>
      </c>
      <c r="D35">
        <v>13.214350325246725</v>
      </c>
      <c r="F35">
        <v>1.8978075891986661</v>
      </c>
      <c r="G35">
        <v>0.68899623996898129</v>
      </c>
      <c r="H35">
        <v>2.1634172845850048</v>
      </c>
    </row>
    <row r="36" spans="1:9">
      <c r="A36">
        <v>103</v>
      </c>
      <c r="B36">
        <v>16.016932445306463</v>
      </c>
      <c r="C36">
        <v>12.216392708824868</v>
      </c>
      <c r="D36">
        <v>12.856971306567083</v>
      </c>
      <c r="F36">
        <v>1.7295459717409174</v>
      </c>
      <c r="G36">
        <v>1.022648365535314</v>
      </c>
      <c r="H36">
        <v>2.5707681909282778</v>
      </c>
    </row>
    <row r="37" spans="1:9">
      <c r="A37">
        <v>109</v>
      </c>
      <c r="B37">
        <v>15.125814814442757</v>
      </c>
      <c r="C37">
        <v>11.564582764883246</v>
      </c>
      <c r="D37">
        <v>12.49433088499873</v>
      </c>
      <c r="F37">
        <v>1.8718002033021619</v>
      </c>
      <c r="G37">
        <v>0.99930295681897185</v>
      </c>
      <c r="H37">
        <v>2.4963205564542603</v>
      </c>
    </row>
    <row r="41" spans="1:9">
      <c r="I41" t="s">
        <v>122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workbookViewId="0">
      <selection activeCell="C10" sqref="C10"/>
    </sheetView>
  </sheetViews>
  <sheetFormatPr defaultRowHeight="14.4"/>
  <cols>
    <col min="1" max="1" width="26.88671875" bestFit="1" customWidth="1"/>
    <col min="2" max="4" width="12" bestFit="1" customWidth="1"/>
  </cols>
  <sheetData>
    <row r="1" spans="1:4">
      <c r="A1" t="s">
        <v>72</v>
      </c>
      <c r="B1" t="s">
        <v>15</v>
      </c>
      <c r="C1" t="s">
        <v>17</v>
      </c>
      <c r="D1" t="s">
        <v>16</v>
      </c>
    </row>
    <row r="2" spans="1:4">
      <c r="A2" t="s">
        <v>73</v>
      </c>
      <c r="B2">
        <v>55.829806222564585</v>
      </c>
      <c r="C2">
        <v>33.404127233500276</v>
      </c>
      <c r="D2">
        <v>23.925647990373299</v>
      </c>
    </row>
    <row r="3" spans="1:4">
      <c r="A3" t="s">
        <v>74</v>
      </c>
      <c r="B3">
        <v>46.163888736794604</v>
      </c>
      <c r="C3">
        <v>36.753073663656401</v>
      </c>
      <c r="D3">
        <v>23.80177215121774</v>
      </c>
    </row>
    <row r="4" spans="1:4">
      <c r="A4" t="s">
        <v>75</v>
      </c>
      <c r="B4">
        <v>62.726688251749394</v>
      </c>
      <c r="C4">
        <v>35.931286166130938</v>
      </c>
      <c r="D4">
        <v>27.107263136829083</v>
      </c>
    </row>
    <row r="5" spans="1:4">
      <c r="A5" t="s">
        <v>76</v>
      </c>
      <c r="B5">
        <v>43.718368480268786</v>
      </c>
      <c r="C5">
        <v>37.77259052970777</v>
      </c>
      <c r="D5">
        <v>31.501150076537705</v>
      </c>
    </row>
    <row r="6" spans="1:4">
      <c r="B6" t="s">
        <v>15</v>
      </c>
      <c r="C6" t="s">
        <v>17</v>
      </c>
      <c r="D6" t="s">
        <v>16</v>
      </c>
    </row>
    <row r="7" spans="1:4">
      <c r="A7" t="s">
        <v>36</v>
      </c>
      <c r="B7">
        <v>52.109687922844344</v>
      </c>
      <c r="C7">
        <v>35.96526939824885</v>
      </c>
      <c r="D7">
        <v>26.583958338739457</v>
      </c>
    </row>
    <row r="8" spans="1:4">
      <c r="A8" t="s">
        <v>4</v>
      </c>
      <c r="B8">
        <v>7.6211342019423141</v>
      </c>
      <c r="C8">
        <v>1.6161411820235938</v>
      </c>
      <c r="D8">
        <v>3.1328819155947367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1"/>
  <sheetViews>
    <sheetView zoomScale="145" zoomScaleNormal="145" workbookViewId="0">
      <selection activeCell="D14" sqref="D14"/>
    </sheetView>
  </sheetViews>
  <sheetFormatPr defaultRowHeight="14.4"/>
  <cols>
    <col min="2" max="2" width="8.33203125" bestFit="1" customWidth="1"/>
    <col min="3" max="3" width="12.88671875" bestFit="1" customWidth="1"/>
  </cols>
  <sheetData>
    <row r="1" spans="2:12" ht="12.75" customHeight="1">
      <c r="C1" s="12" t="s">
        <v>77</v>
      </c>
    </row>
    <row r="2" spans="2:12">
      <c r="C2" s="13" t="s">
        <v>15</v>
      </c>
      <c r="D2" t="s">
        <v>17</v>
      </c>
      <c r="E2" t="s">
        <v>16</v>
      </c>
    </row>
    <row r="3" spans="2:12">
      <c r="C3">
        <v>0.25097481990615289</v>
      </c>
      <c r="D3">
        <v>0.33006421796490826</v>
      </c>
      <c r="E3">
        <v>3.242860420344932E-2</v>
      </c>
    </row>
    <row r="4" spans="2:12">
      <c r="C4">
        <v>0.33916054387298372</v>
      </c>
      <c r="D4">
        <v>0.27520340535589216</v>
      </c>
      <c r="E4">
        <v>0.28105682759151907</v>
      </c>
    </row>
    <row r="5" spans="2:12">
      <c r="C5">
        <v>0.20079905297425277</v>
      </c>
      <c r="D5">
        <v>0.11047180667433799</v>
      </c>
      <c r="E5">
        <v>0.11865329025675907</v>
      </c>
    </row>
    <row r="6" spans="2:12" ht="11.25" customHeight="1">
      <c r="C6">
        <v>0.24005400160317245</v>
      </c>
      <c r="D6">
        <v>0.22620748029413307</v>
      </c>
      <c r="E6">
        <v>8.8986491796407857E-2</v>
      </c>
    </row>
    <row r="7" spans="2:12">
      <c r="C7">
        <v>0.25358523886368461</v>
      </c>
      <c r="D7">
        <v>0.10437117984812026</v>
      </c>
      <c r="E7">
        <v>9.1153152397332293E-2</v>
      </c>
      <c r="L7" t="s">
        <v>122</v>
      </c>
    </row>
    <row r="8" spans="2:12">
      <c r="C8">
        <v>0.32711610486891407</v>
      </c>
      <c r="D8">
        <v>7.9970502188157017E-2</v>
      </c>
      <c r="E8">
        <v>0.11630969647894215</v>
      </c>
    </row>
    <row r="10" spans="2:12">
      <c r="B10" t="s">
        <v>12</v>
      </c>
      <c r="C10">
        <v>0.26861496034819338</v>
      </c>
      <c r="D10">
        <v>0.18771476538759144</v>
      </c>
      <c r="E10">
        <v>0.12143134378740163</v>
      </c>
    </row>
    <row r="11" spans="2:12">
      <c r="B11" t="s">
        <v>13</v>
      </c>
      <c r="C11">
        <v>4.8906127777593816E-2</v>
      </c>
      <c r="D11">
        <v>9.4798709596687541E-2</v>
      </c>
      <c r="E11">
        <v>7.6817065031464959E-2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I34" sqref="I34"/>
    </sheetView>
  </sheetViews>
  <sheetFormatPr defaultRowHeight="14.4"/>
  <sheetData>
    <row r="1" spans="1:5">
      <c r="B1" s="14" t="s">
        <v>78</v>
      </c>
      <c r="C1" s="14"/>
    </row>
    <row r="2" spans="1:5">
      <c r="B2" s="14" t="s">
        <v>16</v>
      </c>
      <c r="C2" s="14" t="s">
        <v>15</v>
      </c>
    </row>
    <row r="3" spans="1:5">
      <c r="B3" s="14">
        <v>0.38080342896773894</v>
      </c>
      <c r="C3" s="14">
        <v>0.72339921362203718</v>
      </c>
    </row>
    <row r="4" spans="1:5">
      <c r="B4" s="14">
        <v>8.4175342235594156E-2</v>
      </c>
      <c r="C4" s="14">
        <v>0.55656101170658723</v>
      </c>
    </row>
    <row r="5" spans="1:5">
      <c r="B5" s="14">
        <v>0.22491014081797389</v>
      </c>
      <c r="C5" s="14">
        <v>0.35326294827013954</v>
      </c>
    </row>
    <row r="7" spans="1:5">
      <c r="A7" t="s">
        <v>36</v>
      </c>
      <c r="B7">
        <v>0.229962970673769</v>
      </c>
      <c r="C7">
        <v>0.5444077245329213</v>
      </c>
      <c r="E7" t="s">
        <v>125</v>
      </c>
    </row>
    <row r="8" spans="1:5">
      <c r="A8" t="s">
        <v>13</v>
      </c>
      <c r="B8">
        <v>0.12115060538232818</v>
      </c>
      <c r="C8">
        <v>0.15135166671036224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"/>
  <sheetViews>
    <sheetView workbookViewId="0">
      <selection activeCell="K10" sqref="K10"/>
    </sheetView>
  </sheetViews>
  <sheetFormatPr defaultRowHeight="14.4"/>
  <sheetData>
    <row r="1" spans="2:5">
      <c r="B1" t="s">
        <v>117</v>
      </c>
      <c r="C1" t="s">
        <v>118</v>
      </c>
      <c r="D1" t="s">
        <v>119</v>
      </c>
      <c r="E1" t="s">
        <v>120</v>
      </c>
    </row>
    <row r="2" spans="2:5">
      <c r="B2">
        <v>92.4</v>
      </c>
      <c r="C2">
        <v>91.2</v>
      </c>
      <c r="D2">
        <v>92.9</v>
      </c>
      <c r="E2">
        <v>86</v>
      </c>
    </row>
    <row r="4" spans="2:5">
      <c r="B4" t="s">
        <v>36</v>
      </c>
      <c r="C4">
        <v>90.625</v>
      </c>
    </row>
    <row r="5" spans="2:5">
      <c r="B5" t="s">
        <v>4</v>
      </c>
      <c r="C5">
        <v>2.7407799984675916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B4"/>
    </sheetView>
  </sheetViews>
  <sheetFormatPr defaultRowHeight="14.4"/>
  <cols>
    <col min="1" max="1" width="14.6640625" bestFit="1" customWidth="1"/>
  </cols>
  <sheetData>
    <row r="1" spans="1:2">
      <c r="A1" t="s">
        <v>79</v>
      </c>
      <c r="B1" t="s">
        <v>80</v>
      </c>
    </row>
    <row r="2" spans="1:2">
      <c r="A2" t="s">
        <v>81</v>
      </c>
      <c r="B2">
        <v>0.46666666666666667</v>
      </c>
    </row>
    <row r="3" spans="1:2">
      <c r="A3" t="s">
        <v>82</v>
      </c>
      <c r="B3">
        <v>0.83333333333333337</v>
      </c>
    </row>
    <row r="4" spans="1:2">
      <c r="A4" t="s">
        <v>83</v>
      </c>
      <c r="B4">
        <v>0.85780000000000001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O9"/>
  <sheetViews>
    <sheetView workbookViewId="0">
      <selection activeCell="Q9" sqref="Q9"/>
    </sheetView>
  </sheetViews>
  <sheetFormatPr defaultRowHeight="14.4"/>
  <cols>
    <col min="13" max="13" width="17.88671875" bestFit="1" customWidth="1"/>
  </cols>
  <sheetData>
    <row r="1" spans="4:15">
      <c r="D1" s="14"/>
      <c r="E1" s="16" t="s">
        <v>84</v>
      </c>
      <c r="F1" s="14"/>
      <c r="G1" s="14"/>
      <c r="H1" s="14"/>
      <c r="I1" s="14" t="s">
        <v>34</v>
      </c>
      <c r="J1" s="14"/>
      <c r="K1" s="14"/>
      <c r="L1" s="14"/>
      <c r="M1" s="15" t="s">
        <v>18</v>
      </c>
      <c r="N1" s="14"/>
      <c r="O1" s="14"/>
    </row>
    <row r="2" spans="4:15">
      <c r="D2" s="14"/>
      <c r="E2" s="14" t="s">
        <v>16</v>
      </c>
      <c r="F2" s="14" t="s">
        <v>17</v>
      </c>
      <c r="G2" s="14" t="s">
        <v>15</v>
      </c>
      <c r="H2" s="14"/>
      <c r="I2" s="14" t="s">
        <v>16</v>
      </c>
      <c r="J2" s="14" t="s">
        <v>17</v>
      </c>
      <c r="K2" s="14" t="s">
        <v>15</v>
      </c>
      <c r="L2" s="14"/>
      <c r="M2" s="14" t="s">
        <v>16</v>
      </c>
      <c r="N2" s="14" t="s">
        <v>17</v>
      </c>
      <c r="O2" s="14" t="s">
        <v>15</v>
      </c>
    </row>
    <row r="3" spans="4:15">
      <c r="D3" s="14"/>
      <c r="E3" s="14">
        <v>308.3</v>
      </c>
      <c r="F3" s="14">
        <v>171.9</v>
      </c>
      <c r="G3" s="14">
        <v>137.5</v>
      </c>
      <c r="H3" s="14"/>
      <c r="I3" s="14">
        <v>0.4</v>
      </c>
      <c r="J3" s="14">
        <v>2.3833333333333333</v>
      </c>
      <c r="K3" s="14">
        <v>3.0833333333333335</v>
      </c>
      <c r="L3" s="14"/>
      <c r="M3" s="14">
        <v>4.7619047619047619</v>
      </c>
      <c r="N3" s="14">
        <v>2.2450999999999999</v>
      </c>
      <c r="O3" s="14">
        <v>1.4522499999999998</v>
      </c>
    </row>
    <row r="4" spans="4:15">
      <c r="D4" s="14"/>
      <c r="E4" s="14">
        <v>324.79999999999995</v>
      </c>
      <c r="F4" s="14">
        <v>174.7</v>
      </c>
      <c r="G4" s="14">
        <v>158.30000000000001</v>
      </c>
      <c r="H4" s="14"/>
      <c r="I4" s="14">
        <v>0.3</v>
      </c>
      <c r="J4" s="14">
        <v>2.3333333333333335</v>
      </c>
      <c r="K4" s="14">
        <v>2.5580154217044848</v>
      </c>
      <c r="L4" s="14"/>
      <c r="M4" s="14">
        <v>8.8966666666666665</v>
      </c>
      <c r="N4" s="14">
        <v>2.198</v>
      </c>
      <c r="O4" s="14">
        <v>1.2048252636228123</v>
      </c>
    </row>
    <row r="5" spans="4:15">
      <c r="D5" s="14"/>
      <c r="E5" s="14">
        <v>233</v>
      </c>
      <c r="F5" s="14">
        <v>161.6</v>
      </c>
      <c r="G5" s="14">
        <v>169.1</v>
      </c>
      <c r="H5" s="14"/>
      <c r="I5" s="14">
        <v>0.28333333333333333</v>
      </c>
      <c r="J5" s="14">
        <v>2.35</v>
      </c>
      <c r="K5" s="14">
        <v>2.1166666666666667</v>
      </c>
      <c r="L5" s="14"/>
      <c r="M5" s="14">
        <v>4.4871794871794872</v>
      </c>
      <c r="N5" s="14">
        <v>2.2136999999999998</v>
      </c>
      <c r="O5" s="14">
        <v>1.830847429906542</v>
      </c>
    </row>
    <row r="6" spans="4:15">
      <c r="D6" s="14"/>
      <c r="E6" s="14">
        <v>332.4</v>
      </c>
      <c r="F6" s="14">
        <v>172</v>
      </c>
      <c r="G6" s="14"/>
      <c r="H6" s="14"/>
      <c r="I6" s="14">
        <v>0.33333333333333331</v>
      </c>
      <c r="J6" s="14">
        <v>2.2382810001918525</v>
      </c>
      <c r="K6" s="14"/>
      <c r="L6" s="14"/>
      <c r="M6" s="14">
        <v>5.5776892430278888</v>
      </c>
      <c r="N6" s="14">
        <v>2.1084607021807247</v>
      </c>
      <c r="O6" s="14"/>
    </row>
    <row r="7" spans="4:15"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</row>
    <row r="8" spans="4:15">
      <c r="D8" s="14" t="s">
        <v>36</v>
      </c>
      <c r="E8" s="14">
        <f>AVERAGE(E3:E6)</f>
        <v>299.625</v>
      </c>
      <c r="F8" s="14">
        <f t="shared" ref="F8:O8" si="0">AVERAGE(F3:F6)</f>
        <v>170.05</v>
      </c>
      <c r="G8" s="14">
        <f t="shared" si="0"/>
        <v>154.96666666666667</v>
      </c>
      <c r="H8" s="14"/>
      <c r="I8" s="14">
        <f t="shared" si="0"/>
        <v>0.32916666666666666</v>
      </c>
      <c r="J8" s="14">
        <f t="shared" si="0"/>
        <v>2.3262369167146297</v>
      </c>
      <c r="K8" s="14">
        <f t="shared" si="0"/>
        <v>2.5860051405681617</v>
      </c>
      <c r="L8" s="14"/>
      <c r="M8" s="14">
        <f t="shared" si="0"/>
        <v>5.9308600396947018</v>
      </c>
      <c r="N8" s="14">
        <f t="shared" si="0"/>
        <v>2.191315175545181</v>
      </c>
      <c r="O8" s="14">
        <f t="shared" si="0"/>
        <v>1.4959742311764515</v>
      </c>
    </row>
    <row r="9" spans="4:15">
      <c r="D9" s="14" t="s">
        <v>13</v>
      </c>
      <c r="E9" s="14">
        <f>_xlfn.STDEV.P(E3:E6)</f>
        <v>39.440231680353833</v>
      </c>
      <c r="F9" s="14">
        <f t="shared" ref="F9:O9" si="1">_xlfn.STDEV.P(F3:F6)</f>
        <v>5.0062460986251969</v>
      </c>
      <c r="G9" s="14">
        <f t="shared" si="1"/>
        <v>13.114199259665922</v>
      </c>
      <c r="H9" s="14"/>
      <c r="I9" s="14">
        <f t="shared" si="1"/>
        <v>4.4682522061515108E-2</v>
      </c>
      <c r="J9" s="14">
        <f t="shared" si="1"/>
        <v>5.3877841684016978E-2</v>
      </c>
      <c r="K9" s="14">
        <f t="shared" si="1"/>
        <v>0.39513599294644852</v>
      </c>
      <c r="L9" s="14"/>
      <c r="M9" s="14">
        <f t="shared" si="1"/>
        <v>1.7586506574212415</v>
      </c>
      <c r="N9" s="14">
        <f t="shared" si="1"/>
        <v>5.0752926866344084E-2</v>
      </c>
      <c r="O9" s="14">
        <f t="shared" si="1"/>
        <v>0.25743581007521366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6"/>
  <sheetViews>
    <sheetView workbookViewId="0">
      <selection activeCell="H2" sqref="H2"/>
    </sheetView>
  </sheetViews>
  <sheetFormatPr defaultRowHeight="14.4"/>
  <cols>
    <col min="7" max="7" width="16.44140625" customWidth="1"/>
  </cols>
  <sheetData>
    <row r="1" spans="2:11">
      <c r="B1" t="s">
        <v>0</v>
      </c>
      <c r="C1" t="s">
        <v>1</v>
      </c>
      <c r="D1" t="s">
        <v>2</v>
      </c>
      <c r="E1" t="s">
        <v>3</v>
      </c>
      <c r="G1" t="s">
        <v>12</v>
      </c>
      <c r="H1" t="s">
        <v>0</v>
      </c>
      <c r="I1" t="s">
        <v>1</v>
      </c>
      <c r="J1" t="s">
        <v>2</v>
      </c>
      <c r="K1" t="s">
        <v>3</v>
      </c>
    </row>
    <row r="2" spans="2:11">
      <c r="B2" t="s">
        <v>15</v>
      </c>
      <c r="C2" t="s">
        <v>15</v>
      </c>
      <c r="D2" t="s">
        <v>15</v>
      </c>
      <c r="E2" t="s">
        <v>15</v>
      </c>
      <c r="G2" t="s">
        <v>16</v>
      </c>
      <c r="H2">
        <v>0.68664407887741719</v>
      </c>
      <c r="I2">
        <v>0.21282166061217067</v>
      </c>
      <c r="J2">
        <v>0.24834670324657918</v>
      </c>
      <c r="K2">
        <v>0.25215746663515254</v>
      </c>
    </row>
    <row r="3" spans="2:11">
      <c r="B3">
        <v>3.3869862750078901</v>
      </c>
      <c r="C3">
        <v>3.7396419708328703</v>
      </c>
      <c r="D3">
        <v>4.4178081847929001</v>
      </c>
      <c r="E3">
        <v>4.8742606909707638</v>
      </c>
      <c r="G3" t="s">
        <v>17</v>
      </c>
      <c r="H3">
        <v>1.9487686057130371</v>
      </c>
      <c r="I3">
        <v>2.395530619879862</v>
      </c>
      <c r="J3">
        <v>2.7506053626492193</v>
      </c>
      <c r="K3">
        <v>3.0321510811461123</v>
      </c>
    </row>
    <row r="4" spans="2:11">
      <c r="B4">
        <v>2.7578944729287587</v>
      </c>
      <c r="C4">
        <v>3.3202965578208894</v>
      </c>
      <c r="D4">
        <v>4.3167472132453506</v>
      </c>
      <c r="E4">
        <v>4.6699356216017875</v>
      </c>
      <c r="G4" t="s">
        <v>15</v>
      </c>
      <c r="H4">
        <v>2.7457653475675601</v>
      </c>
      <c r="I4">
        <v>3.2977814981708362</v>
      </c>
      <c r="J4">
        <v>3.7034995488373235</v>
      </c>
      <c r="K4">
        <v>3.9202208136711265</v>
      </c>
    </row>
    <row r="5" spans="2:11">
      <c r="B5">
        <v>2.639210084421733</v>
      </c>
      <c r="C5">
        <v>3.8229007496258616</v>
      </c>
      <c r="D5">
        <v>4.4951251972637536</v>
      </c>
      <c r="E5">
        <v>4.8682726557238718</v>
      </c>
    </row>
    <row r="6" spans="2:11">
      <c r="B6">
        <v>2.936468850036936</v>
      </c>
      <c r="C6">
        <v>3.4318089842169162</v>
      </c>
      <c r="D6">
        <v>3.6802566050476919</v>
      </c>
      <c r="E6">
        <v>3.8422577738817059</v>
      </c>
      <c r="G6" t="s">
        <v>13</v>
      </c>
      <c r="H6">
        <v>0.88502655047129963</v>
      </c>
      <c r="I6">
        <v>9.5371762342217586E-2</v>
      </c>
      <c r="J6">
        <v>0.11665204073629154</v>
      </c>
      <c r="K6">
        <v>0.12076004383621861</v>
      </c>
    </row>
    <row r="7" spans="2:11">
      <c r="B7">
        <v>3.0856654038861051</v>
      </c>
      <c r="C7">
        <v>3.5757411913129666</v>
      </c>
      <c r="E7">
        <v>3.5827327619789635</v>
      </c>
      <c r="H7">
        <v>0.53799946522624564</v>
      </c>
      <c r="I7">
        <v>0.49112236030455764</v>
      </c>
      <c r="J7">
        <v>0.65915032501723736</v>
      </c>
      <c r="K7">
        <v>0.67670281958864809</v>
      </c>
    </row>
    <row r="8" spans="2:11">
      <c r="B8">
        <v>3.1569082030286588</v>
      </c>
      <c r="C8">
        <v>3.5847970054707754</v>
      </c>
      <c r="D8">
        <v>3.854100901107731</v>
      </c>
      <c r="E8">
        <v>4.3100297603508588</v>
      </c>
      <c r="H8">
        <v>0.3934056445934051</v>
      </c>
      <c r="I8">
        <v>0.39014497145007448</v>
      </c>
      <c r="J8">
        <v>0.58229221010375154</v>
      </c>
      <c r="K8">
        <v>0.68947731761742637</v>
      </c>
    </row>
    <row r="9" spans="2:11">
      <c r="B9">
        <v>2.1654395842356</v>
      </c>
      <c r="C9">
        <v>2.6212319790301439</v>
      </c>
      <c r="D9">
        <v>3.1496062992125982</v>
      </c>
      <c r="E9">
        <v>3.3222591362126246</v>
      </c>
    </row>
    <row r="10" spans="2:11">
      <c r="B10">
        <v>2.2639800769753227</v>
      </c>
      <c r="C10">
        <v>2.74423710208562</v>
      </c>
      <c r="D10">
        <v>2.7352297592997812</v>
      </c>
      <c r="E10">
        <v>2.8105677346824058</v>
      </c>
      <c r="G10" t="s">
        <v>105</v>
      </c>
      <c r="H10">
        <v>1E-3</v>
      </c>
      <c r="I10">
        <v>1E-3</v>
      </c>
      <c r="J10">
        <v>1E-3</v>
      </c>
      <c r="K10">
        <v>1E-3</v>
      </c>
    </row>
    <row r="11" spans="2:11">
      <c r="B11">
        <v>2.2639800769753227</v>
      </c>
      <c r="C11">
        <v>3.0248033877797944</v>
      </c>
      <c r="D11">
        <v>3.2754667540124465</v>
      </c>
      <c r="E11">
        <v>3.2372936225315634</v>
      </c>
      <c r="G11" t="s">
        <v>106</v>
      </c>
      <c r="H11">
        <v>1E-3</v>
      </c>
      <c r="I11">
        <v>1E-3</v>
      </c>
      <c r="J11">
        <v>1E-3</v>
      </c>
      <c r="K11">
        <v>1E-3</v>
      </c>
    </row>
    <row r="12" spans="2:11">
      <c r="B12">
        <v>2.801120448179272</v>
      </c>
      <c r="C12">
        <v>3.1123560535325243</v>
      </c>
      <c r="D12">
        <v>3.4071550255536627</v>
      </c>
      <c r="E12">
        <v>3.6845983787767138</v>
      </c>
      <c r="G12" t="s">
        <v>107</v>
      </c>
      <c r="H12">
        <v>0.02</v>
      </c>
      <c r="I12">
        <v>1E-3</v>
      </c>
      <c r="J12">
        <v>2E-3</v>
      </c>
      <c r="K12">
        <v>7.0000000000000001E-3</v>
      </c>
    </row>
    <row r="14" spans="2:11">
      <c r="B14" t="s">
        <v>17</v>
      </c>
      <c r="C14" t="s">
        <v>17</v>
      </c>
      <c r="D14" t="s">
        <v>17</v>
      </c>
      <c r="E14" t="s">
        <v>17</v>
      </c>
    </row>
    <row r="15" spans="2:11">
      <c r="B15">
        <v>1.8960640869661394</v>
      </c>
      <c r="C15">
        <v>2.8188746206851842</v>
      </c>
      <c r="D15">
        <v>3.8001284443414187</v>
      </c>
      <c r="E15">
        <v>4.0412904417707773</v>
      </c>
    </row>
    <row r="16" spans="2:11">
      <c r="B16">
        <v>1.7046484918092242</v>
      </c>
      <c r="C16">
        <v>2.4916101306163836</v>
      </c>
      <c r="D16">
        <v>2.535295287333466</v>
      </c>
      <c r="E16">
        <v>2.6903215059137104</v>
      </c>
    </row>
    <row r="17" spans="2:5">
      <c r="B17">
        <v>2.1194280908326326</v>
      </c>
      <c r="C17">
        <v>2.1418790492346056</v>
      </c>
      <c r="D17">
        <v>2.182950209753042</v>
      </c>
      <c r="E17">
        <v>2.3673539815373994</v>
      </c>
    </row>
    <row r="18" spans="2:5">
      <c r="B18">
        <v>2.8047212808227187</v>
      </c>
      <c r="C18">
        <v>3.4552845528455283</v>
      </c>
      <c r="D18">
        <v>3.7862318840579707</v>
      </c>
      <c r="E18">
        <v>4.0324214792299893</v>
      </c>
    </row>
    <row r="19" spans="2:5">
      <c r="B19">
        <v>2.1699819168173597</v>
      </c>
      <c r="C19">
        <v>2.3516483516483517</v>
      </c>
      <c r="D19">
        <v>3.5461842578171794</v>
      </c>
      <c r="E19">
        <v>3.9382482671707626</v>
      </c>
    </row>
    <row r="20" spans="2:5">
      <c r="B20">
        <v>2.8337649664076867</v>
      </c>
      <c r="C20">
        <v>3.221122112211221</v>
      </c>
      <c r="D20">
        <v>3.4429169157202635</v>
      </c>
      <c r="E20">
        <v>3.7481259370314848</v>
      </c>
    </row>
    <row r="21" spans="2:5">
      <c r="B21">
        <v>1.6809547823163558</v>
      </c>
      <c r="C21">
        <v>2.028809089064719</v>
      </c>
      <c r="D21">
        <v>2.1762785636561479</v>
      </c>
      <c r="E21">
        <v>2.3441162681669012</v>
      </c>
    </row>
    <row r="22" spans="2:5">
      <c r="B22">
        <v>1.4775413711583925</v>
      </c>
      <c r="C22">
        <v>1.899696048632219</v>
      </c>
      <c r="D22">
        <v>2.3849272597185784</v>
      </c>
      <c r="E22">
        <v>2.4813895781637716</v>
      </c>
    </row>
    <row r="23" spans="2:5">
      <c r="B23">
        <v>1.2280486307257767</v>
      </c>
      <c r="C23">
        <v>2.061855670103093</v>
      </c>
      <c r="D23">
        <v>2.115506663845991</v>
      </c>
      <c r="E23">
        <v>2.3769907297361539</v>
      </c>
    </row>
    <row r="24" spans="2:5">
      <c r="B24">
        <v>1.3218770654329148</v>
      </c>
      <c r="C24">
        <v>1.9065776930409915</v>
      </c>
      <c r="D24">
        <v>1.9944156362185881</v>
      </c>
      <c r="E24">
        <v>2.4295432458697763</v>
      </c>
    </row>
    <row r="25" spans="2:5">
      <c r="B25">
        <v>2.6123301985370952</v>
      </c>
      <c r="C25">
        <v>2.0973154362416109</v>
      </c>
      <c r="D25">
        <v>2.4348672997321645</v>
      </c>
      <c r="E25">
        <v>2.9112081513828238</v>
      </c>
    </row>
    <row r="26" spans="2:5">
      <c r="B26">
        <v>1.5358623867301489</v>
      </c>
      <c r="C26">
        <v>2.271694684234439</v>
      </c>
      <c r="D26">
        <v>2.6075619295958279</v>
      </c>
      <c r="E26">
        <v>3.0248033877797944</v>
      </c>
    </row>
    <row r="28" spans="2:5">
      <c r="B28" t="s">
        <v>16</v>
      </c>
      <c r="C28" t="s">
        <v>16</v>
      </c>
      <c r="D28" t="s">
        <v>16</v>
      </c>
      <c r="E28" t="s">
        <v>16</v>
      </c>
    </row>
    <row r="29" spans="2:5">
      <c r="B29">
        <v>0.20536281982883997</v>
      </c>
      <c r="C29">
        <v>0.45057890834426506</v>
      </c>
      <c r="D29">
        <v>0.45594705373594563</v>
      </c>
      <c r="E29">
        <v>0.53493873803891112</v>
      </c>
    </row>
    <row r="30" spans="2:5">
      <c r="B30">
        <v>0.14868463818454358</v>
      </c>
      <c r="C30">
        <v>0.1541850220264317</v>
      </c>
      <c r="D30">
        <v>0.42324051039242438</v>
      </c>
      <c r="E30">
        <v>8.4960795324556471E-2</v>
      </c>
    </row>
    <row r="31" spans="2:5">
      <c r="B31">
        <v>0.16839872043491955</v>
      </c>
      <c r="C31">
        <v>0.15542600454836689</v>
      </c>
      <c r="D31">
        <v>0.22842082143641557</v>
      </c>
      <c r="E31">
        <v>0.27549849071042898</v>
      </c>
    </row>
    <row r="32" spans="2:5">
      <c r="B32">
        <v>0.22217684008901159</v>
      </c>
      <c r="C32">
        <v>0.14375097907317477</v>
      </c>
      <c r="D32">
        <v>0.22123128456738822</v>
      </c>
      <c r="E32">
        <v>0.27304701962236205</v>
      </c>
    </row>
    <row r="33" spans="2:5">
      <c r="B33">
        <v>0.156128024980484</v>
      </c>
      <c r="C33">
        <v>0.21008403361344538</v>
      </c>
      <c r="D33">
        <v>0.17452006980802792</v>
      </c>
      <c r="E33">
        <v>0.21052631578947367</v>
      </c>
    </row>
    <row r="34" spans="2:5">
      <c r="B34">
        <v>2.4213075060532687</v>
      </c>
      <c r="C34">
        <v>0.23557126030624262</v>
      </c>
      <c r="D34">
        <v>0.16750418760469013</v>
      </c>
      <c r="E34">
        <v>0.2304147465437788</v>
      </c>
    </row>
    <row r="35" spans="2:5">
      <c r="B35">
        <v>0.17667844522968199</v>
      </c>
      <c r="C35">
        <v>0.14847809948032664</v>
      </c>
      <c r="D35">
        <v>0.1044932079414838</v>
      </c>
      <c r="E35">
        <v>0.18264840182648404</v>
      </c>
    </row>
    <row r="36" spans="2:5">
      <c r="B36">
        <v>1.9944156362185881</v>
      </c>
      <c r="C36">
        <v>0.20449897750511248</v>
      </c>
      <c r="D36">
        <v>0.21141649048625791</v>
      </c>
      <c r="E36">
        <v>0.2252252252252252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workbookViewId="0">
      <selection activeCell="G8" sqref="G8"/>
    </sheetView>
  </sheetViews>
  <sheetFormatPr defaultRowHeight="14.4"/>
  <sheetData>
    <row r="2" spans="2:7">
      <c r="C2" t="s">
        <v>90</v>
      </c>
      <c r="D2" t="s">
        <v>91</v>
      </c>
      <c r="E2" t="s">
        <v>92</v>
      </c>
      <c r="F2" t="s">
        <v>36</v>
      </c>
      <c r="G2" t="s">
        <v>4</v>
      </c>
    </row>
    <row r="3" spans="2:7">
      <c r="B3" t="s">
        <v>86</v>
      </c>
      <c r="C3">
        <v>2.1739999999999999</v>
      </c>
      <c r="D3">
        <v>2.87</v>
      </c>
      <c r="E3">
        <v>2.23</v>
      </c>
      <c r="F3">
        <v>2.424666666666667</v>
      </c>
      <c r="G3">
        <v>0.31572702696404342</v>
      </c>
    </row>
    <row r="4" spans="2:7">
      <c r="B4" t="s">
        <v>87</v>
      </c>
      <c r="C4">
        <v>1.84</v>
      </c>
      <c r="D4">
        <v>2.72</v>
      </c>
      <c r="E4">
        <v>1.79</v>
      </c>
      <c r="F4">
        <v>2.1166666666666667</v>
      </c>
      <c r="G4">
        <v>0.42710914556143914</v>
      </c>
    </row>
    <row r="5" spans="2:7">
      <c r="B5" t="s">
        <v>88</v>
      </c>
      <c r="C5">
        <v>2.4500000000000002</v>
      </c>
      <c r="D5">
        <v>2.4500000000000002</v>
      </c>
      <c r="E5">
        <v>2.41</v>
      </c>
      <c r="F5">
        <v>2.436666666666667</v>
      </c>
      <c r="G5">
        <v>1.8856180831641284E-2</v>
      </c>
    </row>
    <row r="6" spans="2:7">
      <c r="B6" t="s">
        <v>89</v>
      </c>
      <c r="C6">
        <v>2.29</v>
      </c>
      <c r="D6">
        <v>2.37</v>
      </c>
      <c r="E6">
        <v>2.1800000000000002</v>
      </c>
      <c r="F6">
        <v>2.2799999999999998</v>
      </c>
      <c r="G6">
        <v>7.788880963698612E-2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workbookViewId="0">
      <selection activeCell="D2" sqref="D2"/>
    </sheetView>
  </sheetViews>
  <sheetFormatPr defaultRowHeight="14.4"/>
  <sheetData>
    <row r="2" spans="1:6">
      <c r="B2" t="s">
        <v>94</v>
      </c>
      <c r="C2" t="s">
        <v>93</v>
      </c>
      <c r="D2" t="s">
        <v>99</v>
      </c>
      <c r="E2" t="s">
        <v>96</v>
      </c>
      <c r="F2" t="s">
        <v>95</v>
      </c>
    </row>
    <row r="3" spans="1:6">
      <c r="B3">
        <v>1.4768620129870129</v>
      </c>
      <c r="C3">
        <v>1.6743321969696972</v>
      </c>
      <c r="D3">
        <v>1.9790716369047618</v>
      </c>
      <c r="E3">
        <v>1.49</v>
      </c>
      <c r="F3">
        <v>1.79</v>
      </c>
    </row>
    <row r="4" spans="1:6">
      <c r="B4">
        <v>1.559814814814815</v>
      </c>
      <c r="C4">
        <v>1.8490666666666689</v>
      </c>
      <c r="D4">
        <v>1.8476666666666666</v>
      </c>
      <c r="E4">
        <v>1.32</v>
      </c>
      <c r="F4">
        <v>1.84</v>
      </c>
    </row>
    <row r="5" spans="1:6">
      <c r="B5">
        <v>1.520661111111111</v>
      </c>
      <c r="C5">
        <v>1.616048765432099</v>
      </c>
      <c r="D5">
        <v>1.7017009259259257</v>
      </c>
      <c r="E5">
        <v>1.5</v>
      </c>
      <c r="F5">
        <v>1.75</v>
      </c>
    </row>
    <row r="6" spans="1:6">
      <c r="B6">
        <v>1.540282098765432</v>
      </c>
      <c r="C6">
        <v>1.6534768518518517</v>
      </c>
      <c r="D6">
        <v>1.7807999999999999</v>
      </c>
      <c r="E6">
        <v>1.58</v>
      </c>
    </row>
    <row r="7" spans="1:6">
      <c r="B7">
        <v>1.3496666666666668</v>
      </c>
      <c r="C7">
        <v>1.7391428571428571</v>
      </c>
    </row>
    <row r="9" spans="1:6">
      <c r="A9" t="s">
        <v>36</v>
      </c>
      <c r="B9">
        <f>AVERAGE(B3:B7)</f>
        <v>1.4894573408690075</v>
      </c>
      <c r="C9">
        <f>AVERAGE(C3:C7)</f>
        <v>1.7064134676126348</v>
      </c>
      <c r="D9">
        <f>AVERAGE(D3:D6)</f>
        <v>1.8273098073743386</v>
      </c>
      <c r="E9">
        <f t="shared" ref="E9:F9" si="0">AVERAGE(E3:E7)</f>
        <v>1.4725000000000001</v>
      </c>
      <c r="F9">
        <f t="shared" si="0"/>
        <v>1.7933333333333332</v>
      </c>
    </row>
    <row r="10" spans="1:6">
      <c r="A10" t="s">
        <v>13</v>
      </c>
      <c r="B10">
        <f>_xlfn.STDEV.P(B3:B7)</f>
        <v>7.5109360682922927E-2</v>
      </c>
      <c r="C10">
        <f>_xlfn.STDEV.P(C3:C7)</f>
        <v>8.1753802056929475E-2</v>
      </c>
      <c r="D10">
        <f>_xlfn.STDEV.P(D3:D6)</f>
        <v>0.10171873955101442</v>
      </c>
      <c r="E10">
        <f t="shared" ref="E10:F10" si="1">_xlfn.STDEV.P(E3:E7)</f>
        <v>9.4703484624379053E-2</v>
      </c>
      <c r="F10">
        <f t="shared" si="1"/>
        <v>3.6817870057290904E-2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6"/>
  <sheetViews>
    <sheetView workbookViewId="0">
      <selection activeCell="K20" sqref="K20"/>
    </sheetView>
  </sheetViews>
  <sheetFormatPr defaultRowHeight="14.4"/>
  <cols>
    <col min="3" max="3" width="12" bestFit="1" customWidth="1"/>
    <col min="6" max="6" width="12" bestFit="1" customWidth="1"/>
  </cols>
  <sheetData>
    <row r="2" spans="2:10">
      <c r="C2" t="s">
        <v>100</v>
      </c>
      <c r="D2" t="s">
        <v>101</v>
      </c>
      <c r="F2" t="s">
        <v>100</v>
      </c>
      <c r="G2" t="s">
        <v>101</v>
      </c>
      <c r="I2" t="s">
        <v>97</v>
      </c>
      <c r="J2" t="s">
        <v>98</v>
      </c>
    </row>
    <row r="3" spans="2:10">
      <c r="C3" t="s">
        <v>1</v>
      </c>
      <c r="D3" t="s">
        <v>1</v>
      </c>
      <c r="F3" t="s">
        <v>3</v>
      </c>
      <c r="G3" t="s">
        <v>3</v>
      </c>
      <c r="I3" t="s">
        <v>3</v>
      </c>
      <c r="J3" t="s">
        <v>3</v>
      </c>
    </row>
    <row r="4" spans="2:10">
      <c r="C4">
        <v>3.7396419708328703</v>
      </c>
      <c r="D4">
        <v>4.0378999999999996</v>
      </c>
      <c r="F4">
        <v>4.8742606909707638</v>
      </c>
      <c r="G4">
        <v>5.5589000000000004</v>
      </c>
      <c r="I4">
        <v>0.53493873803891112</v>
      </c>
      <c r="J4">
        <v>0.22471675237259084</v>
      </c>
    </row>
    <row r="5" spans="2:10">
      <c r="C5">
        <v>3.3202965578208894</v>
      </c>
      <c r="D5">
        <v>4.0087999999999999</v>
      </c>
      <c r="F5">
        <v>4.6699356216017875</v>
      </c>
      <c r="G5">
        <v>5.4436</v>
      </c>
      <c r="I5">
        <v>8.4960795324556471E-2</v>
      </c>
      <c r="J5">
        <v>0.18866702222916387</v>
      </c>
    </row>
    <row r="6" spans="2:10">
      <c r="C6">
        <v>3.8229007496258616</v>
      </c>
      <c r="D6">
        <v>3.9948000000000001</v>
      </c>
      <c r="F6">
        <v>4.8682726557238718</v>
      </c>
      <c r="G6">
        <v>5.5728</v>
      </c>
      <c r="I6">
        <v>0.27549849071042898</v>
      </c>
      <c r="J6">
        <v>0.22359428432457651</v>
      </c>
    </row>
    <row r="7" spans="2:10">
      <c r="C7">
        <v>3.4318089842169162</v>
      </c>
      <c r="D7">
        <v>4.0378999999999996</v>
      </c>
      <c r="F7">
        <v>3.8422577738817059</v>
      </c>
      <c r="G7">
        <v>5.5404</v>
      </c>
      <c r="I7">
        <v>0.27304701962236205</v>
      </c>
    </row>
    <row r="8" spans="2:10">
      <c r="C8">
        <v>3.5757411913129666</v>
      </c>
      <c r="D8">
        <v>4.0609000000000002</v>
      </c>
      <c r="F8">
        <v>3.5827327619789635</v>
      </c>
      <c r="G8">
        <v>5.6106999999999996</v>
      </c>
      <c r="I8">
        <v>0.21052631578947367</v>
      </c>
    </row>
    <row r="9" spans="2:10">
      <c r="C9">
        <v>3.5847970054707754</v>
      </c>
      <c r="D9">
        <v>3.7225000000000001</v>
      </c>
      <c r="F9">
        <v>4.3100297603508588</v>
      </c>
      <c r="G9">
        <v>5.5837000000000003</v>
      </c>
      <c r="I9">
        <v>0.2304147465437788</v>
      </c>
    </row>
    <row r="10" spans="2:10">
      <c r="C10">
        <v>2.6212319790301439</v>
      </c>
      <c r="D10">
        <v>3.6570999999999998</v>
      </c>
      <c r="F10">
        <v>3.3222591362126246</v>
      </c>
      <c r="G10">
        <v>5.6722999999999999</v>
      </c>
      <c r="I10">
        <v>0.18264840182648404</v>
      </c>
    </row>
    <row r="11" spans="2:10">
      <c r="C11">
        <v>2.74423710208562</v>
      </c>
      <c r="D11">
        <v>3.6097000000000001</v>
      </c>
      <c r="F11">
        <v>2.8105677346824058</v>
      </c>
      <c r="G11">
        <v>5.6159999999999997</v>
      </c>
      <c r="I11">
        <v>0.2252252252252252</v>
      </c>
    </row>
    <row r="12" spans="2:10">
      <c r="C12">
        <v>3.0248033877797944</v>
      </c>
      <c r="F12">
        <v>3.2372936225315634</v>
      </c>
    </row>
    <row r="13" spans="2:10">
      <c r="C13">
        <v>3.1123560535325243</v>
      </c>
      <c r="F13">
        <v>3.6845983787767138</v>
      </c>
    </row>
    <row r="15" spans="2:10">
      <c r="B15" t="s">
        <v>12</v>
      </c>
      <c r="C15">
        <v>3.2977814981708362</v>
      </c>
      <c r="D15">
        <v>3.8912</v>
      </c>
      <c r="F15">
        <v>3.9202208136711265</v>
      </c>
      <c r="G15">
        <v>5.5748000000000006</v>
      </c>
      <c r="I15">
        <v>0.25215746663515254</v>
      </c>
      <c r="J15">
        <v>0.2123260196421104</v>
      </c>
    </row>
    <row r="16" spans="2:10">
      <c r="B16" t="s">
        <v>13</v>
      </c>
      <c r="C16">
        <v>0.39014497145007448</v>
      </c>
      <c r="D16">
        <v>0.17989835324426953</v>
      </c>
      <c r="F16">
        <v>0.68947731761742637</v>
      </c>
      <c r="G16">
        <v>6.2475315125255594E-2</v>
      </c>
      <c r="I16">
        <v>0.12076004383621861</v>
      </c>
      <c r="J16">
        <v>1.6735712365458909E-2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4"/>
  <sheetViews>
    <sheetView workbookViewId="0">
      <selection activeCell="B2" sqref="B2:J4"/>
    </sheetView>
  </sheetViews>
  <sheetFormatPr defaultRowHeight="14.4"/>
  <sheetData>
    <row r="2" spans="3:10">
      <c r="C2" s="17" t="s">
        <v>35</v>
      </c>
      <c r="D2" s="17">
        <v>1</v>
      </c>
      <c r="E2" s="17">
        <v>3</v>
      </c>
      <c r="F2" s="17">
        <v>5</v>
      </c>
      <c r="G2" s="17">
        <v>7</v>
      </c>
      <c r="H2" s="17">
        <v>9</v>
      </c>
      <c r="I2" s="17">
        <v>11</v>
      </c>
      <c r="J2" s="17">
        <v>13</v>
      </c>
    </row>
    <row r="3" spans="3:10">
      <c r="C3" s="17" t="s">
        <v>103</v>
      </c>
      <c r="D3" s="17">
        <v>88.657899999999998</v>
      </c>
      <c r="E3" s="17">
        <v>62.496499999999997</v>
      </c>
      <c r="F3" s="17">
        <v>41.855499999999999</v>
      </c>
      <c r="G3" s="17">
        <v>36.429299999999998</v>
      </c>
      <c r="H3" s="17">
        <v>32.666899999999998</v>
      </c>
      <c r="I3" s="17">
        <v>29.308900000000001</v>
      </c>
      <c r="J3" s="17">
        <v>26.571400000000001</v>
      </c>
    </row>
    <row r="4" spans="3:10">
      <c r="C4" s="17" t="s">
        <v>102</v>
      </c>
      <c r="D4" s="17">
        <v>0.78110000000000002</v>
      </c>
      <c r="E4" s="17">
        <v>1.3752</v>
      </c>
      <c r="F4" s="17">
        <v>2.1836000000000002</v>
      </c>
      <c r="G4" s="17">
        <v>3.0485000000000002</v>
      </c>
      <c r="H4" s="17">
        <v>3.9196</v>
      </c>
      <c r="I4" s="17">
        <v>4.7906000000000004</v>
      </c>
      <c r="J4" s="17">
        <v>5.6616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4"/>
  <sheetViews>
    <sheetView workbookViewId="0">
      <selection activeCell="B2" sqref="B2:F4"/>
    </sheetView>
  </sheetViews>
  <sheetFormatPr defaultRowHeight="14.4"/>
  <sheetData>
    <row r="2" spans="3:10">
      <c r="C2" s="17" t="s">
        <v>35</v>
      </c>
      <c r="D2" s="17">
        <v>1</v>
      </c>
      <c r="E2" s="17">
        <v>3</v>
      </c>
      <c r="F2" s="17">
        <v>5</v>
      </c>
      <c r="G2" s="17"/>
      <c r="H2" s="17"/>
      <c r="I2" s="17"/>
      <c r="J2" s="17"/>
    </row>
    <row r="3" spans="3:10">
      <c r="C3" s="17" t="s">
        <v>103</v>
      </c>
      <c r="D3" s="18">
        <v>95.3142</v>
      </c>
      <c r="E3" s="18">
        <v>95.420900000000003</v>
      </c>
      <c r="F3" s="18">
        <v>95.412599999999998</v>
      </c>
      <c r="G3" s="17"/>
      <c r="H3" s="17"/>
      <c r="I3" s="17"/>
      <c r="J3" s="17"/>
    </row>
    <row r="4" spans="3:10">
      <c r="C4" s="17" t="s">
        <v>102</v>
      </c>
      <c r="D4" s="18">
        <v>0.57194899817850642</v>
      </c>
      <c r="E4" s="18">
        <v>0.5733414485696896</v>
      </c>
      <c r="F4" s="18">
        <v>0.53730321697467487</v>
      </c>
      <c r="G4" s="17"/>
      <c r="H4" s="17"/>
      <c r="I4" s="17"/>
      <c r="J4" s="1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J3"/>
  <sheetViews>
    <sheetView workbookViewId="0">
      <selection activeCell="Q12" sqref="Q12"/>
    </sheetView>
  </sheetViews>
  <sheetFormatPr defaultRowHeight="14.4"/>
  <sheetData>
    <row r="2" spans="4:10">
      <c r="D2" s="17" t="s">
        <v>103</v>
      </c>
      <c r="E2" s="17">
        <v>84.4268</v>
      </c>
      <c r="F2" s="17">
        <v>90.447400000000002</v>
      </c>
      <c r="G2" s="17">
        <v>93.142099999999999</v>
      </c>
      <c r="H2" s="17">
        <v>95.420900000000003</v>
      </c>
      <c r="I2" s="17">
        <v>98.6768</v>
      </c>
      <c r="J2" s="17">
        <v>99.667400000000001</v>
      </c>
    </row>
    <row r="3" spans="4:10">
      <c r="D3" s="17" t="s">
        <v>102</v>
      </c>
      <c r="E3" s="19">
        <f>314*3/1088</f>
        <v>0.8658088235294118</v>
      </c>
      <c r="F3" s="19">
        <f>314*3/1287</f>
        <v>0.73193473193473191</v>
      </c>
      <c r="G3" s="19">
        <f>314*3/1444</f>
        <v>0.6523545706371191</v>
      </c>
      <c r="H3" s="19">
        <f>314*3/1643</f>
        <v>0.5733414485696896</v>
      </c>
      <c r="I3" s="19">
        <f>314*3/2207</f>
        <v>0.42682374263706391</v>
      </c>
      <c r="J3" s="19">
        <f>314*3/3567</f>
        <v>0.26408746846089148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5" sqref="O15"/>
    </sheetView>
  </sheetViews>
  <sheetFormatPr defaultRowHeight="14.4"/>
  <sheetData>
    <row r="1" spans="1:1">
      <c r="A1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workbookViewId="0">
      <selection activeCell="H15" sqref="H15"/>
    </sheetView>
  </sheetViews>
  <sheetFormatPr defaultRowHeight="14.4"/>
  <cols>
    <col min="2" max="2" width="17.88671875" bestFit="1" customWidth="1"/>
  </cols>
  <sheetData>
    <row r="1" spans="2:5">
      <c r="B1" t="s">
        <v>18</v>
      </c>
      <c r="C1" t="s">
        <v>16</v>
      </c>
      <c r="D1" t="s">
        <v>17</v>
      </c>
      <c r="E1" t="s">
        <v>15</v>
      </c>
    </row>
    <row r="2" spans="2:5">
      <c r="C2">
        <v>6.541666666666667</v>
      </c>
      <c r="D2">
        <v>6.5416666666666652</v>
      </c>
      <c r="E2">
        <v>14.017857142857142</v>
      </c>
    </row>
    <row r="3" spans="2:5">
      <c r="C3">
        <v>4.90625</v>
      </c>
      <c r="D3">
        <v>9.8125</v>
      </c>
      <c r="E3">
        <v>8.4107142857142847</v>
      </c>
    </row>
    <row r="4" spans="2:5">
      <c r="C4">
        <v>6.6903409090909092</v>
      </c>
      <c r="D4">
        <v>4.90625</v>
      </c>
      <c r="E4">
        <v>14.71875</v>
      </c>
    </row>
    <row r="5" spans="2:5">
      <c r="C5">
        <v>6.3080357142857135</v>
      </c>
      <c r="D5">
        <v>5.6071428571428568</v>
      </c>
      <c r="E5">
        <v>7.7467105263157903</v>
      </c>
    </row>
    <row r="6" spans="2:5">
      <c r="C6">
        <v>6.0905172413793105</v>
      </c>
    </row>
    <row r="7" spans="2:5">
      <c r="C7">
        <v>4.4156249999999995</v>
      </c>
    </row>
    <row r="9" spans="2:5">
      <c r="B9" t="s">
        <v>18</v>
      </c>
      <c r="C9" t="s">
        <v>19</v>
      </c>
      <c r="D9" t="s">
        <v>20</v>
      </c>
      <c r="E9" t="s">
        <v>21</v>
      </c>
    </row>
    <row r="10" spans="2:5">
      <c r="B10" t="s">
        <v>12</v>
      </c>
      <c r="C10">
        <v>5.8254059219037666</v>
      </c>
      <c r="D10">
        <v>6.7168898809523805</v>
      </c>
      <c r="E10">
        <v>11.223507988721805</v>
      </c>
    </row>
    <row r="11" spans="2:5">
      <c r="B11" t="s">
        <v>13</v>
      </c>
      <c r="C11">
        <v>0.85602641813712033</v>
      </c>
      <c r="D11">
        <v>1.8790596331226428</v>
      </c>
      <c r="E11">
        <v>3.1632670185621619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workbookViewId="0">
      <selection activeCell="H14" sqref="H14"/>
    </sheetView>
  </sheetViews>
  <sheetFormatPr defaultRowHeight="14.4"/>
  <sheetData>
    <row r="1" spans="1:3">
      <c r="B1" t="s">
        <v>22</v>
      </c>
      <c r="C1" t="s">
        <v>23</v>
      </c>
    </row>
    <row r="2" spans="1:3">
      <c r="A2" t="s">
        <v>19</v>
      </c>
      <c r="B2">
        <v>29</v>
      </c>
      <c r="C2">
        <v>53</v>
      </c>
    </row>
    <row r="3" spans="1:3">
      <c r="A3" t="s">
        <v>20</v>
      </c>
      <c r="B3">
        <v>88</v>
      </c>
      <c r="C3">
        <v>91</v>
      </c>
    </row>
    <row r="4" spans="1:3">
      <c r="A4" t="s">
        <v>21</v>
      </c>
      <c r="B4">
        <v>83</v>
      </c>
      <c r="C4">
        <v>42</v>
      </c>
    </row>
    <row r="5" spans="1:3">
      <c r="A5" t="s">
        <v>26</v>
      </c>
      <c r="B5">
        <v>4</v>
      </c>
      <c r="C5">
        <v>0</v>
      </c>
    </row>
    <row r="7" spans="1:3">
      <c r="A7" t="s">
        <v>24</v>
      </c>
      <c r="B7" t="s">
        <v>22</v>
      </c>
      <c r="C7" t="s">
        <v>23</v>
      </c>
    </row>
    <row r="8" spans="1:3">
      <c r="A8" t="s">
        <v>19</v>
      </c>
      <c r="B8">
        <v>0.14215686274509803</v>
      </c>
      <c r="C8">
        <v>0.28494623655913981</v>
      </c>
    </row>
    <row r="9" spans="1:3">
      <c r="A9" t="s">
        <v>20</v>
      </c>
      <c r="B9">
        <v>0.43137254901960786</v>
      </c>
      <c r="C9">
        <v>0.489247311827957</v>
      </c>
    </row>
    <row r="10" spans="1:3">
      <c r="A10" t="s">
        <v>21</v>
      </c>
      <c r="B10">
        <v>0.40686274509803921</v>
      </c>
      <c r="C10">
        <v>0.22580645161290322</v>
      </c>
    </row>
    <row r="11" spans="1:3">
      <c r="A11" t="s">
        <v>26</v>
      </c>
      <c r="B11">
        <v>1.9607843137254902E-2</v>
      </c>
      <c r="C11">
        <v>0</v>
      </c>
    </row>
    <row r="13" spans="1:3">
      <c r="A13" t="s">
        <v>25</v>
      </c>
      <c r="B13">
        <v>204</v>
      </c>
      <c r="C13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D34" sqref="D34"/>
    </sheetView>
  </sheetViews>
  <sheetFormatPr defaultRowHeight="14.4"/>
  <cols>
    <col min="1" max="1" width="15.33203125" bestFit="1" customWidth="1"/>
    <col min="2" max="5" width="10.6640625" bestFit="1" customWidth="1"/>
  </cols>
  <sheetData>
    <row r="1" spans="1:5" ht="21">
      <c r="A1" s="3" t="s">
        <v>30</v>
      </c>
      <c r="B1" s="3" t="s">
        <v>16</v>
      </c>
      <c r="C1" s="3" t="s">
        <v>17</v>
      </c>
      <c r="D1" s="3" t="s">
        <v>15</v>
      </c>
      <c r="E1" s="3" t="s">
        <v>27</v>
      </c>
    </row>
    <row r="2" spans="1:5" ht="21">
      <c r="A2" s="3" t="s">
        <v>28</v>
      </c>
      <c r="B2" s="3">
        <v>0.22800000000000001</v>
      </c>
      <c r="C2" s="3">
        <v>0.38200000000000001</v>
      </c>
      <c r="D2" s="3">
        <v>0.28799999999999998</v>
      </c>
      <c r="E2" s="3">
        <v>0.10199999999999999</v>
      </c>
    </row>
    <row r="3" spans="1:5" ht="21">
      <c r="A3" s="3" t="s">
        <v>29</v>
      </c>
      <c r="B3" s="3">
        <v>0.14219999999999999</v>
      </c>
      <c r="C3" s="3">
        <v>0.43140000000000001</v>
      </c>
      <c r="D3" s="3">
        <v>0.40889999999999999</v>
      </c>
      <c r="E3" s="3">
        <v>1.9599999999999999E-2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abSelected="1" workbookViewId="0">
      <selection activeCell="N18" sqref="N18"/>
    </sheetView>
  </sheetViews>
  <sheetFormatPr defaultRowHeight="14.4"/>
  <cols>
    <col min="1" max="1" width="14" bestFit="1" customWidth="1"/>
  </cols>
  <sheetData>
    <row r="1" spans="1:7">
      <c r="A1" t="s">
        <v>28</v>
      </c>
      <c r="B1" s="2" t="s">
        <v>31</v>
      </c>
      <c r="C1" s="2" t="s">
        <v>32</v>
      </c>
      <c r="D1" s="2" t="s">
        <v>33</v>
      </c>
    </row>
    <row r="2" spans="1:7">
      <c r="A2" t="s">
        <v>34</v>
      </c>
      <c r="B2">
        <v>1.4114</v>
      </c>
      <c r="C2">
        <v>1.8231999999999999</v>
      </c>
      <c r="D2">
        <v>3.7879</v>
      </c>
    </row>
    <row r="5" spans="1:7">
      <c r="A5" t="s">
        <v>29</v>
      </c>
    </row>
    <row r="6" spans="1:7">
      <c r="A6" t="s">
        <v>34</v>
      </c>
      <c r="B6" s="2" t="s">
        <v>31</v>
      </c>
      <c r="C6" s="2" t="s">
        <v>32</v>
      </c>
      <c r="D6" s="2" t="s">
        <v>33</v>
      </c>
    </row>
    <row r="7" spans="1:7">
      <c r="B7" s="2">
        <v>1.84</v>
      </c>
      <c r="C7" s="1">
        <v>2.028809089064719</v>
      </c>
      <c r="D7" s="2">
        <v>2.83</v>
      </c>
      <c r="G7" s="2"/>
    </row>
    <row r="8" spans="1:7">
      <c r="B8" s="2">
        <v>1.8</v>
      </c>
      <c r="C8" s="1">
        <v>1.899696048632219</v>
      </c>
      <c r="D8" s="2">
        <v>2.48</v>
      </c>
      <c r="G8" s="2"/>
    </row>
    <row r="9" spans="1:7">
      <c r="B9" s="2">
        <v>1.91</v>
      </c>
      <c r="C9" s="1">
        <v>2.061855670103093</v>
      </c>
      <c r="D9" s="2">
        <v>2.14</v>
      </c>
      <c r="G9" s="2"/>
    </row>
    <row r="10" spans="1:7">
      <c r="B10" s="2">
        <v>1.8</v>
      </c>
      <c r="C10" s="1">
        <v>1.9065776930409915</v>
      </c>
      <c r="D10" s="2">
        <v>2.77</v>
      </c>
      <c r="G10" s="2"/>
    </row>
    <row r="11" spans="1:7">
      <c r="B11" s="1">
        <v>1.7503546974276725</v>
      </c>
      <c r="C11" s="1">
        <v>2.0973154362416109</v>
      </c>
      <c r="D11" s="5"/>
      <c r="G11" s="2"/>
    </row>
    <row r="12" spans="1:7">
      <c r="B12" s="1">
        <v>1.8606701940035273</v>
      </c>
      <c r="C12" s="1">
        <v>2.271694684234439</v>
      </c>
      <c r="D12" s="5"/>
      <c r="G12" s="2"/>
    </row>
    <row r="13" spans="1:7">
      <c r="B13" s="1">
        <v>1.8010853293413174</v>
      </c>
      <c r="C13" s="2">
        <v>2.8188746206851842</v>
      </c>
      <c r="D13" s="2"/>
      <c r="G13" s="2"/>
    </row>
    <row r="14" spans="1:7">
      <c r="B14" s="2">
        <v>1.6703234482270506</v>
      </c>
      <c r="C14" s="2">
        <v>2.4916101306163836</v>
      </c>
      <c r="D14" s="2"/>
      <c r="G14" s="2"/>
    </row>
    <row r="15" spans="1:7">
      <c r="B15" s="2">
        <v>1.8000518000518002</v>
      </c>
      <c r="C15" s="2">
        <v>2.1418790492346056</v>
      </c>
      <c r="D15" s="2"/>
      <c r="G15" s="2"/>
    </row>
    <row r="16" spans="1:7">
      <c r="B16" s="2">
        <v>2.0713557594291538</v>
      </c>
      <c r="C16" s="2">
        <v>3.4552845528455283</v>
      </c>
      <c r="D16" s="2"/>
      <c r="G16" s="2"/>
    </row>
    <row r="17" spans="1:7">
      <c r="C17" s="2">
        <v>2.3516483516483517</v>
      </c>
      <c r="D17" s="2"/>
      <c r="F17" t="s">
        <v>122</v>
      </c>
      <c r="G17" s="2"/>
    </row>
    <row r="18" spans="1:7">
      <c r="C18" s="2">
        <v>3.221122112211221</v>
      </c>
      <c r="D18" s="2"/>
      <c r="G18" s="2"/>
    </row>
    <row r="19" spans="1:7">
      <c r="D19" s="2"/>
      <c r="G19" s="2"/>
    </row>
    <row r="20" spans="1:7">
      <c r="A20" t="s">
        <v>36</v>
      </c>
      <c r="B20" s="2">
        <v>1.8303841228480517</v>
      </c>
      <c r="C20" s="2">
        <v>2.395530619879862</v>
      </c>
      <c r="D20" s="2">
        <v>2.5550000000000002</v>
      </c>
      <c r="G20" s="2"/>
    </row>
    <row r="21" spans="1:7">
      <c r="A21" t="s">
        <v>13</v>
      </c>
      <c r="B21" s="2">
        <v>0.10053094855495399</v>
      </c>
      <c r="C21" s="2">
        <v>0.49112236030455764</v>
      </c>
      <c r="D21" s="2">
        <v>0.27372431386341889</v>
      </c>
      <c r="G21" s="2"/>
    </row>
    <row r="22" spans="1:7">
      <c r="G22" s="2"/>
    </row>
    <row r="23" spans="1:7">
      <c r="A23" t="s">
        <v>108</v>
      </c>
      <c r="B23">
        <v>5.4000000000000003E-3</v>
      </c>
      <c r="G23" s="2"/>
    </row>
    <row r="24" spans="1:7">
      <c r="A24" t="s">
        <v>109</v>
      </c>
      <c r="B24">
        <v>9.7999999999999997E-3</v>
      </c>
      <c r="G24" s="2"/>
    </row>
    <row r="25" spans="1:7">
      <c r="A25" t="s">
        <v>110</v>
      </c>
      <c r="B25">
        <v>0.74</v>
      </c>
      <c r="G25" s="2"/>
    </row>
    <row r="26" spans="1:7">
      <c r="G26" s="2"/>
    </row>
    <row r="27" spans="1:7">
      <c r="G27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>
      <selection activeCell="A24" sqref="A24:A26"/>
    </sheetView>
  </sheetViews>
  <sheetFormatPr defaultRowHeight="14.4"/>
  <cols>
    <col min="1" max="1" width="14.33203125" bestFit="1" customWidth="1"/>
    <col min="2" max="2" width="10.5546875" bestFit="1" customWidth="1"/>
  </cols>
  <sheetData>
    <row r="1" spans="1:4">
      <c r="B1" s="2"/>
      <c r="C1" s="2"/>
      <c r="D1" s="2"/>
    </row>
    <row r="2" spans="1:4">
      <c r="A2" t="s">
        <v>28</v>
      </c>
      <c r="B2" s="2" t="s">
        <v>31</v>
      </c>
      <c r="C2" s="2" t="s">
        <v>32</v>
      </c>
      <c r="D2" s="2" t="s">
        <v>33</v>
      </c>
    </row>
    <row r="3" spans="1:4">
      <c r="A3" t="s">
        <v>37</v>
      </c>
      <c r="B3">
        <v>2.2158980000000001</v>
      </c>
      <c r="C3">
        <v>1.7174544</v>
      </c>
      <c r="D3">
        <v>1.1894006000000001</v>
      </c>
    </row>
    <row r="6" spans="1:4">
      <c r="A6" t="s">
        <v>29</v>
      </c>
    </row>
    <row r="7" spans="1:4">
      <c r="A7" t="s">
        <v>38</v>
      </c>
      <c r="B7" s="2" t="s">
        <v>31</v>
      </c>
      <c r="C7" s="2" t="s">
        <v>32</v>
      </c>
      <c r="D7" s="2" t="s">
        <v>33</v>
      </c>
    </row>
    <row r="8" spans="1:4">
      <c r="B8" s="2">
        <v>2.8888000000000003</v>
      </c>
      <c r="C8" s="2">
        <v>1.9111381618989653</v>
      </c>
      <c r="D8" s="2">
        <v>0.88862000000000008</v>
      </c>
    </row>
    <row r="9" spans="1:4">
      <c r="B9" s="2">
        <v>2.8260000000000001</v>
      </c>
      <c r="C9" s="2">
        <v>1.7895136778115504</v>
      </c>
      <c r="D9" s="2">
        <v>0.77872000000000008</v>
      </c>
    </row>
    <row r="10" spans="1:4">
      <c r="B10" s="2">
        <v>2.9986999999999999</v>
      </c>
      <c r="C10" s="2">
        <v>1.9422680412371136</v>
      </c>
      <c r="D10" s="2">
        <v>0.67196000000000011</v>
      </c>
    </row>
    <row r="11" spans="1:4">
      <c r="B11" s="2">
        <v>2.8260000000000001</v>
      </c>
      <c r="C11" s="2">
        <v>1.7959961868446139</v>
      </c>
      <c r="D11" s="2">
        <v>0.86978000000000011</v>
      </c>
    </row>
    <row r="12" spans="1:4">
      <c r="B12" s="2">
        <v>2.748056874961446</v>
      </c>
      <c r="C12" s="2">
        <v>1.9756711409395975</v>
      </c>
      <c r="D12" s="5"/>
    </row>
    <row r="13" spans="1:4">
      <c r="B13" s="2">
        <v>2.9212522045855378</v>
      </c>
      <c r="C13" s="2">
        <v>2.1399363925488415</v>
      </c>
      <c r="D13" s="5"/>
    </row>
    <row r="14" spans="1:4">
      <c r="B14" s="2">
        <v>2.8277039670658684</v>
      </c>
      <c r="C14" s="2">
        <v>2.6553798926854433</v>
      </c>
      <c r="D14" s="2"/>
    </row>
    <row r="15" spans="1:4">
      <c r="B15" s="2">
        <v>2.6224078137164697</v>
      </c>
      <c r="C15" s="2">
        <v>2.3470967430406331</v>
      </c>
      <c r="D15" s="2"/>
    </row>
    <row r="16" spans="1:4">
      <c r="B16" s="2">
        <v>2.8260813260813262</v>
      </c>
      <c r="C16" s="2">
        <v>2.0176500643789987</v>
      </c>
      <c r="D16" s="2"/>
    </row>
    <row r="17" spans="1:4">
      <c r="B17" s="2">
        <v>3.2520285423037718</v>
      </c>
      <c r="C17" s="2">
        <v>3.2548780487804878</v>
      </c>
      <c r="D17" s="2"/>
    </row>
    <row r="18" spans="1:4">
      <c r="C18" s="2">
        <v>2.2152527472527472</v>
      </c>
      <c r="D18" s="2"/>
    </row>
    <row r="19" spans="1:4">
      <c r="C19" s="2">
        <v>3.0342970297029703</v>
      </c>
      <c r="D19" s="2"/>
    </row>
    <row r="20" spans="1:4">
      <c r="C20" s="2"/>
      <c r="D20" s="2"/>
    </row>
    <row r="21" spans="1:4">
      <c r="A21" t="s">
        <v>36</v>
      </c>
      <c r="B21" s="2">
        <v>2.8737030728714412</v>
      </c>
      <c r="C21" s="2">
        <v>2.2565898439268297</v>
      </c>
      <c r="D21" s="2">
        <v>0.80227000000000015</v>
      </c>
    </row>
    <row r="22" spans="1:4">
      <c r="A22" t="s">
        <v>13</v>
      </c>
      <c r="B22">
        <v>0.15783358923127777</v>
      </c>
      <c r="C22">
        <v>0.46263726340689332</v>
      </c>
      <c r="D22">
        <v>8.5949434553113532E-2</v>
      </c>
    </row>
    <row r="24" spans="1:4">
      <c r="A24" t="s">
        <v>108</v>
      </c>
      <c r="B24">
        <v>1.1999999999999999E-3</v>
      </c>
    </row>
    <row r="25" spans="1:4">
      <c r="A25" t="s">
        <v>109</v>
      </c>
      <c r="B25">
        <v>1E-3</v>
      </c>
    </row>
    <row r="26" spans="1:4">
      <c r="A26" t="s">
        <v>110</v>
      </c>
      <c r="B26">
        <v>1E-3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I24" sqref="I24"/>
    </sheetView>
  </sheetViews>
  <sheetFormatPr defaultRowHeight="14.4"/>
  <cols>
    <col min="2" max="2" width="16.109375" bestFit="1" customWidth="1"/>
  </cols>
  <sheetData>
    <row r="1" spans="2:10">
      <c r="B1" s="6" t="s">
        <v>28</v>
      </c>
      <c r="C1" s="6" t="s">
        <v>17</v>
      </c>
      <c r="D1" s="6" t="s">
        <v>15</v>
      </c>
      <c r="E1" s="6" t="s">
        <v>27</v>
      </c>
      <c r="F1" s="6"/>
      <c r="G1" s="6" t="s">
        <v>29</v>
      </c>
      <c r="H1" s="6" t="s">
        <v>17</v>
      </c>
      <c r="I1" s="6" t="s">
        <v>15</v>
      </c>
      <c r="J1" s="6" t="s">
        <v>27</v>
      </c>
    </row>
    <row r="2" spans="2:10">
      <c r="B2" s="6" t="s">
        <v>39</v>
      </c>
      <c r="C2" s="7">
        <v>1.7158</v>
      </c>
      <c r="D2" s="7">
        <v>1.3268</v>
      </c>
      <c r="E2" s="7">
        <v>1.1894</v>
      </c>
      <c r="F2" s="6"/>
      <c r="G2" s="6" t="s">
        <v>39</v>
      </c>
      <c r="H2" s="7">
        <v>2.6553798926854433</v>
      </c>
      <c r="I2" s="7">
        <v>1.761371368262282</v>
      </c>
      <c r="J2" s="7">
        <v>0.89002267573696137</v>
      </c>
    </row>
    <row r="3" spans="2:10">
      <c r="B3" s="6"/>
      <c r="C3" s="6"/>
      <c r="D3" s="6"/>
      <c r="E3" s="6"/>
      <c r="F3" s="6"/>
      <c r="G3" s="6"/>
      <c r="H3" s="7">
        <v>2.3470967430406335</v>
      </c>
      <c r="I3" s="7">
        <v>1.563859678733639</v>
      </c>
      <c r="J3" s="7">
        <v>0.97241319508962298</v>
      </c>
    </row>
    <row r="4" spans="2:10">
      <c r="B4" s="6"/>
      <c r="C4" s="6"/>
      <c r="D4" s="6"/>
      <c r="E4" s="6"/>
      <c r="F4" s="6"/>
      <c r="G4" s="6"/>
      <c r="H4" s="7">
        <v>2.0176500643789983</v>
      </c>
      <c r="I4" s="7">
        <v>1.8005862530737811</v>
      </c>
      <c r="J4" s="7">
        <v>0.94988307967824981</v>
      </c>
    </row>
    <row r="5" spans="2:10">
      <c r="B5" s="6"/>
      <c r="C5" s="6"/>
      <c r="D5" s="6"/>
      <c r="E5" s="6"/>
      <c r="F5" s="6"/>
      <c r="G5" s="6"/>
      <c r="H5" s="7">
        <v>3.2548780487804874</v>
      </c>
      <c r="I5" s="7">
        <v>1.6163820315661677</v>
      </c>
      <c r="J5" s="7">
        <v>0.88103254769921446</v>
      </c>
    </row>
    <row r="6" spans="2:10">
      <c r="B6" s="6"/>
      <c r="C6" s="6"/>
      <c r="D6" s="6"/>
      <c r="E6" s="6"/>
      <c r="F6" s="6"/>
      <c r="G6" s="6"/>
      <c r="H6" s="7">
        <v>2.2152527472527472</v>
      </c>
      <c r="I6" s="7">
        <v>1.6841741011084073</v>
      </c>
      <c r="J6" s="6"/>
    </row>
    <row r="7" spans="2:10">
      <c r="B7" s="6"/>
      <c r="C7" s="6"/>
      <c r="D7" s="6"/>
      <c r="E7" s="6"/>
      <c r="F7" s="6"/>
      <c r="G7" s="6"/>
      <c r="H7" s="7">
        <v>3.0342970297029703</v>
      </c>
      <c r="I7" s="7">
        <v>1.6884393895767349</v>
      </c>
      <c r="J7" s="6"/>
    </row>
    <row r="8" spans="2:10">
      <c r="B8" s="6"/>
      <c r="C8" s="6"/>
      <c r="D8" s="6"/>
      <c r="E8" s="6"/>
      <c r="F8" s="6"/>
      <c r="G8" s="6"/>
      <c r="H8" s="7">
        <v>1.9756711409395975</v>
      </c>
      <c r="I8" s="7">
        <v>1.234600262109</v>
      </c>
      <c r="J8" s="6"/>
    </row>
    <row r="9" spans="2:10">
      <c r="B9" s="6"/>
      <c r="C9" s="6"/>
      <c r="D9" s="6"/>
      <c r="E9" s="6"/>
      <c r="F9" s="6"/>
      <c r="G9" s="6"/>
      <c r="H9" s="7">
        <v>2.1399363925488415</v>
      </c>
      <c r="I9" s="7">
        <v>1.2925356750420001</v>
      </c>
      <c r="J9" s="6"/>
    </row>
    <row r="10" spans="2:10">
      <c r="B10" s="6"/>
      <c r="C10" s="6"/>
      <c r="D10" s="6"/>
      <c r="E10" s="6"/>
      <c r="F10" s="6"/>
      <c r="G10" s="6"/>
      <c r="H10" s="7">
        <v>1.9111380779999998</v>
      </c>
      <c r="I10" s="7">
        <v>1.4246823957480002</v>
      </c>
      <c r="J10" s="6"/>
    </row>
    <row r="11" spans="2:10">
      <c r="B11" s="6"/>
      <c r="C11" s="6"/>
      <c r="D11" s="6"/>
      <c r="E11" s="6"/>
      <c r="F11" s="6"/>
      <c r="G11" s="6"/>
      <c r="H11" s="7">
        <v>1.7895136320000002</v>
      </c>
      <c r="I11" s="7">
        <v>1.465919701434</v>
      </c>
      <c r="J11" s="6"/>
    </row>
    <row r="12" spans="2:10">
      <c r="B12" s="6"/>
      <c r="C12" s="6"/>
      <c r="D12" s="6"/>
      <c r="E12" s="6"/>
      <c r="F12" s="6"/>
      <c r="G12" s="6"/>
      <c r="H12" s="7">
        <v>1.9422683520000001</v>
      </c>
      <c r="I12" s="6"/>
      <c r="J12" s="6"/>
    </row>
    <row r="13" spans="2:10">
      <c r="B13" s="6"/>
      <c r="C13" s="6"/>
      <c r="D13" s="6"/>
      <c r="E13" s="6"/>
      <c r="F13" s="6"/>
      <c r="G13" s="6"/>
      <c r="H13" s="7">
        <v>1.7959964760000002</v>
      </c>
      <c r="I13" s="6"/>
      <c r="J13" s="6"/>
    </row>
    <row r="15" spans="2:10">
      <c r="G15" t="s">
        <v>36</v>
      </c>
      <c r="H15">
        <v>2.2565898831108093</v>
      </c>
      <c r="I15">
        <v>1.5532550856654013</v>
      </c>
      <c r="J15">
        <v>0.92333787</v>
      </c>
    </row>
    <row r="16" spans="2:10">
      <c r="G16" t="s">
        <v>13</v>
      </c>
      <c r="H16">
        <v>0.46263723089724873</v>
      </c>
      <c r="I16">
        <v>0.1837582815434487</v>
      </c>
      <c r="J16">
        <v>3.8770730000000003E-2</v>
      </c>
    </row>
    <row r="18" spans="7:12">
      <c r="G18" t="s">
        <v>107</v>
      </c>
      <c r="H18">
        <v>1E-3</v>
      </c>
    </row>
    <row r="19" spans="7:12">
      <c r="G19" t="s">
        <v>111</v>
      </c>
      <c r="H19">
        <v>1E-3</v>
      </c>
      <c r="L19" t="s">
        <v>121</v>
      </c>
    </row>
    <row r="20" spans="7:12">
      <c r="G20" t="s">
        <v>112</v>
      </c>
      <c r="H20">
        <v>1.7000000000000001E-2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workbookViewId="0">
      <selection activeCell="B6" sqref="B6"/>
    </sheetView>
  </sheetViews>
  <sheetFormatPr defaultRowHeight="14.4"/>
  <cols>
    <col min="1" max="1" width="22.33203125" bestFit="1" customWidth="1"/>
  </cols>
  <sheetData>
    <row r="1" spans="1:10">
      <c r="A1" s="8" t="s">
        <v>40</v>
      </c>
      <c r="B1" s="8">
        <v>1</v>
      </c>
      <c r="C1" s="8">
        <v>3</v>
      </c>
      <c r="D1" s="8">
        <v>5</v>
      </c>
      <c r="E1" s="8">
        <v>7</v>
      </c>
      <c r="F1" s="8">
        <v>9</v>
      </c>
      <c r="G1" s="8">
        <v>11</v>
      </c>
      <c r="H1" s="8">
        <v>13</v>
      </c>
      <c r="I1" s="8">
        <v>15</v>
      </c>
      <c r="J1" s="8">
        <v>17</v>
      </c>
    </row>
    <row r="2" spans="1:10">
      <c r="A2" s="8" t="s">
        <v>41</v>
      </c>
      <c r="B2" s="8">
        <v>1</v>
      </c>
      <c r="C2" s="8">
        <v>3</v>
      </c>
      <c r="D2" s="8">
        <v>4</v>
      </c>
      <c r="E2" s="8"/>
      <c r="F2" s="8"/>
      <c r="G2" s="8"/>
      <c r="H2" s="8"/>
      <c r="I2" s="8"/>
      <c r="J2" s="8"/>
    </row>
    <row r="3" spans="1:10">
      <c r="A3" s="8" t="s">
        <v>42</v>
      </c>
      <c r="B3" s="8">
        <v>1</v>
      </c>
      <c r="C3" s="8">
        <v>3</v>
      </c>
      <c r="D3" s="8">
        <v>5</v>
      </c>
      <c r="E3" s="8">
        <v>8</v>
      </c>
      <c r="F3" s="8">
        <v>10</v>
      </c>
      <c r="G3" s="8">
        <v>12</v>
      </c>
      <c r="H3" s="8">
        <v>15</v>
      </c>
      <c r="I3" s="8">
        <v>17</v>
      </c>
      <c r="J3" s="8">
        <v>19</v>
      </c>
    </row>
    <row r="4" spans="1:10">
      <c r="A4" s="8" t="s">
        <v>43</v>
      </c>
      <c r="B4" s="9">
        <f>1.1564*B1</f>
        <v>1.1564000000000001</v>
      </c>
      <c r="C4" s="9">
        <f t="shared" ref="C4:J4" si="0">1.1564*C1</f>
        <v>3.4692000000000003</v>
      </c>
      <c r="D4" s="9">
        <f t="shared" si="0"/>
        <v>5.782</v>
      </c>
      <c r="E4" s="9">
        <f t="shared" si="0"/>
        <v>8.0948000000000011</v>
      </c>
      <c r="F4" s="9">
        <f t="shared" si="0"/>
        <v>10.4076</v>
      </c>
      <c r="G4" s="9">
        <f t="shared" si="0"/>
        <v>12.720400000000001</v>
      </c>
      <c r="H4" s="9">
        <f t="shared" si="0"/>
        <v>15.033200000000001</v>
      </c>
      <c r="I4" s="9">
        <f t="shared" si="0"/>
        <v>17.346</v>
      </c>
      <c r="J4" s="9">
        <f t="shared" si="0"/>
        <v>19.658800000000003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Fig1c</vt:lpstr>
      <vt:lpstr>Fig1f</vt:lpstr>
      <vt:lpstr>Fig1g</vt:lpstr>
      <vt:lpstr>Fig1h</vt:lpstr>
      <vt:lpstr>Fig2b</vt:lpstr>
      <vt:lpstr>Fig2c</vt:lpstr>
      <vt:lpstr>Fig2d</vt:lpstr>
      <vt:lpstr>Fig2e</vt:lpstr>
      <vt:lpstr>Fig2f</vt:lpstr>
      <vt:lpstr>Fig3f</vt:lpstr>
      <vt:lpstr>Fig3g</vt:lpstr>
      <vt:lpstr>Fig4d</vt:lpstr>
      <vt:lpstr>Fig5a</vt:lpstr>
      <vt:lpstr>Fig5b</vt:lpstr>
      <vt:lpstr>Fig5d</vt:lpstr>
      <vt:lpstr>Fig5f</vt:lpstr>
      <vt:lpstr>Supplementary Fig1b</vt:lpstr>
      <vt:lpstr>Supplementary Fig2b</vt:lpstr>
      <vt:lpstr>Supplementary Fig5c</vt:lpstr>
      <vt:lpstr>Supplementary Fig6b</vt:lpstr>
      <vt:lpstr>Supplementary Fig6c</vt:lpstr>
      <vt:lpstr>Supplementary Fig7a</vt:lpstr>
      <vt:lpstr>Supplementary Fig8a</vt:lpstr>
      <vt:lpstr>Supplementary Fig8b</vt:lpstr>
      <vt:lpstr>Supplementary Fig8c</vt:lpstr>
      <vt:lpstr>Supplementary Fig10-12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2020-02-11T02:38:31Z</dcterms:modified>
</cp:coreProperties>
</file>