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BA4B6D21-C3FC-41CC-B39E-7CE57E0795D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igure 3 b " sheetId="7" r:id="rId1"/>
    <sheet name="Figure 3 d &amp; e" sheetId="6" r:id="rId2"/>
    <sheet name="Figure 4" sheetId="4" r:id="rId3"/>
    <sheet name="Figure 5e" sheetId="5" r:id="rId4"/>
    <sheet name="Figure 5f" sheetId="8" r:id="rId5"/>
    <sheet name="Figure 5g" sheetId="9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2" i="7" l="1"/>
  <c r="F52" i="7" s="1"/>
  <c r="E51" i="7"/>
  <c r="F51" i="7" s="1"/>
  <c r="E50" i="7"/>
  <c r="F50" i="7" s="1"/>
  <c r="D41" i="7"/>
  <c r="E41" i="7" s="1"/>
  <c r="E37" i="7"/>
  <c r="F37" i="7" s="1"/>
  <c r="E36" i="7"/>
  <c r="F36" i="7" s="1"/>
  <c r="E35" i="7"/>
  <c r="F35" i="7" s="1"/>
  <c r="E34" i="7"/>
  <c r="F34" i="7" s="1"/>
  <c r="E33" i="7"/>
  <c r="F33" i="7" s="1"/>
  <c r="E32" i="7"/>
  <c r="F32" i="7" s="1"/>
  <c r="E18" i="7"/>
  <c r="F18" i="7" s="1"/>
  <c r="E17" i="7"/>
  <c r="F17" i="7" s="1"/>
  <c r="E16" i="7"/>
  <c r="F16" i="7" s="1"/>
  <c r="E15" i="7"/>
  <c r="F15" i="7" s="1"/>
  <c r="E14" i="7"/>
  <c r="F14" i="7" s="1"/>
  <c r="E13" i="7"/>
  <c r="F13" i="7" s="1"/>
  <c r="E44" i="7" l="1"/>
  <c r="F41" i="7"/>
  <c r="F44" i="7" l="1"/>
  <c r="G41" i="7"/>
  <c r="H41" i="7" l="1"/>
  <c r="G44" i="7"/>
  <c r="H44" i="7" l="1"/>
  <c r="I41" i="7"/>
  <c r="I44" i="7" l="1"/>
  <c r="J41" i="7"/>
  <c r="J44" i="7" s="1"/>
</calcChain>
</file>

<file path=xl/sharedStrings.xml><?xml version="1.0" encoding="utf-8"?>
<sst xmlns="http://schemas.openxmlformats.org/spreadsheetml/2006/main" count="139" uniqueCount="62">
  <si>
    <t>zf-edar</t>
  </si>
  <si>
    <t>copies</t>
    <phoneticPr fontId="1" type="noConversion"/>
  </si>
  <si>
    <t>copies of plasmid stock (10)</t>
    <phoneticPr fontId="1" type="noConversion"/>
  </si>
  <si>
    <t>R² = 0.9993</t>
  </si>
  <si>
    <t>Y= -0.2948x + 11.7</t>
    <phoneticPr fontId="1" type="noConversion"/>
  </si>
  <si>
    <t>copies</t>
    <phoneticPr fontId="2" type="noConversion"/>
  </si>
  <si>
    <t>Cq Mean</t>
    <phoneticPr fontId="1" type="noConversion"/>
  </si>
  <si>
    <t>Cq Mean of target gene</t>
    <phoneticPr fontId="2" type="noConversion"/>
  </si>
  <si>
    <t>regression line</t>
    <phoneticPr fontId="1" type="noConversion"/>
  </si>
  <si>
    <t>y = -0.3174x + 11.696</t>
  </si>
  <si>
    <t>R² = 0.9997</t>
  </si>
  <si>
    <t>sc-edar</t>
    <phoneticPr fontId="1" type="noConversion"/>
  </si>
  <si>
    <t>zf-eda</t>
    <phoneticPr fontId="1" type="noConversion"/>
  </si>
  <si>
    <t>y = -0.2849x + 11.857</t>
  </si>
  <si>
    <t>R² = 0.9996</t>
  </si>
  <si>
    <t>y = -0.2938x + 11.615</t>
  </si>
  <si>
    <t>sc-eda</t>
    <phoneticPr fontId="1" type="noConversion"/>
  </si>
  <si>
    <t>Day 1</t>
    <phoneticPr fontId="1" type="noConversion"/>
  </si>
  <si>
    <t>Day 2</t>
    <phoneticPr fontId="1" type="noConversion"/>
  </si>
  <si>
    <t>Day 3</t>
    <phoneticPr fontId="1" type="noConversion"/>
  </si>
  <si>
    <t>WT</t>
    <phoneticPr fontId="1" type="noConversion"/>
  </si>
  <si>
    <t>Figure 3 d</t>
    <phoneticPr fontId="1" type="noConversion"/>
  </si>
  <si>
    <t>Average</t>
    <phoneticPr fontId="1" type="noConversion"/>
  </si>
  <si>
    <t>Average</t>
    <phoneticPr fontId="1" type="noConversion"/>
  </si>
  <si>
    <r>
      <t>edar</t>
    </r>
    <r>
      <rPr>
        <i/>
        <vertAlign val="superscript"/>
        <sz val="12"/>
        <color theme="1"/>
        <rFont val="Times New Roman"/>
        <family val="1"/>
      </rPr>
      <t>-/-</t>
    </r>
  </si>
  <si>
    <t>Figure 3 e</t>
    <phoneticPr fontId="1" type="noConversion"/>
  </si>
  <si>
    <t xml:space="preserve">Figure 4 d </t>
    <phoneticPr fontId="1" type="noConversion"/>
  </si>
  <si>
    <t>Activin A</t>
  </si>
  <si>
    <t>Activin A</t>
    <phoneticPr fontId="1" type="noConversion"/>
  </si>
  <si>
    <t>BMP-4</t>
  </si>
  <si>
    <t>BMP-4</t>
    <phoneticPr fontId="1" type="noConversion"/>
  </si>
  <si>
    <t>Control</t>
  </si>
  <si>
    <t>Control</t>
    <phoneticPr fontId="1" type="noConversion"/>
  </si>
  <si>
    <t xml:space="preserve">Figure 4 e </t>
    <phoneticPr fontId="1" type="noConversion"/>
  </si>
  <si>
    <t>Group</t>
  </si>
  <si>
    <t>1#</t>
    <phoneticPr fontId="1" type="noConversion"/>
  </si>
  <si>
    <t>2#</t>
    <phoneticPr fontId="1" type="noConversion"/>
  </si>
  <si>
    <t>3#</t>
    <phoneticPr fontId="1" type="noConversion"/>
  </si>
  <si>
    <t>distance of gill rakers</t>
    <phoneticPr fontId="1" type="noConversion"/>
  </si>
  <si>
    <t>Luciferase activity of pGL6-1</t>
  </si>
  <si>
    <t>pGL6-1</t>
    <phoneticPr fontId="1" type="noConversion"/>
  </si>
  <si>
    <t>pGL6</t>
    <phoneticPr fontId="1" type="noConversion"/>
  </si>
  <si>
    <t>pGL6-2</t>
    <phoneticPr fontId="1" type="noConversion"/>
  </si>
  <si>
    <t>gill</t>
    <phoneticPr fontId="3" type="noConversion"/>
  </si>
  <si>
    <t>liver</t>
    <phoneticPr fontId="3" type="noConversion"/>
  </si>
  <si>
    <t>Danio rerio</t>
  </si>
  <si>
    <t>Siniperca chuatsi</t>
    <phoneticPr fontId="3" type="noConversion"/>
  </si>
  <si>
    <t>Oreochromis nilotica</t>
  </si>
  <si>
    <t>Luciferase activity of pGL6-2</t>
    <phoneticPr fontId="1" type="noConversion"/>
  </si>
  <si>
    <r>
      <t>10</t>
    </r>
    <r>
      <rPr>
        <vertAlign val="superscript"/>
        <sz val="12"/>
        <color theme="1"/>
        <rFont val="Times New Roman"/>
        <family val="1"/>
      </rPr>
      <t>-2</t>
    </r>
  </si>
  <si>
    <r>
      <t>10</t>
    </r>
    <r>
      <rPr>
        <vertAlign val="superscript"/>
        <sz val="12"/>
        <color theme="1"/>
        <rFont val="Times New Roman"/>
        <family val="1"/>
      </rPr>
      <t>-3</t>
    </r>
  </si>
  <si>
    <r>
      <t>10</t>
    </r>
    <r>
      <rPr>
        <vertAlign val="superscript"/>
        <sz val="12"/>
        <color theme="1"/>
        <rFont val="Times New Roman"/>
        <family val="1"/>
      </rPr>
      <t>-4</t>
    </r>
  </si>
  <si>
    <r>
      <t>10</t>
    </r>
    <r>
      <rPr>
        <vertAlign val="superscript"/>
        <sz val="12"/>
        <color theme="1"/>
        <rFont val="Times New Roman"/>
        <family val="1"/>
      </rPr>
      <t>-5</t>
    </r>
  </si>
  <si>
    <r>
      <t>10</t>
    </r>
    <r>
      <rPr>
        <vertAlign val="superscript"/>
        <sz val="12"/>
        <color theme="1"/>
        <rFont val="Times New Roman"/>
        <family val="1"/>
      </rPr>
      <t>-6</t>
    </r>
  </si>
  <si>
    <r>
      <t>10</t>
    </r>
    <r>
      <rPr>
        <vertAlign val="superscript"/>
        <sz val="12"/>
        <color theme="1"/>
        <rFont val="Times New Roman"/>
        <family val="1"/>
      </rPr>
      <t>-7</t>
    </r>
  </si>
  <si>
    <t>lg(copies)</t>
  </si>
  <si>
    <t>copies of plasmid stock (10)</t>
  </si>
  <si>
    <t>before feed (g)</t>
  </si>
  <si>
    <t>after feed (g)</t>
  </si>
  <si>
    <t>enhanced (g)</t>
  </si>
  <si>
    <r>
      <t xml:space="preserve">Absolute copies of </t>
    </r>
    <r>
      <rPr>
        <i/>
        <sz val="12"/>
        <color theme="1"/>
        <rFont val="Times New Roman"/>
        <family val="1"/>
      </rPr>
      <t>bmp4</t>
    </r>
  </si>
  <si>
    <t>Number of fish that ingested 5-day-old shrimp (n = 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</si>
</sst>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00;\-###0.00"/>
    <numFmt numFmtId="165" formatCode="0.0000_ "/>
    <numFmt numFmtId="166" formatCode="0.000_ "/>
  </numFmts>
  <fonts count="1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Microsoft Sans Serif"/>
      <family val="2"/>
      <charset val="134"/>
    </font>
    <font>
      <sz val="9"/>
      <name val="宋体"/>
      <family val="3"/>
      <charset val="134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 applyAlignment="1">
      <alignment horizontal="justify" vertical="center"/>
    </xf>
    <xf numFmtId="0" fontId="6" fillId="0" borderId="0" xfId="0" applyFont="1"/>
    <xf numFmtId="49" fontId="6" fillId="0" borderId="0" xfId="0" applyNumberFormat="1" applyFont="1"/>
    <xf numFmtId="164" fontId="6" fillId="0" borderId="0" xfId="0" applyNumberFormat="1" applyFont="1"/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164" fontId="6" fillId="0" borderId="0" xfId="0" applyNumberFormat="1" applyFont="1" applyAlignment="1" applyProtection="1">
      <alignment horizontal="center" vertical="center"/>
    </xf>
    <xf numFmtId="0" fontId="6" fillId="0" borderId="0" xfId="0" applyFont="1" applyAlignment="1">
      <alignment vertical="center"/>
    </xf>
    <xf numFmtId="0" fontId="6" fillId="3" borderId="0" xfId="0" applyFont="1" applyFill="1"/>
    <xf numFmtId="164" fontId="6" fillId="3" borderId="0" xfId="0" applyNumberFormat="1" applyFont="1" applyFill="1" applyAlignment="1" applyProtection="1">
      <alignment horizontal="center" vertical="center"/>
    </xf>
    <xf numFmtId="0" fontId="6" fillId="3" borderId="0" xfId="0" applyFont="1" applyFill="1" applyAlignment="1">
      <alignment vertical="center"/>
    </xf>
    <xf numFmtId="164" fontId="8" fillId="0" borderId="0" xfId="0" applyNumberFormat="1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 applyProtection="1">
      <alignment vertical="top"/>
      <protection locked="0"/>
    </xf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166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/>
    </xf>
    <xf numFmtId="166" fontId="6" fillId="0" borderId="0" xfId="0" applyNumberFormat="1" applyFont="1" applyFill="1" applyAlignment="1">
      <alignment horizontal="left" vertical="center"/>
    </xf>
    <xf numFmtId="0" fontId="6" fillId="4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4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67"/>
  <sheetViews>
    <sheetView tabSelected="1" workbookViewId="0"/>
  </sheetViews>
  <sheetFormatPr defaultRowHeight="15.6"/>
  <cols>
    <col min="1" max="1" width="8.88671875" style="2"/>
    <col min="2" max="2" width="16.77734375" style="2" customWidth="1"/>
    <col min="3" max="3" width="8.88671875" style="2"/>
    <col min="4" max="4" width="29.109375" style="2" customWidth="1"/>
    <col min="5" max="6" width="11.44140625" style="2" customWidth="1"/>
    <col min="7" max="7" width="10.44140625" style="2" customWidth="1"/>
    <col min="8" max="8" width="11.21875" style="2" customWidth="1"/>
    <col min="9" max="9" width="10" style="2" customWidth="1"/>
    <col min="10" max="10" width="10.109375" style="2" customWidth="1"/>
    <col min="11" max="16384" width="8.88671875" style="2"/>
  </cols>
  <sheetData>
    <row r="2" spans="2:10" ht="18.600000000000001">
      <c r="B2" s="2" t="s">
        <v>0</v>
      </c>
      <c r="D2" s="2" t="s">
        <v>2</v>
      </c>
      <c r="E2" s="3" t="s">
        <v>49</v>
      </c>
      <c r="F2" s="3" t="s">
        <v>50</v>
      </c>
      <c r="G2" s="3" t="s">
        <v>51</v>
      </c>
      <c r="H2" s="3" t="s">
        <v>52</v>
      </c>
      <c r="I2" s="3" t="s">
        <v>53</v>
      </c>
      <c r="J2" s="3" t="s">
        <v>54</v>
      </c>
    </row>
    <row r="4" spans="2:10">
      <c r="C4" s="2" t="s">
        <v>1</v>
      </c>
      <c r="D4" s="2">
        <v>176775527293.66202</v>
      </c>
      <c r="E4" s="2">
        <v>1767755272.9366202</v>
      </c>
      <c r="F4" s="2">
        <v>176775527.29366201</v>
      </c>
      <c r="G4" s="2">
        <v>17677552.729366202</v>
      </c>
      <c r="H4" s="2">
        <v>1767755.2729366203</v>
      </c>
      <c r="I4" s="2">
        <v>176775.52729366202</v>
      </c>
      <c r="J4" s="2">
        <v>17677.552729366202</v>
      </c>
    </row>
    <row r="6" spans="2:10">
      <c r="D6" s="2" t="s">
        <v>6</v>
      </c>
      <c r="E6" s="4">
        <v>8.3190102197404823</v>
      </c>
      <c r="F6" s="4">
        <v>11.517633362977621</v>
      </c>
      <c r="G6" s="4">
        <v>15.274253616419976</v>
      </c>
      <c r="H6" s="4">
        <v>18.575907546035058</v>
      </c>
      <c r="I6" s="4">
        <v>22.047167261381233</v>
      </c>
      <c r="J6" s="4">
        <v>25.072633531122161</v>
      </c>
    </row>
    <row r="7" spans="2:10">
      <c r="D7" s="2" t="s">
        <v>55</v>
      </c>
      <c r="E7" s="2">
        <v>9.2474221413502544</v>
      </c>
      <c r="F7" s="2">
        <v>8.2474221413502544</v>
      </c>
      <c r="G7" s="2">
        <v>7.2474221413502553</v>
      </c>
      <c r="H7" s="2">
        <v>6.2474221413502553</v>
      </c>
      <c r="I7" s="2">
        <v>5.2474221413502553</v>
      </c>
      <c r="J7" s="2">
        <v>4.2474221413502553</v>
      </c>
    </row>
    <row r="9" spans="2:10">
      <c r="D9" s="2" t="s">
        <v>8</v>
      </c>
      <c r="E9" s="2" t="s">
        <v>4</v>
      </c>
    </row>
    <row r="10" spans="2:10">
      <c r="E10" s="2" t="s">
        <v>3</v>
      </c>
    </row>
    <row r="12" spans="2:10">
      <c r="D12" s="5" t="s">
        <v>7</v>
      </c>
      <c r="E12" s="2" t="s">
        <v>55</v>
      </c>
      <c r="F12" s="6" t="s">
        <v>5</v>
      </c>
    </row>
    <row r="13" spans="2:10">
      <c r="D13" s="7">
        <v>26.049251227118301</v>
      </c>
      <c r="E13" s="8">
        <f t="shared" ref="E13:E18" si="0">-0.294*D13+11.7</f>
        <v>4.0415201392272193</v>
      </c>
      <c r="F13" s="8">
        <f t="shared" ref="F13:F18" si="1">10^E13</f>
        <v>11003.228685976652</v>
      </c>
    </row>
    <row r="14" spans="2:10">
      <c r="D14" s="7">
        <v>26.172321254473051</v>
      </c>
      <c r="E14" s="8">
        <f t="shared" si="0"/>
        <v>4.0053375511849225</v>
      </c>
      <c r="F14" s="8">
        <f t="shared" si="1"/>
        <v>10123.660002332619</v>
      </c>
    </row>
    <row r="15" spans="2:10">
      <c r="D15" s="7">
        <v>26.065069985760285</v>
      </c>
      <c r="E15" s="8">
        <f t="shared" si="0"/>
        <v>4.0368694241864755</v>
      </c>
      <c r="F15" s="8">
        <f t="shared" si="1"/>
        <v>10886.027427323435</v>
      </c>
    </row>
    <row r="16" spans="2:10">
      <c r="D16" s="7">
        <v>25.980104510370762</v>
      </c>
      <c r="E16" s="8">
        <f t="shared" si="0"/>
        <v>4.0618492739509957</v>
      </c>
      <c r="F16" s="8">
        <f t="shared" si="1"/>
        <v>11530.530103072577</v>
      </c>
    </row>
    <row r="17" spans="2:9">
      <c r="D17" s="7">
        <v>26.051450609064144</v>
      </c>
      <c r="E17" s="8">
        <f t="shared" si="0"/>
        <v>4.0408735209351416</v>
      </c>
      <c r="F17" s="8">
        <f t="shared" si="1"/>
        <v>10986.858238716071</v>
      </c>
    </row>
    <row r="18" spans="2:9">
      <c r="D18" s="7">
        <v>26.475893783750021</v>
      </c>
      <c r="E18" s="8">
        <f t="shared" si="0"/>
        <v>3.9160872275774938</v>
      </c>
      <c r="F18" s="8">
        <f t="shared" si="1"/>
        <v>8243.0365888713186</v>
      </c>
    </row>
    <row r="19" spans="2:9" s="9" customFormat="1">
      <c r="D19" s="10"/>
      <c r="E19" s="11"/>
      <c r="F19" s="11"/>
    </row>
    <row r="21" spans="2:9" ht="18.600000000000001">
      <c r="B21" s="2" t="s">
        <v>11</v>
      </c>
      <c r="D21" s="2" t="s">
        <v>56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53</v>
      </c>
    </row>
    <row r="22" spans="2:9">
      <c r="C22" s="2" t="s">
        <v>1</v>
      </c>
      <c r="D22" s="2">
        <v>123399454355.28346</v>
      </c>
      <c r="E22" s="2">
        <v>1233994543.5528345</v>
      </c>
      <c r="F22" s="2">
        <v>123399454.35528345</v>
      </c>
      <c r="G22" s="2">
        <v>12339945.435528345</v>
      </c>
      <c r="H22" s="2">
        <v>1233994.5435528345</v>
      </c>
      <c r="I22" s="2">
        <v>123399.45435528345</v>
      </c>
    </row>
    <row r="25" spans="2:9">
      <c r="D25" s="2" t="s">
        <v>6</v>
      </c>
      <c r="E25" s="4">
        <v>8.2947863639398118</v>
      </c>
      <c r="F25" s="4">
        <v>11.251432229556684</v>
      </c>
      <c r="G25" s="4">
        <v>14.440990191668952</v>
      </c>
      <c r="H25" s="4">
        <v>17.759345000676234</v>
      </c>
      <c r="I25" s="4">
        <v>20.786721085653948</v>
      </c>
    </row>
    <row r="26" spans="2:9">
      <c r="D26" s="2" t="s">
        <v>55</v>
      </c>
      <c r="E26" s="2">
        <v>9.0913132393486542</v>
      </c>
      <c r="F26" s="2">
        <v>8.0913132393486542</v>
      </c>
      <c r="G26" s="2">
        <v>7.0913132393486542</v>
      </c>
      <c r="H26" s="2">
        <v>6.0913132393486542</v>
      </c>
      <c r="I26" s="2">
        <v>5.0913132393486542</v>
      </c>
    </row>
    <row r="28" spans="2:9">
      <c r="D28" s="2" t="s">
        <v>8</v>
      </c>
      <c r="E28" s="2" t="s">
        <v>9</v>
      </c>
    </row>
    <row r="29" spans="2:9">
      <c r="E29" s="2" t="s">
        <v>10</v>
      </c>
    </row>
    <row r="31" spans="2:9">
      <c r="D31" s="5" t="s">
        <v>7</v>
      </c>
      <c r="E31" s="2" t="s">
        <v>55</v>
      </c>
      <c r="F31" s="6" t="s">
        <v>5</v>
      </c>
    </row>
    <row r="32" spans="2:9">
      <c r="D32" s="12">
        <v>24.394317621444028</v>
      </c>
      <c r="E32" s="13">
        <f t="shared" ref="E32:E37" si="2">-0.317*D32+11.69</f>
        <v>3.9570013140022429</v>
      </c>
      <c r="F32" s="13">
        <f t="shared" ref="F32:F37" si="3">10^E32</f>
        <v>9057.3534128869451</v>
      </c>
    </row>
    <row r="33" spans="2:10">
      <c r="D33" s="7">
        <v>24.345188574864228</v>
      </c>
      <c r="E33" s="13">
        <f t="shared" si="2"/>
        <v>3.9725752217680395</v>
      </c>
      <c r="F33" s="13">
        <f t="shared" si="3"/>
        <v>9388.0462779755089</v>
      </c>
    </row>
    <row r="34" spans="2:10">
      <c r="D34" s="7">
        <v>24.33104546431834</v>
      </c>
      <c r="E34" s="13">
        <f t="shared" si="2"/>
        <v>3.9770585878110856</v>
      </c>
      <c r="F34" s="13">
        <f t="shared" si="3"/>
        <v>9485.4641682609217</v>
      </c>
    </row>
    <row r="35" spans="2:10">
      <c r="D35" s="7">
        <v>24.556026700288474</v>
      </c>
      <c r="E35" s="13">
        <f t="shared" si="2"/>
        <v>3.9057395360085536</v>
      </c>
      <c r="F35" s="13">
        <f t="shared" si="3"/>
        <v>8048.9556794065775</v>
      </c>
    </row>
    <row r="36" spans="2:10">
      <c r="D36" s="7">
        <v>24.351161106825113</v>
      </c>
      <c r="E36" s="13">
        <f t="shared" si="2"/>
        <v>3.9706819291364388</v>
      </c>
      <c r="F36" s="13">
        <f t="shared" si="3"/>
        <v>9347.2084765774398</v>
      </c>
    </row>
    <row r="37" spans="2:10">
      <c r="D37" s="7">
        <v>24.884399111808882</v>
      </c>
      <c r="E37" s="13">
        <f t="shared" si="2"/>
        <v>3.8016454815565837</v>
      </c>
      <c r="F37" s="13">
        <f t="shared" si="3"/>
        <v>6333.524889162798</v>
      </c>
    </row>
    <row r="38" spans="2:10" s="9" customFormat="1"/>
    <row r="40" spans="2:10" ht="18.600000000000001">
      <c r="B40" s="2" t="s">
        <v>12</v>
      </c>
      <c r="D40" s="2" t="s">
        <v>2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53</v>
      </c>
      <c r="J40" s="3" t="s">
        <v>54</v>
      </c>
    </row>
    <row r="41" spans="2:10">
      <c r="C41" s="2" t="s">
        <v>1</v>
      </c>
      <c r="D41" s="14">
        <f>6.02*10^23*815*10^(-9)/(4030*660)</f>
        <v>184461237687.04413</v>
      </c>
      <c r="E41" s="14">
        <f>D41/100</f>
        <v>1844612376.8704412</v>
      </c>
      <c r="F41" s="14">
        <f>E41/10</f>
        <v>184461237.68704411</v>
      </c>
      <c r="G41" s="14">
        <f>F41/10</f>
        <v>18446123.768704411</v>
      </c>
      <c r="H41" s="14">
        <f>G41/10</f>
        <v>1844612.376870441</v>
      </c>
      <c r="I41" s="14">
        <f>H41/10</f>
        <v>184461.23768704411</v>
      </c>
      <c r="J41" s="14">
        <f>I41/10</f>
        <v>18446.123768704412</v>
      </c>
    </row>
    <row r="42" spans="2:10">
      <c r="D42" s="8"/>
      <c r="E42" s="8"/>
      <c r="F42" s="8"/>
      <c r="G42" s="8"/>
      <c r="H42" s="8"/>
      <c r="I42" s="8"/>
      <c r="J42" s="8"/>
    </row>
    <row r="43" spans="2:10">
      <c r="D43" s="2" t="s">
        <v>6</v>
      </c>
      <c r="E43" s="14">
        <v>9.1391613663573406</v>
      </c>
      <c r="F43" s="14">
        <v>12.469770150810682</v>
      </c>
      <c r="G43" s="14">
        <v>16.102855250978205</v>
      </c>
      <c r="H43" s="14">
        <v>19.691316227823371</v>
      </c>
      <c r="I43" s="14">
        <v>23.327966579778987</v>
      </c>
      <c r="J43" s="14">
        <v>26.46174467024397</v>
      </c>
    </row>
    <row r="44" spans="2:10">
      <c r="D44" s="2" t="s">
        <v>55</v>
      </c>
      <c r="E44" s="14">
        <f>LOG10(E41)</f>
        <v>9.2659051183148229</v>
      </c>
      <c r="F44" s="14">
        <f t="shared" ref="F44:J44" si="4">LOG10(F41)</f>
        <v>8.2659051183148229</v>
      </c>
      <c r="G44" s="14">
        <f t="shared" si="4"/>
        <v>7.2659051183148229</v>
      </c>
      <c r="H44" s="14">
        <f t="shared" si="4"/>
        <v>6.2659051183148229</v>
      </c>
      <c r="I44" s="14">
        <f t="shared" si="4"/>
        <v>5.2659051183148229</v>
      </c>
      <c r="J44" s="14">
        <f t="shared" si="4"/>
        <v>4.2659051183148229</v>
      </c>
    </row>
    <row r="46" spans="2:10">
      <c r="D46" s="2" t="s">
        <v>8</v>
      </c>
      <c r="E46" s="2" t="s">
        <v>13</v>
      </c>
    </row>
    <row r="47" spans="2:10">
      <c r="E47" s="2" t="s">
        <v>14</v>
      </c>
    </row>
    <row r="49" spans="2:10">
      <c r="D49" s="5" t="s">
        <v>7</v>
      </c>
      <c r="E49" s="2" t="s">
        <v>55</v>
      </c>
      <c r="F49" s="6" t="s">
        <v>5</v>
      </c>
    </row>
    <row r="50" spans="2:10">
      <c r="D50" s="8">
        <v>22.409429834062689</v>
      </c>
      <c r="E50" s="8">
        <f>-0.284*D50+11.85</f>
        <v>5.485721927126197</v>
      </c>
      <c r="F50" s="8">
        <f>10^E50</f>
        <v>306000.3527499144</v>
      </c>
    </row>
    <row r="51" spans="2:10">
      <c r="D51" s="8">
        <v>22.82392427235273</v>
      </c>
      <c r="E51" s="8">
        <f>-0.284*D51+11.85</f>
        <v>5.3680055066518246</v>
      </c>
      <c r="F51" s="8">
        <f t="shared" ref="F51:F52" si="5">10^E51</f>
        <v>233348.76496303611</v>
      </c>
    </row>
    <row r="52" spans="2:10">
      <c r="D52" s="8">
        <v>22.797723728231347</v>
      </c>
      <c r="E52" s="8">
        <f>-0.284*D52+11.85</f>
        <v>5.3754464611822979</v>
      </c>
      <c r="F52" s="8">
        <f t="shared" si="5"/>
        <v>237381.27665573327</v>
      </c>
    </row>
    <row r="53" spans="2:10" s="9" customFormat="1"/>
    <row r="55" spans="2:10" ht="18.600000000000001">
      <c r="B55" s="2" t="s">
        <v>16</v>
      </c>
      <c r="D55" s="2" t="s">
        <v>2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53</v>
      </c>
      <c r="J55" s="3" t="s">
        <v>54</v>
      </c>
    </row>
    <row r="56" spans="2:10">
      <c r="C56" s="2" t="s">
        <v>1</v>
      </c>
      <c r="D56" s="2">
        <v>133518099140.87494</v>
      </c>
      <c r="E56" s="2">
        <v>1335180991.4087493</v>
      </c>
      <c r="F56" s="2">
        <v>133518099.14087494</v>
      </c>
      <c r="G56" s="2">
        <v>13351809.914087493</v>
      </c>
      <c r="H56" s="2">
        <v>1335180.9914087493</v>
      </c>
      <c r="I56" s="2">
        <v>133518.09914087493</v>
      </c>
      <c r="J56" s="2">
        <v>13351.809914087493</v>
      </c>
    </row>
    <row r="58" spans="2:10">
      <c r="D58" s="2" t="s">
        <v>6</v>
      </c>
      <c r="E58" s="2">
        <v>8.4935809484287201</v>
      </c>
      <c r="F58" s="2">
        <v>11.999106531500599</v>
      </c>
      <c r="G58" s="2">
        <v>15.1034693587255</v>
      </c>
      <c r="H58" s="2">
        <v>18.648116439782601</v>
      </c>
      <c r="I58" s="2">
        <v>22.079553293655501</v>
      </c>
      <c r="J58" s="2">
        <v>25.554195120569801</v>
      </c>
    </row>
    <row r="59" spans="2:10">
      <c r="D59" s="2" t="s">
        <v>55</v>
      </c>
      <c r="E59" s="2">
        <v>9.125540140788436</v>
      </c>
      <c r="F59" s="2">
        <v>8.125540140788436</v>
      </c>
      <c r="G59" s="2">
        <v>7.125540140788436</v>
      </c>
      <c r="H59" s="2">
        <v>6.125540140788436</v>
      </c>
      <c r="I59" s="2">
        <v>5.125540140788436</v>
      </c>
      <c r="J59" s="2">
        <v>4.125540140788436</v>
      </c>
    </row>
    <row r="61" spans="2:10">
      <c r="D61" s="2" t="s">
        <v>8</v>
      </c>
      <c r="E61" s="2" t="s">
        <v>15</v>
      </c>
    </row>
    <row r="62" spans="2:10">
      <c r="E62" s="2" t="s">
        <v>10</v>
      </c>
    </row>
    <row r="64" spans="2:10">
      <c r="D64" s="5" t="s">
        <v>7</v>
      </c>
      <c r="E64" s="2" t="s">
        <v>55</v>
      </c>
      <c r="F64" s="6" t="s">
        <v>5</v>
      </c>
    </row>
    <row r="65" spans="4:6">
      <c r="D65" s="15">
        <v>27.11</v>
      </c>
      <c r="E65" s="15">
        <v>3.6667699999999996</v>
      </c>
      <c r="F65" s="15">
        <v>4642.6933558456085</v>
      </c>
    </row>
    <row r="66" spans="4:6">
      <c r="D66" s="15">
        <v>24.66</v>
      </c>
      <c r="E66" s="15">
        <v>4.38462</v>
      </c>
      <c r="F66" s="15">
        <v>24244.877827427736</v>
      </c>
    </row>
    <row r="67" spans="4:6">
      <c r="D67" s="15">
        <v>24.54</v>
      </c>
      <c r="E67" s="15">
        <v>4.4197800000000003</v>
      </c>
      <c r="F67" s="15">
        <v>26289.359178262832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24"/>
  <sheetViews>
    <sheetView workbookViewId="0">
      <selection activeCell="B27" sqref="B27"/>
    </sheetView>
  </sheetViews>
  <sheetFormatPr defaultRowHeight="15.6"/>
  <cols>
    <col min="1" max="1" width="8.88671875" style="2"/>
    <col min="2" max="2" width="11.88671875" style="2" customWidth="1"/>
    <col min="3" max="3" width="8.88671875" style="2"/>
    <col min="4" max="4" width="16.33203125" style="2" customWidth="1"/>
    <col min="5" max="5" width="8.88671875" style="2"/>
    <col min="6" max="6" width="9.44140625" style="2" customWidth="1"/>
    <col min="7" max="12" width="8.88671875" style="2"/>
    <col min="13" max="13" width="16.33203125" style="2" customWidth="1"/>
    <col min="14" max="16384" width="8.88671875" style="2"/>
  </cols>
  <sheetData>
    <row r="1" spans="2:19" ht="18.600000000000001">
      <c r="B1" s="2" t="s">
        <v>21</v>
      </c>
      <c r="C1" s="30" t="s">
        <v>20</v>
      </c>
      <c r="D1" s="30"/>
      <c r="E1" s="30"/>
      <c r="F1" s="30"/>
      <c r="G1" s="30"/>
      <c r="H1" s="30"/>
      <c r="I1" s="30"/>
      <c r="J1" s="30"/>
      <c r="M1" s="31" t="s">
        <v>24</v>
      </c>
      <c r="N1" s="31"/>
      <c r="O1" s="31"/>
      <c r="P1" s="31"/>
      <c r="Q1" s="31"/>
      <c r="R1" s="31"/>
      <c r="S1" s="31"/>
    </row>
    <row r="2" spans="2:19">
      <c r="E2" s="15">
        <v>1</v>
      </c>
      <c r="F2" s="15">
        <v>2</v>
      </c>
      <c r="G2" s="15">
        <v>3</v>
      </c>
      <c r="H2" s="15">
        <v>4</v>
      </c>
      <c r="I2" s="15">
        <v>5</v>
      </c>
      <c r="J2" s="15">
        <v>6</v>
      </c>
      <c r="K2" s="15"/>
      <c r="N2" s="15">
        <v>1</v>
      </c>
      <c r="O2" s="15">
        <v>2</v>
      </c>
      <c r="P2" s="15">
        <v>3</v>
      </c>
      <c r="Q2" s="15">
        <v>4</v>
      </c>
      <c r="R2" s="15">
        <v>5</v>
      </c>
      <c r="S2" s="15">
        <v>6</v>
      </c>
    </row>
    <row r="3" spans="2:19">
      <c r="C3" s="2" t="s">
        <v>17</v>
      </c>
      <c r="D3" s="2" t="s">
        <v>57</v>
      </c>
      <c r="E3" s="15">
        <v>1.1493</v>
      </c>
      <c r="F3" s="15">
        <v>1.0511999999999999</v>
      </c>
      <c r="G3" s="15">
        <v>0.70179999999999998</v>
      </c>
      <c r="H3" s="15">
        <v>0.5776</v>
      </c>
      <c r="I3" s="15">
        <v>0.63070000000000004</v>
      </c>
      <c r="J3" s="15">
        <v>0.72629999999999995</v>
      </c>
      <c r="K3" s="15"/>
      <c r="L3" s="2" t="s">
        <v>17</v>
      </c>
      <c r="M3" s="2" t="s">
        <v>57</v>
      </c>
      <c r="N3" s="15">
        <v>0.38369999999999999</v>
      </c>
      <c r="O3" s="15">
        <v>0.39229999999999998</v>
      </c>
      <c r="P3" s="15">
        <v>0.441</v>
      </c>
      <c r="Q3" s="15">
        <v>0.3901</v>
      </c>
      <c r="R3" s="15">
        <v>0.34860000000000002</v>
      </c>
      <c r="S3" s="15">
        <v>0.3987</v>
      </c>
    </row>
    <row r="4" spans="2:19">
      <c r="D4" s="2" t="s">
        <v>58</v>
      </c>
      <c r="E4" s="15">
        <v>1.2085999999999999</v>
      </c>
      <c r="F4" s="15">
        <v>1.1095999999999999</v>
      </c>
      <c r="G4" s="15">
        <v>0.74080000000000001</v>
      </c>
      <c r="H4" s="15">
        <v>0.61570000000000003</v>
      </c>
      <c r="I4" s="15">
        <v>0.69230000000000003</v>
      </c>
      <c r="J4" s="15">
        <v>0.75490000000000002</v>
      </c>
      <c r="K4" s="15"/>
      <c r="M4" s="2" t="s">
        <v>58</v>
      </c>
      <c r="N4" s="15">
        <v>0.39729999999999999</v>
      </c>
      <c r="O4" s="15">
        <v>0.40539999999999998</v>
      </c>
      <c r="P4" s="15">
        <v>0.45029999999999998</v>
      </c>
      <c r="Q4" s="15">
        <v>0.39729999999999999</v>
      </c>
      <c r="R4" s="15">
        <v>0.35859999999999997</v>
      </c>
      <c r="S4" s="15">
        <v>0.40760000000000002</v>
      </c>
    </row>
    <row r="5" spans="2:19">
      <c r="D5" s="2" t="s">
        <v>59</v>
      </c>
      <c r="E5" s="15">
        <v>5.9299999999999908E-2</v>
      </c>
      <c r="F5" s="15">
        <v>5.8400000000000007E-2</v>
      </c>
      <c r="G5" s="15">
        <v>3.9000000000000035E-2</v>
      </c>
      <c r="H5" s="15">
        <v>3.8100000000000023E-2</v>
      </c>
      <c r="I5" s="15">
        <v>6.1599999999999988E-2</v>
      </c>
      <c r="J5" s="15">
        <v>2.860000000000007E-2</v>
      </c>
      <c r="K5" s="15"/>
      <c r="M5" s="2" t="s">
        <v>59</v>
      </c>
      <c r="N5" s="15">
        <v>1.3600000000000001E-2</v>
      </c>
      <c r="O5" s="15">
        <v>1.3100000000000001E-2</v>
      </c>
      <c r="P5" s="15">
        <v>9.299999999999975E-3</v>
      </c>
      <c r="Q5" s="15">
        <v>7.1999999999999842E-3</v>
      </c>
      <c r="R5" s="15">
        <v>9.9999999999999534E-3</v>
      </c>
      <c r="S5" s="15">
        <v>8.900000000000019E-3</v>
      </c>
    </row>
    <row r="6" spans="2:19">
      <c r="E6" s="15"/>
      <c r="F6" s="15"/>
      <c r="G6" s="15"/>
      <c r="H6" s="15"/>
      <c r="I6" s="15"/>
      <c r="J6" s="15"/>
      <c r="K6" s="15"/>
      <c r="N6" s="15"/>
      <c r="O6" s="15"/>
      <c r="P6" s="15"/>
      <c r="Q6" s="15"/>
      <c r="R6" s="15"/>
      <c r="S6" s="15"/>
    </row>
    <row r="7" spans="2:19">
      <c r="C7" s="2" t="s">
        <v>18</v>
      </c>
      <c r="D7" s="2" t="s">
        <v>57</v>
      </c>
      <c r="E7" s="15">
        <v>1.1555</v>
      </c>
      <c r="F7" s="15">
        <v>1.0536000000000001</v>
      </c>
      <c r="G7" s="15">
        <v>0.71479999999999999</v>
      </c>
      <c r="H7" s="15">
        <v>0.58289999999999997</v>
      </c>
      <c r="I7" s="15">
        <v>0.64090000000000003</v>
      </c>
      <c r="J7" s="15">
        <v>0.73509999999999998</v>
      </c>
      <c r="K7" s="15"/>
      <c r="L7" s="2" t="s">
        <v>18</v>
      </c>
      <c r="M7" s="2" t="s">
        <v>57</v>
      </c>
      <c r="N7" s="15">
        <v>0.38550000000000001</v>
      </c>
      <c r="O7" s="15">
        <v>0.39579999999999999</v>
      </c>
      <c r="P7" s="15">
        <v>0.44230000000000003</v>
      </c>
      <c r="Q7" s="15">
        <v>0.39279999999999998</v>
      </c>
      <c r="R7" s="15">
        <v>0.34910000000000002</v>
      </c>
      <c r="S7" s="15">
        <v>0.39689999999999998</v>
      </c>
    </row>
    <row r="8" spans="2:19">
      <c r="D8" s="2" t="s">
        <v>58</v>
      </c>
      <c r="E8" s="15">
        <v>1.2121999999999999</v>
      </c>
      <c r="F8" s="15">
        <v>1.1103000000000001</v>
      </c>
      <c r="G8" s="15">
        <v>0.74239999999999995</v>
      </c>
      <c r="H8" s="15">
        <v>0.62460000000000004</v>
      </c>
      <c r="I8" s="15">
        <v>0.69140000000000001</v>
      </c>
      <c r="J8" s="15">
        <v>0.77339999999999998</v>
      </c>
      <c r="K8" s="15"/>
      <c r="M8" s="2" t="s">
        <v>58</v>
      </c>
      <c r="N8" s="15">
        <v>0.39660000000000001</v>
      </c>
      <c r="O8" s="15">
        <v>0.40720000000000001</v>
      </c>
      <c r="P8" s="15">
        <v>0.45019999999999999</v>
      </c>
      <c r="Q8" s="15">
        <v>0.39989999999999998</v>
      </c>
      <c r="R8" s="15">
        <v>0.36030000000000001</v>
      </c>
      <c r="S8" s="15">
        <v>0.40810000000000002</v>
      </c>
    </row>
    <row r="9" spans="2:19">
      <c r="D9" s="2" t="s">
        <v>59</v>
      </c>
      <c r="E9" s="15">
        <v>5.6699999999999973E-2</v>
      </c>
      <c r="F9" s="15">
        <v>5.6699999999999973E-2</v>
      </c>
      <c r="G9" s="15">
        <v>2.7599999999999958E-2</v>
      </c>
      <c r="H9" s="15">
        <v>4.170000000000007E-2</v>
      </c>
      <c r="I9" s="15">
        <v>5.0499999999999989E-2</v>
      </c>
      <c r="J9" s="15">
        <v>3.8300000000000001E-2</v>
      </c>
      <c r="K9" s="15"/>
      <c r="M9" s="2" t="s">
        <v>59</v>
      </c>
      <c r="N9" s="15">
        <v>1.1099999999999999E-2</v>
      </c>
      <c r="O9" s="15">
        <v>1.1400000000000021E-2</v>
      </c>
      <c r="P9" s="15">
        <v>7.8999999999999626E-3</v>
      </c>
      <c r="Q9" s="15">
        <v>7.0999999999999952E-3</v>
      </c>
      <c r="R9" s="15">
        <v>1.1199999999999988E-2</v>
      </c>
      <c r="S9" s="15">
        <v>1.1200000000000043E-2</v>
      </c>
    </row>
    <row r="10" spans="2:19">
      <c r="E10" s="15"/>
      <c r="F10" s="15"/>
      <c r="G10" s="15"/>
      <c r="H10" s="15"/>
      <c r="I10" s="15"/>
      <c r="J10" s="15"/>
      <c r="K10" s="15"/>
      <c r="N10" s="15"/>
      <c r="O10" s="15"/>
      <c r="P10" s="15"/>
      <c r="Q10" s="15"/>
      <c r="R10" s="15"/>
      <c r="S10" s="15"/>
    </row>
    <row r="11" spans="2:19">
      <c r="C11" s="2" t="s">
        <v>19</v>
      </c>
      <c r="D11" s="2" t="s">
        <v>57</v>
      </c>
      <c r="E11" s="15">
        <v>1.1500999999999999</v>
      </c>
      <c r="F11" s="15">
        <v>1.0603</v>
      </c>
      <c r="G11" s="15">
        <v>0.71860000000000002</v>
      </c>
      <c r="H11" s="15">
        <v>0.59089999999999998</v>
      </c>
      <c r="I11" s="15">
        <v>0.64180000000000004</v>
      </c>
      <c r="J11" s="15">
        <v>0.72989999999999999</v>
      </c>
      <c r="K11" s="15"/>
      <c r="L11" s="2" t="s">
        <v>19</v>
      </c>
      <c r="M11" s="2" t="s">
        <v>57</v>
      </c>
      <c r="N11" s="15">
        <v>0.38490000000000002</v>
      </c>
      <c r="O11" s="15">
        <v>0.39410000000000001</v>
      </c>
      <c r="P11" s="15">
        <v>0.44169999999999998</v>
      </c>
      <c r="Q11" s="15">
        <v>0.39119999999999999</v>
      </c>
      <c r="R11" s="15">
        <v>0.34760000000000002</v>
      </c>
      <c r="S11" s="15">
        <v>0.3992</v>
      </c>
    </row>
    <row r="12" spans="2:19">
      <c r="D12" s="2" t="s">
        <v>58</v>
      </c>
      <c r="E12" s="15">
        <v>1.1906000000000001</v>
      </c>
      <c r="F12" s="15">
        <v>1.1079000000000001</v>
      </c>
      <c r="G12" s="15">
        <v>0.73939999999999995</v>
      </c>
      <c r="H12" s="15">
        <v>0.63449999999999995</v>
      </c>
      <c r="I12" s="15">
        <v>0.68969999999999998</v>
      </c>
      <c r="J12" s="15">
        <v>0.76449999999999996</v>
      </c>
      <c r="K12" s="15"/>
      <c r="M12" s="2" t="s">
        <v>58</v>
      </c>
      <c r="N12" s="15">
        <v>0.39290000000000003</v>
      </c>
      <c r="O12" s="15">
        <v>0.40360000000000001</v>
      </c>
      <c r="P12" s="15">
        <v>0.45469999999999999</v>
      </c>
      <c r="Q12" s="15">
        <v>0.4007</v>
      </c>
      <c r="R12" s="15">
        <v>0.35980000000000001</v>
      </c>
      <c r="S12" s="15">
        <v>0.40949999999999998</v>
      </c>
    </row>
    <row r="13" spans="2:19">
      <c r="D13" s="2" t="s">
        <v>59</v>
      </c>
      <c r="E13" s="15">
        <v>4.0500000000000203E-2</v>
      </c>
      <c r="F13" s="15">
        <v>4.7600000000000087E-2</v>
      </c>
      <c r="G13" s="15">
        <v>2.079999999999993E-2</v>
      </c>
      <c r="H13" s="15">
        <v>4.3599999999999972E-2</v>
      </c>
      <c r="I13" s="15">
        <v>4.7899999999999943E-2</v>
      </c>
      <c r="J13" s="15">
        <v>3.4599999999999964E-2</v>
      </c>
      <c r="K13" s="15"/>
      <c r="M13" s="2" t="s">
        <v>59</v>
      </c>
      <c r="N13" s="15">
        <v>8.0000000000000071E-3</v>
      </c>
      <c r="O13" s="15">
        <v>9.5000000000000084E-3</v>
      </c>
      <c r="P13" s="15">
        <v>1.3000000000000012E-2</v>
      </c>
      <c r="Q13" s="15">
        <v>9.5000000000000084E-3</v>
      </c>
      <c r="R13" s="15">
        <v>1.2199999999999989E-2</v>
      </c>
      <c r="S13" s="15">
        <v>1.0299999999999976E-2</v>
      </c>
    </row>
    <row r="14" spans="2:19">
      <c r="E14" s="16"/>
      <c r="F14" s="16"/>
      <c r="G14" s="16"/>
      <c r="H14" s="16"/>
      <c r="I14" s="16"/>
      <c r="J14" s="16"/>
      <c r="K14" s="16"/>
      <c r="N14" s="15"/>
      <c r="O14" s="15"/>
      <c r="P14" s="15"/>
      <c r="Q14" s="15"/>
      <c r="R14" s="15"/>
      <c r="S14" s="15"/>
    </row>
    <row r="15" spans="2:19">
      <c r="D15" s="2" t="s">
        <v>22</v>
      </c>
      <c r="E15" s="16">
        <v>5.2166666666666694E-2</v>
      </c>
      <c r="F15" s="16">
        <v>5.4233333333333356E-2</v>
      </c>
      <c r="G15" s="16">
        <v>2.9133333333333306E-2</v>
      </c>
      <c r="H15" s="16">
        <v>4.1133333333333355E-2</v>
      </c>
      <c r="I15" s="16">
        <v>5.3333333333333309E-2</v>
      </c>
      <c r="J15" s="16">
        <v>3.3833333333333347E-2</v>
      </c>
      <c r="K15" s="16"/>
      <c r="M15" s="2" t="s">
        <v>23</v>
      </c>
      <c r="N15" s="16">
        <v>1.0900000000000002E-2</v>
      </c>
      <c r="O15" s="16">
        <v>1.1333333333333343E-2</v>
      </c>
      <c r="P15" s="16">
        <v>1.0066666666666649E-2</v>
      </c>
      <c r="Q15" s="16">
        <v>7.9333333333333287E-3</v>
      </c>
      <c r="R15" s="16">
        <v>1.1133333333333309E-2</v>
      </c>
      <c r="S15" s="16">
        <v>1.0133333333333347E-2</v>
      </c>
    </row>
    <row r="16" spans="2:19" s="9" customFormat="1" ht="13.8" customHeight="1"/>
    <row r="17" spans="2:19" ht="13.8" customHeight="1"/>
    <row r="19" spans="2:19" ht="18.600000000000001">
      <c r="B19" s="2" t="s">
        <v>25</v>
      </c>
      <c r="D19" s="30" t="s">
        <v>20</v>
      </c>
      <c r="E19" s="30"/>
      <c r="F19" s="30"/>
      <c r="G19" s="30"/>
      <c r="H19" s="30"/>
      <c r="I19" s="30"/>
      <c r="J19" s="30"/>
      <c r="M19" s="31" t="s">
        <v>24</v>
      </c>
      <c r="N19" s="31"/>
      <c r="O19" s="31"/>
      <c r="P19" s="31"/>
      <c r="Q19" s="31"/>
      <c r="R19" s="31"/>
      <c r="S19" s="31"/>
    </row>
    <row r="20" spans="2:19">
      <c r="E20" s="15">
        <v>1</v>
      </c>
      <c r="F20" s="15">
        <v>2</v>
      </c>
      <c r="G20" s="15">
        <v>3</v>
      </c>
      <c r="H20" s="15">
        <v>4</v>
      </c>
      <c r="I20" s="15">
        <v>5</v>
      </c>
      <c r="J20" s="15">
        <v>6</v>
      </c>
      <c r="N20" s="2">
        <v>1</v>
      </c>
      <c r="O20" s="2">
        <v>2</v>
      </c>
      <c r="P20" s="2">
        <v>3</v>
      </c>
      <c r="Q20" s="2">
        <v>4</v>
      </c>
      <c r="R20" s="2">
        <v>5</v>
      </c>
      <c r="S20" s="2">
        <v>6</v>
      </c>
    </row>
    <row r="21" spans="2:19">
      <c r="D21" s="2" t="s">
        <v>17</v>
      </c>
      <c r="E21" s="15">
        <v>1</v>
      </c>
      <c r="F21" s="15">
        <v>1</v>
      </c>
      <c r="G21" s="15">
        <v>1</v>
      </c>
      <c r="H21" s="15">
        <v>0</v>
      </c>
      <c r="I21" s="15">
        <v>1</v>
      </c>
      <c r="J21" s="15">
        <v>0</v>
      </c>
      <c r="M21" s="2" t="s">
        <v>17</v>
      </c>
      <c r="N21" s="2">
        <v>6</v>
      </c>
      <c r="O21" s="2">
        <v>7</v>
      </c>
      <c r="P21" s="2">
        <v>5</v>
      </c>
      <c r="Q21" s="2">
        <v>5</v>
      </c>
      <c r="R21" s="2">
        <v>6</v>
      </c>
      <c r="S21" s="2">
        <v>8</v>
      </c>
    </row>
    <row r="22" spans="2:19">
      <c r="D22" s="2" t="s">
        <v>18</v>
      </c>
      <c r="E22" s="15">
        <v>0</v>
      </c>
      <c r="F22" s="15">
        <v>0</v>
      </c>
      <c r="G22" s="15">
        <v>1</v>
      </c>
      <c r="H22" s="15">
        <v>0</v>
      </c>
      <c r="I22" s="15">
        <v>1</v>
      </c>
      <c r="J22" s="15">
        <v>0</v>
      </c>
      <c r="M22" s="2" t="s">
        <v>18</v>
      </c>
      <c r="N22" s="2">
        <v>5</v>
      </c>
      <c r="O22" s="2">
        <v>4</v>
      </c>
      <c r="P22" s="2">
        <v>6</v>
      </c>
      <c r="Q22" s="2">
        <v>7</v>
      </c>
      <c r="R22" s="2">
        <v>6</v>
      </c>
      <c r="S22" s="2">
        <v>5</v>
      </c>
    </row>
    <row r="23" spans="2:19">
      <c r="D23" s="2" t="s">
        <v>19</v>
      </c>
      <c r="E23" s="15">
        <v>0</v>
      </c>
      <c r="F23" s="15">
        <v>1</v>
      </c>
      <c r="G23" s="15">
        <v>1</v>
      </c>
      <c r="H23" s="15">
        <v>0</v>
      </c>
      <c r="I23" s="15">
        <v>1</v>
      </c>
      <c r="J23" s="15">
        <v>1</v>
      </c>
      <c r="M23" s="2" t="s">
        <v>19</v>
      </c>
      <c r="N23" s="2">
        <v>6</v>
      </c>
      <c r="O23" s="2">
        <v>5</v>
      </c>
      <c r="P23" s="2">
        <v>8</v>
      </c>
      <c r="Q23" s="2">
        <v>6</v>
      </c>
      <c r="R23" s="2">
        <v>8</v>
      </c>
      <c r="S23" s="2">
        <v>7</v>
      </c>
    </row>
    <row r="24" spans="2:19">
      <c r="D24" s="2" t="s">
        <v>22</v>
      </c>
      <c r="E24" s="15">
        <v>0.33333333333333331</v>
      </c>
      <c r="F24" s="15">
        <v>0.66666666666666663</v>
      </c>
      <c r="G24" s="15">
        <v>1</v>
      </c>
      <c r="H24" s="15">
        <v>0</v>
      </c>
      <c r="I24" s="15">
        <v>1</v>
      </c>
      <c r="J24" s="15">
        <v>0.33333333333333331</v>
      </c>
      <c r="M24" s="2" t="s">
        <v>22</v>
      </c>
      <c r="N24" s="2">
        <v>5.666666666666667</v>
      </c>
      <c r="O24" s="2">
        <v>5.333333333333333</v>
      </c>
      <c r="P24" s="2">
        <v>6.333333333333333</v>
      </c>
      <c r="Q24" s="2">
        <v>6</v>
      </c>
      <c r="R24" s="2">
        <v>6.666666666666667</v>
      </c>
      <c r="S24" s="2">
        <v>6.666666666666667</v>
      </c>
    </row>
  </sheetData>
  <mergeCells count="4">
    <mergeCell ref="C1:J1"/>
    <mergeCell ref="M1:S1"/>
    <mergeCell ref="D19:J19"/>
    <mergeCell ref="M19:S1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17"/>
  <sheetViews>
    <sheetView zoomScale="115" zoomScaleNormal="115" workbookViewId="0">
      <selection activeCell="N9" sqref="N9"/>
    </sheetView>
  </sheetViews>
  <sheetFormatPr defaultRowHeight="15.6"/>
  <cols>
    <col min="1" max="1" width="12" style="2" customWidth="1"/>
    <col min="2" max="2" width="26.21875" style="2" customWidth="1"/>
    <col min="3" max="4" width="8.88671875" style="2"/>
    <col min="5" max="5" width="8.88671875" style="2" customWidth="1"/>
    <col min="6" max="16384" width="8.88671875" style="2"/>
  </cols>
  <sheetData>
    <row r="2" spans="1:13">
      <c r="A2" s="2" t="s">
        <v>26</v>
      </c>
      <c r="B2" s="2" t="s">
        <v>38</v>
      </c>
      <c r="D2" s="2" t="s">
        <v>32</v>
      </c>
      <c r="H2" s="2" t="s">
        <v>28</v>
      </c>
      <c r="L2" s="15" t="s">
        <v>30</v>
      </c>
    </row>
    <row r="3" spans="1:13">
      <c r="C3" s="15" t="s">
        <v>35</v>
      </c>
      <c r="D3" s="15" t="s">
        <v>36</v>
      </c>
      <c r="E3" s="15" t="s">
        <v>37</v>
      </c>
      <c r="F3" s="15"/>
      <c r="G3" s="15" t="s">
        <v>35</v>
      </c>
      <c r="H3" s="15" t="s">
        <v>36</v>
      </c>
      <c r="I3" s="15" t="s">
        <v>37</v>
      </c>
      <c r="J3" s="15"/>
      <c r="K3" s="15" t="s">
        <v>35</v>
      </c>
      <c r="L3" s="15" t="s">
        <v>36</v>
      </c>
      <c r="M3" s="15" t="s">
        <v>37</v>
      </c>
    </row>
    <row r="4" spans="1:13">
      <c r="C4" s="2">
        <v>19.789000000000001</v>
      </c>
      <c r="D4" s="2">
        <v>58.872999999999998</v>
      </c>
      <c r="E4" s="2">
        <v>21.768999999999998</v>
      </c>
      <c r="G4" s="2">
        <v>22.638000000000002</v>
      </c>
      <c r="H4" s="2">
        <v>20.41</v>
      </c>
      <c r="I4" s="2">
        <v>20.562999999999999</v>
      </c>
      <c r="K4" s="2">
        <v>35.688000000000002</v>
      </c>
      <c r="L4" s="2">
        <v>32.168999999999997</v>
      </c>
      <c r="M4" s="2">
        <v>35.779000000000003</v>
      </c>
    </row>
    <row r="5" spans="1:13">
      <c r="C5" s="2">
        <v>23.643999999999998</v>
      </c>
      <c r="D5" s="2">
        <v>36.734999999999999</v>
      </c>
      <c r="E5" s="2">
        <v>28.213000000000001</v>
      </c>
      <c r="G5" s="2">
        <v>38.470999999999997</v>
      </c>
      <c r="H5" s="2">
        <v>19.388000000000002</v>
      </c>
      <c r="I5" s="2">
        <v>19.713999999999999</v>
      </c>
      <c r="K5" s="2">
        <v>16.481000000000002</v>
      </c>
      <c r="L5" s="2">
        <v>34.838999999999999</v>
      </c>
      <c r="M5" s="2">
        <v>30.946999999999999</v>
      </c>
    </row>
    <row r="6" spans="1:13">
      <c r="C6" s="2">
        <v>22.033000000000001</v>
      </c>
      <c r="D6" s="2">
        <v>32.521000000000001</v>
      </c>
      <c r="E6" s="2">
        <v>19.190000000000001</v>
      </c>
      <c r="G6" s="2">
        <v>23.975999999999999</v>
      </c>
      <c r="H6" s="2">
        <v>18.774000000000001</v>
      </c>
      <c r="I6" s="2">
        <v>19.905999999999999</v>
      </c>
      <c r="K6" s="2">
        <v>23.248000000000001</v>
      </c>
      <c r="L6" s="2">
        <v>31.481999999999999</v>
      </c>
      <c r="M6" s="2">
        <v>34.902999999999999</v>
      </c>
    </row>
    <row r="7" spans="1:13">
      <c r="C7" s="2">
        <v>18.547000000000001</v>
      </c>
      <c r="D7" s="2">
        <v>32.664999999999999</v>
      </c>
      <c r="E7" s="2">
        <v>20.417999999999999</v>
      </c>
      <c r="G7" s="2">
        <v>22.042999999999999</v>
      </c>
      <c r="H7" s="2">
        <v>18.984000000000002</v>
      </c>
      <c r="I7" s="2">
        <v>18.817</v>
      </c>
      <c r="K7" s="2">
        <v>14.936999999999999</v>
      </c>
      <c r="L7" s="2">
        <v>29.204000000000001</v>
      </c>
      <c r="M7" s="2">
        <v>28.821000000000002</v>
      </c>
    </row>
    <row r="8" spans="1:13">
      <c r="C8" s="2">
        <v>28.606000000000002</v>
      </c>
      <c r="D8" s="2">
        <v>40.295000000000002</v>
      </c>
      <c r="E8" s="2">
        <v>19.981000000000002</v>
      </c>
      <c r="G8" s="2">
        <v>19.692</v>
      </c>
      <c r="H8" s="2">
        <v>23.884</v>
      </c>
      <c r="I8" s="2">
        <v>22.986999999999998</v>
      </c>
      <c r="K8" s="2">
        <v>18.03</v>
      </c>
      <c r="M8" s="2">
        <v>31.763999999999999</v>
      </c>
    </row>
    <row r="9" spans="1:13">
      <c r="H9" s="2">
        <v>29.341000000000001</v>
      </c>
      <c r="I9" s="2">
        <v>30.718</v>
      </c>
    </row>
    <row r="12" spans="1:13">
      <c r="A12" s="2" t="s">
        <v>33</v>
      </c>
      <c r="C12" s="1"/>
    </row>
    <row r="13" spans="1:13" ht="51.6" customHeight="1">
      <c r="C13" s="26" t="s">
        <v>34</v>
      </c>
      <c r="D13" s="32" t="s">
        <v>61</v>
      </c>
      <c r="E13" s="32"/>
      <c r="F13" s="32"/>
    </row>
    <row r="14" spans="1:13">
      <c r="C14" s="27" t="s">
        <v>31</v>
      </c>
      <c r="D14" s="28"/>
      <c r="E14" s="28">
        <v>5</v>
      </c>
      <c r="F14" s="28"/>
      <c r="J14" s="29"/>
    </row>
    <row r="15" spans="1:13" ht="15" customHeight="1">
      <c r="C15" s="27" t="s">
        <v>27</v>
      </c>
      <c r="D15" s="28"/>
      <c r="E15" s="28">
        <v>11</v>
      </c>
      <c r="F15" s="28"/>
    </row>
    <row r="16" spans="1:13">
      <c r="C16" s="27" t="s">
        <v>29</v>
      </c>
      <c r="D16" s="28"/>
      <c r="E16" s="28">
        <v>5</v>
      </c>
      <c r="F16" s="28"/>
    </row>
    <row r="17" spans="3:3">
      <c r="C17" s="8"/>
    </row>
  </sheetData>
  <mergeCells count="1">
    <mergeCell ref="D13:F1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0"/>
  <sheetViews>
    <sheetView workbookViewId="0">
      <selection activeCell="E5" sqref="E5"/>
    </sheetView>
  </sheetViews>
  <sheetFormatPr defaultColWidth="9.109375" defaultRowHeight="15.6"/>
  <cols>
    <col min="1" max="1" width="9.109375" style="2"/>
    <col min="2" max="2" width="14.21875" style="2" customWidth="1"/>
    <col min="3" max="7" width="9.109375" style="2"/>
    <col min="8" max="8" width="13.6640625" style="2" customWidth="1"/>
    <col min="9" max="16384" width="9.109375" style="2"/>
  </cols>
  <sheetData>
    <row r="1" spans="1:12">
      <c r="A1" s="2" t="s">
        <v>39</v>
      </c>
    </row>
    <row r="2" spans="1:12">
      <c r="A2" s="15" t="s">
        <v>41</v>
      </c>
      <c r="B2" s="20" t="s">
        <v>40</v>
      </c>
    </row>
    <row r="3" spans="1:12">
      <c r="A3" s="2">
        <v>11.945</v>
      </c>
      <c r="B3" s="2">
        <v>4.3380799999999997</v>
      </c>
    </row>
    <row r="4" spans="1:12">
      <c r="A4" s="2">
        <v>11.673</v>
      </c>
      <c r="B4" s="2">
        <v>4.2683999999999997</v>
      </c>
      <c r="I4" s="21"/>
    </row>
    <row r="5" spans="1:12">
      <c r="A5" s="2">
        <v>13.1126</v>
      </c>
      <c r="B5" s="2">
        <v>2.5434000000000001</v>
      </c>
      <c r="C5" s="21"/>
      <c r="D5" s="21"/>
      <c r="E5" s="21"/>
      <c r="F5" s="21"/>
      <c r="G5" s="21"/>
      <c r="H5" s="21"/>
      <c r="J5" s="21"/>
      <c r="K5" s="21"/>
      <c r="L5" s="21"/>
    </row>
    <row r="6" spans="1:12">
      <c r="A6" s="2">
        <v>13.3903</v>
      </c>
      <c r="B6" s="2">
        <v>5.6966999999999999</v>
      </c>
      <c r="C6" s="21"/>
      <c r="D6" s="21"/>
      <c r="E6" s="22"/>
      <c r="F6" s="22"/>
      <c r="G6" s="23"/>
      <c r="H6" s="24"/>
      <c r="I6" s="21"/>
      <c r="J6" s="21"/>
      <c r="K6" s="22"/>
      <c r="L6" s="25"/>
    </row>
    <row r="7" spans="1:12">
      <c r="A7" s="2">
        <v>15.4635</v>
      </c>
      <c r="B7" s="2">
        <v>5.5778999999999996</v>
      </c>
      <c r="C7" s="21"/>
      <c r="D7" s="21"/>
      <c r="E7" s="22"/>
      <c r="F7" s="22"/>
      <c r="G7" s="23"/>
      <c r="H7" s="24"/>
      <c r="I7" s="21"/>
      <c r="J7" s="21"/>
      <c r="K7" s="22"/>
      <c r="L7" s="25"/>
    </row>
    <row r="8" spans="1:12">
      <c r="A8" s="2">
        <v>14.6089</v>
      </c>
      <c r="B8" s="2">
        <v>4.9566999999999997</v>
      </c>
      <c r="C8" s="21"/>
      <c r="D8" s="21"/>
      <c r="E8" s="22"/>
      <c r="F8" s="22"/>
      <c r="G8" s="23"/>
      <c r="H8" s="24"/>
      <c r="I8" s="23"/>
      <c r="J8" s="23"/>
      <c r="K8" s="25"/>
      <c r="L8" s="25"/>
    </row>
    <row r="9" spans="1:12">
      <c r="A9" s="2">
        <v>12.004200000000001</v>
      </c>
      <c r="B9" s="2">
        <v>8.4093999999999998</v>
      </c>
      <c r="C9" s="21"/>
      <c r="D9" s="21"/>
      <c r="E9" s="22"/>
      <c r="F9" s="22"/>
      <c r="G9" s="23"/>
      <c r="H9" s="24"/>
      <c r="I9" s="23"/>
      <c r="J9" s="23"/>
      <c r="K9" s="25"/>
      <c r="L9" s="25"/>
    </row>
    <row r="10" spans="1:12">
      <c r="A10" s="2">
        <v>15.632899999999999</v>
      </c>
      <c r="B10" s="2">
        <v>10.520799999999999</v>
      </c>
      <c r="C10" s="21"/>
      <c r="D10" s="21"/>
      <c r="E10" s="22"/>
      <c r="F10" s="22"/>
      <c r="G10" s="23"/>
      <c r="H10" s="24"/>
      <c r="I10" s="23"/>
      <c r="J10" s="23"/>
      <c r="K10" s="25"/>
      <c r="L10" s="25"/>
    </row>
    <row r="11" spans="1:12">
      <c r="B11" s="2">
        <v>10.271800000000001</v>
      </c>
      <c r="C11" s="21"/>
      <c r="D11" s="21"/>
      <c r="E11" s="22"/>
      <c r="F11" s="22"/>
      <c r="G11" s="23"/>
      <c r="H11" s="24"/>
      <c r="I11" s="23"/>
      <c r="J11" s="23"/>
      <c r="K11" s="25"/>
      <c r="L11" s="25"/>
    </row>
    <row r="12" spans="1:12">
      <c r="C12" s="21"/>
      <c r="D12" s="21"/>
      <c r="E12" s="22"/>
      <c r="F12" s="22"/>
      <c r="G12" s="23"/>
      <c r="H12" s="24"/>
      <c r="I12" s="23"/>
      <c r="J12" s="23"/>
      <c r="K12" s="25"/>
      <c r="L12" s="25"/>
    </row>
    <row r="13" spans="1:12">
      <c r="C13" s="21"/>
      <c r="D13" s="21"/>
      <c r="E13" s="22"/>
      <c r="F13" s="22"/>
      <c r="G13" s="23"/>
      <c r="H13" s="24"/>
      <c r="I13" s="23"/>
      <c r="J13" s="23"/>
      <c r="K13" s="25"/>
      <c r="L13" s="25"/>
    </row>
    <row r="14" spans="1:12">
      <c r="C14" s="21"/>
      <c r="D14" s="21"/>
      <c r="E14" s="22"/>
      <c r="F14" s="22"/>
      <c r="G14" s="23"/>
      <c r="H14" s="24"/>
      <c r="I14" s="23"/>
      <c r="J14" s="23"/>
      <c r="K14" s="25"/>
      <c r="L14" s="25"/>
    </row>
    <row r="15" spans="1:12">
      <c r="C15" s="21"/>
      <c r="D15" s="21"/>
      <c r="E15" s="22"/>
      <c r="F15" s="22"/>
      <c r="G15" s="23"/>
      <c r="H15" s="24"/>
      <c r="I15" s="23"/>
      <c r="J15" s="23"/>
      <c r="K15" s="25"/>
      <c r="L15" s="25"/>
    </row>
    <row r="16" spans="1:12">
      <c r="C16" s="21"/>
      <c r="D16" s="21"/>
      <c r="E16" s="22"/>
      <c r="F16" s="22"/>
      <c r="G16" s="23"/>
      <c r="H16" s="24"/>
      <c r="I16" s="23"/>
      <c r="J16" s="23"/>
      <c r="K16" s="25"/>
      <c r="L16" s="25"/>
    </row>
    <row r="17" spans="3:12">
      <c r="C17" s="21"/>
      <c r="D17" s="21"/>
      <c r="E17" s="22"/>
      <c r="F17" s="22"/>
      <c r="G17" s="23"/>
      <c r="H17" s="24"/>
      <c r="I17" s="23"/>
      <c r="J17" s="23"/>
      <c r="K17" s="25"/>
      <c r="L17" s="25"/>
    </row>
    <row r="18" spans="3:12">
      <c r="C18" s="21"/>
      <c r="D18" s="21"/>
      <c r="E18" s="22"/>
      <c r="F18" s="22"/>
      <c r="G18" s="23"/>
      <c r="H18" s="24"/>
      <c r="I18" s="23"/>
      <c r="J18" s="23"/>
      <c r="K18" s="25"/>
      <c r="L18" s="25"/>
    </row>
    <row r="19" spans="3:12">
      <c r="C19" s="21"/>
      <c r="D19" s="21"/>
      <c r="E19" s="22"/>
      <c r="F19" s="22"/>
      <c r="G19" s="23"/>
      <c r="H19" s="24"/>
      <c r="I19" s="23"/>
      <c r="J19" s="23"/>
      <c r="K19" s="25"/>
      <c r="L19" s="25"/>
    </row>
    <row r="20" spans="3:12">
      <c r="C20" s="21"/>
      <c r="D20" s="21"/>
      <c r="E20" s="21"/>
      <c r="F20" s="21"/>
      <c r="G20" s="23"/>
      <c r="H20" s="24"/>
      <c r="I20" s="23"/>
      <c r="J20" s="23"/>
      <c r="K20" s="25"/>
      <c r="L20" s="2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4"/>
  <sheetViews>
    <sheetView workbookViewId="0">
      <selection activeCell="F16" sqref="F16"/>
    </sheetView>
  </sheetViews>
  <sheetFormatPr defaultRowHeight="15.6"/>
  <cols>
    <col min="1" max="16384" width="8.88671875" style="17"/>
  </cols>
  <sheetData>
    <row r="1" spans="1:2">
      <c r="A1" s="2" t="s">
        <v>48</v>
      </c>
    </row>
    <row r="2" spans="1:2">
      <c r="A2" s="15" t="s">
        <v>41</v>
      </c>
      <c r="B2" s="20" t="s">
        <v>42</v>
      </c>
    </row>
    <row r="3" spans="1:2">
      <c r="A3" s="15">
        <v>0.78180000000000005</v>
      </c>
      <c r="B3" s="20">
        <v>0.52059999999999995</v>
      </c>
    </row>
    <row r="4" spans="1:2">
      <c r="A4" s="15">
        <v>0.76859999999999995</v>
      </c>
      <c r="B4" s="20">
        <v>0.53080000000000005</v>
      </c>
    </row>
    <row r="5" spans="1:2">
      <c r="A5" s="15">
        <v>0.85860000000000003</v>
      </c>
      <c r="B5" s="20">
        <v>0.50339999999999996</v>
      </c>
    </row>
    <row r="6" spans="1:2">
      <c r="A6" s="15">
        <v>0.72309999999999997</v>
      </c>
      <c r="B6" s="20">
        <v>0.43630000000000002</v>
      </c>
    </row>
    <row r="7" spans="1:2">
      <c r="A7" s="15">
        <v>0.80959999999999999</v>
      </c>
      <c r="B7" s="20">
        <v>0.50239999999999996</v>
      </c>
    </row>
    <row r="8" spans="1:2">
      <c r="A8" s="15">
        <v>0.83379999999999999</v>
      </c>
      <c r="B8" s="20">
        <v>0.44890000000000002</v>
      </c>
    </row>
    <row r="9" spans="1:2">
      <c r="A9" s="15">
        <v>0.82709999999999995</v>
      </c>
      <c r="B9" s="20">
        <v>0.42980000000000002</v>
      </c>
    </row>
    <row r="10" spans="1:2">
      <c r="A10" s="15">
        <v>0.92459999999999998</v>
      </c>
      <c r="B10" s="20">
        <v>0.3982</v>
      </c>
    </row>
    <row r="11" spans="1:2">
      <c r="A11" s="15">
        <v>0.84860000000000002</v>
      </c>
      <c r="B11" s="20">
        <v>0.39129999999999998</v>
      </c>
    </row>
    <row r="12" spans="1:2">
      <c r="A12" s="15">
        <v>0.75539999999999996</v>
      </c>
      <c r="B12" s="20">
        <v>0.46300000000000002</v>
      </c>
    </row>
    <row r="13" spans="1:2">
      <c r="A13" s="15">
        <v>0.79749999999999999</v>
      </c>
      <c r="B13" s="20">
        <v>0.41539999999999999</v>
      </c>
    </row>
    <row r="14" spans="1:2">
      <c r="A14" s="15">
        <v>0.87939999999999996</v>
      </c>
      <c r="B14" s="15">
        <v>0.44080000000000003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8"/>
  <sheetViews>
    <sheetView workbookViewId="0">
      <selection activeCell="B18" sqref="B18"/>
    </sheetView>
  </sheetViews>
  <sheetFormatPr defaultRowHeight="15.6"/>
  <cols>
    <col min="1" max="1" width="19.5546875" style="17" customWidth="1"/>
    <col min="2" max="3" width="10.109375" style="17" bestFit="1" customWidth="1"/>
    <col min="4" max="16384" width="8.88671875" style="17"/>
  </cols>
  <sheetData>
    <row r="1" spans="1:3">
      <c r="A1" s="2" t="s">
        <v>60</v>
      </c>
    </row>
    <row r="2" spans="1:3">
      <c r="A2" s="13"/>
      <c r="B2" s="13" t="s">
        <v>43</v>
      </c>
      <c r="C2" s="13" t="s">
        <v>44</v>
      </c>
    </row>
    <row r="3" spans="1:3">
      <c r="A3" s="18" t="s">
        <v>45</v>
      </c>
      <c r="B3" s="19">
        <v>2228.8359105489399</v>
      </c>
      <c r="C3" s="19">
        <v>2407.8816850155226</v>
      </c>
    </row>
    <row r="4" spans="1:3">
      <c r="A4" s="13"/>
      <c r="B4" s="19">
        <v>1682.8773723259201</v>
      </c>
      <c r="C4" s="19">
        <v>2136.8510600024301</v>
      </c>
    </row>
    <row r="5" spans="1:3">
      <c r="A5" s="13"/>
      <c r="B5" s="19">
        <v>2092.292174317708</v>
      </c>
      <c r="C5" s="19">
        <v>2034.3223390844823</v>
      </c>
    </row>
    <row r="6" spans="1:3">
      <c r="A6" s="13"/>
      <c r="B6" s="19">
        <v>3303.0410562583043</v>
      </c>
      <c r="C6" s="19">
        <v>2324.7804253361869</v>
      </c>
    </row>
    <row r="7" spans="1:3">
      <c r="A7" s="13"/>
      <c r="B7" s="19"/>
      <c r="C7" s="19"/>
    </row>
    <row r="8" spans="1:3">
      <c r="A8" s="18" t="s">
        <v>46</v>
      </c>
      <c r="B8" s="19">
        <v>3936.6231429587556</v>
      </c>
      <c r="C8" s="19">
        <v>4454.2389264783178</v>
      </c>
    </row>
    <row r="9" spans="1:3">
      <c r="A9" s="13"/>
      <c r="B9" s="19">
        <v>5109.568794926563</v>
      </c>
      <c r="C9" s="19">
        <v>4971.2099191847574</v>
      </c>
    </row>
    <row r="10" spans="1:3">
      <c r="A10" s="13"/>
      <c r="B10" s="19">
        <v>4274.5488679167865</v>
      </c>
      <c r="C10" s="19">
        <v>4578.2094487800669</v>
      </c>
    </row>
    <row r="11" spans="1:3">
      <c r="A11" s="13"/>
      <c r="B11" s="19">
        <v>4903.4418378550345</v>
      </c>
      <c r="C11" s="19">
        <v>4937.2096069025147</v>
      </c>
    </row>
    <row r="12" spans="1:3">
      <c r="A12" s="13"/>
      <c r="B12" s="19">
        <v>4018.5136937303278</v>
      </c>
      <c r="C12" s="19">
        <v>5435.1193432469072</v>
      </c>
    </row>
    <row r="13" spans="1:3">
      <c r="A13" s="13"/>
      <c r="B13" s="19"/>
      <c r="C13" s="19"/>
    </row>
    <row r="14" spans="1:3">
      <c r="A14" s="18" t="s">
        <v>47</v>
      </c>
      <c r="B14" s="19">
        <v>15.973338990733369</v>
      </c>
      <c r="C14" s="19">
        <v>2596.4221775472765</v>
      </c>
    </row>
    <row r="15" spans="1:3">
      <c r="A15" s="13"/>
      <c r="B15" s="19">
        <v>21.086436145154668</v>
      </c>
      <c r="C15" s="19">
        <v>2477.6517771583435</v>
      </c>
    </row>
    <row r="16" spans="1:3">
      <c r="A16" s="13"/>
      <c r="B16" s="19">
        <v>691.93065035698123</v>
      </c>
      <c r="C16" s="19">
        <v>2541.9440354663689</v>
      </c>
    </row>
    <row r="17" spans="1:3">
      <c r="A17" s="13"/>
      <c r="B17" s="19">
        <v>24.582344422767772</v>
      </c>
      <c r="C17" s="19">
        <v>2441.6545399892743</v>
      </c>
    </row>
    <row r="18" spans="1:3">
      <c r="A18" s="13"/>
      <c r="B18" s="19">
        <v>126.49083216755051</v>
      </c>
      <c r="C18" s="19">
        <v>2340.5939493060355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 3 b </vt:lpstr>
      <vt:lpstr>Figure 3 d &amp; e</vt:lpstr>
      <vt:lpstr>Figure 4</vt:lpstr>
      <vt:lpstr>Figure 5e</vt:lpstr>
      <vt:lpstr>Figure 5f</vt:lpstr>
      <vt:lpstr>Figure 5g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2020-04-20T14:24:03Z</dcterms:modified>
</cp:coreProperties>
</file>