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anastasiya/Desktop/Server/SinergiaProject/timecourse_paper/natur_com_bio_final/"/>
    </mc:Choice>
  </mc:AlternateContent>
  <xr:revisionPtr revIDLastSave="0" documentId="13_ncr:1_{D83D43EA-C437-8E47-A2C8-D4F5717C92C9}" xr6:coauthVersionLast="45" xr6:coauthVersionMax="45" xr10:uidLastSave="{00000000-0000-0000-0000-000000000000}"/>
  <bookViews>
    <workbookView xWindow="4000" yWindow="1640" windowWidth="28800" windowHeight="17520" activeTab="3" xr2:uid="{00000000-000D-0000-FFFF-FFFF00000000}"/>
  </bookViews>
  <sheets>
    <sheet name="Fig. 1, Fig. 3 mouse" sheetId="1" r:id="rId1"/>
    <sheet name="Fig. 3 rat" sheetId="2" r:id="rId2"/>
    <sheet name="Fig. 7b" sheetId="3" r:id="rId3"/>
    <sheet name="Fig. 7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" i="4" l="1"/>
  <c r="L4" i="4"/>
  <c r="K4" i="4"/>
  <c r="J4" i="4"/>
  <c r="I4" i="4"/>
  <c r="H4" i="4"/>
  <c r="G4" i="4"/>
  <c r="F4" i="4"/>
  <c r="E4" i="4"/>
  <c r="D4" i="4"/>
  <c r="C4" i="4"/>
  <c r="B4" i="4"/>
  <c r="D15" i="3" l="1"/>
  <c r="C15" i="3"/>
  <c r="B15" i="3"/>
  <c r="I14" i="3"/>
  <c r="I15" i="3" s="1"/>
  <c r="H14" i="3"/>
  <c r="H15" i="3" s="1"/>
  <c r="G14" i="3"/>
  <c r="G15" i="3" s="1"/>
  <c r="F14" i="3"/>
  <c r="F15" i="3" s="1"/>
  <c r="E14" i="3"/>
  <c r="E15" i="3" s="1"/>
  <c r="D14" i="3"/>
  <c r="C14" i="3"/>
  <c r="B14" i="3"/>
  <c r="E10" i="3"/>
  <c r="D10" i="3"/>
  <c r="C10" i="3"/>
  <c r="B10" i="3"/>
  <c r="I9" i="3"/>
  <c r="H9" i="3"/>
  <c r="G9" i="3"/>
  <c r="F9" i="3"/>
  <c r="E9" i="3"/>
  <c r="D9" i="3"/>
  <c r="C9" i="3"/>
  <c r="B9" i="3"/>
  <c r="H10" i="3" s="1"/>
  <c r="I4" i="3"/>
  <c r="H4" i="3"/>
  <c r="G4" i="3"/>
  <c r="F4" i="3"/>
  <c r="E4" i="3"/>
  <c r="E5" i="3" s="1"/>
  <c r="D4" i="3"/>
  <c r="D5" i="3" s="1"/>
  <c r="C4" i="3"/>
  <c r="C5" i="3" s="1"/>
  <c r="B4" i="3"/>
  <c r="G5" i="3" s="1"/>
  <c r="H5" i="3" l="1"/>
  <c r="I5" i="3"/>
  <c r="I10" i="3"/>
  <c r="B5" i="3"/>
  <c r="G10" i="3"/>
  <c r="F5" i="3"/>
  <c r="F10" i="3"/>
  <c r="CF41" i="1" l="1"/>
  <c r="CE41" i="1"/>
  <c r="CD41" i="1"/>
  <c r="CC41" i="1"/>
  <c r="CB41" i="1"/>
  <c r="CA41" i="1"/>
  <c r="BZ41" i="1"/>
  <c r="BY41" i="1"/>
  <c r="BX41" i="1"/>
  <c r="BW41" i="1"/>
  <c r="BV41" i="1"/>
  <c r="BT41" i="1"/>
  <c r="BS41" i="1"/>
  <c r="BR41" i="1"/>
  <c r="BQ41" i="1"/>
  <c r="BP41" i="1"/>
  <c r="BO41" i="1"/>
  <c r="BM41" i="1"/>
  <c r="BL41" i="1"/>
  <c r="BJ41" i="1"/>
  <c r="BI41" i="1"/>
  <c r="BH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S41" i="1"/>
  <c r="AR41" i="1"/>
  <c r="AQ41" i="1"/>
  <c r="AP41" i="1"/>
  <c r="AO41" i="1"/>
  <c r="AN41" i="1"/>
  <c r="AM41" i="1"/>
  <c r="AL41" i="1"/>
  <c r="AK41" i="1"/>
  <c r="AI41" i="1"/>
  <c r="AH41" i="1"/>
  <c r="AG41" i="1"/>
  <c r="AF41" i="1"/>
  <c r="AE41" i="1"/>
  <c r="AD41" i="1"/>
  <c r="AC41" i="1"/>
  <c r="AB41" i="1"/>
  <c r="AA41" i="1"/>
  <c r="Z41" i="1"/>
  <c r="Y41" i="1"/>
  <c r="W41" i="1"/>
  <c r="V41" i="1"/>
  <c r="U41" i="1"/>
  <c r="T41" i="1"/>
  <c r="S41" i="1"/>
  <c r="R41" i="1"/>
  <c r="Q41" i="1"/>
  <c r="P41" i="1"/>
  <c r="O41" i="1"/>
  <c r="N41" i="1"/>
  <c r="L41" i="1"/>
  <c r="K41" i="1"/>
  <c r="J41" i="1"/>
  <c r="I41" i="1"/>
  <c r="H41" i="1"/>
  <c r="G41" i="1"/>
  <c r="F41" i="1"/>
  <c r="E41" i="1"/>
  <c r="D41" i="1"/>
  <c r="C41" i="1"/>
  <c r="L64" i="1"/>
  <c r="K64" i="1"/>
  <c r="C64" i="1"/>
  <c r="E64" i="1"/>
  <c r="F64" i="1"/>
  <c r="G64" i="1"/>
  <c r="L61" i="1"/>
  <c r="K61" i="1"/>
  <c r="C61" i="1"/>
  <c r="E61" i="1"/>
  <c r="F61" i="1"/>
  <c r="G61" i="1"/>
  <c r="BV44" i="1"/>
  <c r="B35" i="1"/>
  <c r="CF30" i="1"/>
  <c r="CE30" i="1"/>
  <c r="CD30" i="1"/>
  <c r="CC30" i="1"/>
  <c r="CB30" i="1"/>
  <c r="CA30" i="1"/>
  <c r="BZ30" i="1"/>
  <c r="BY30" i="1"/>
  <c r="BX30" i="1"/>
  <c r="BW30" i="1"/>
  <c r="BV30" i="1"/>
  <c r="BT30" i="1"/>
  <c r="BS30" i="1"/>
  <c r="BR30" i="1"/>
  <c r="BQ30" i="1"/>
  <c r="BP30" i="1"/>
  <c r="BO30" i="1"/>
  <c r="BM30" i="1"/>
  <c r="BL30" i="1"/>
  <c r="BK30" i="1"/>
  <c r="BJ30" i="1"/>
  <c r="BI30" i="1"/>
  <c r="BH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S30" i="1"/>
  <c r="AR30" i="1"/>
  <c r="AQ30" i="1"/>
  <c r="AP30" i="1"/>
  <c r="AO30" i="1"/>
  <c r="AN30" i="1"/>
  <c r="AM30" i="1"/>
  <c r="AL30" i="1"/>
  <c r="AK30" i="1"/>
  <c r="AI30" i="1"/>
  <c r="AH30" i="1"/>
  <c r="AG30" i="1"/>
  <c r="AF30" i="1"/>
  <c r="AE30" i="1"/>
  <c r="AD30" i="1"/>
  <c r="AC30" i="1"/>
  <c r="AB30" i="1"/>
  <c r="AA30" i="1"/>
  <c r="Z30" i="1"/>
  <c r="Y30" i="1"/>
  <c r="W30" i="1"/>
  <c r="V30" i="1"/>
  <c r="U30" i="1"/>
  <c r="T30" i="1"/>
  <c r="S30" i="1"/>
  <c r="R30" i="1"/>
  <c r="Q30" i="1"/>
  <c r="P30" i="1"/>
  <c r="O30" i="1"/>
  <c r="N30" i="1"/>
  <c r="L30" i="1"/>
  <c r="K30" i="1"/>
  <c r="J30" i="1"/>
  <c r="I30" i="1"/>
  <c r="H30" i="1"/>
  <c r="G30" i="1"/>
  <c r="F30" i="1"/>
  <c r="E30" i="1"/>
  <c r="D30" i="1"/>
  <c r="C30" i="1"/>
  <c r="CF29" i="1"/>
  <c r="CE29" i="1"/>
  <c r="CD29" i="1"/>
  <c r="CC29" i="1"/>
  <c r="CB29" i="1"/>
  <c r="CA29" i="1"/>
  <c r="BZ29" i="1"/>
  <c r="BY29" i="1"/>
  <c r="BX29" i="1"/>
  <c r="BW29" i="1"/>
  <c r="BV29" i="1"/>
  <c r="BT29" i="1"/>
  <c r="BS29" i="1"/>
  <c r="BR29" i="1"/>
  <c r="BQ29" i="1"/>
  <c r="BP29" i="1"/>
  <c r="BO29" i="1"/>
  <c r="BM29" i="1"/>
  <c r="BL29" i="1"/>
  <c r="BK29" i="1"/>
  <c r="BJ29" i="1"/>
  <c r="BI29" i="1"/>
  <c r="BH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S29" i="1"/>
  <c r="AR29" i="1"/>
  <c r="AQ29" i="1"/>
  <c r="AP29" i="1"/>
  <c r="AO29" i="1"/>
  <c r="AN29" i="1"/>
  <c r="AM29" i="1"/>
  <c r="AL29" i="1"/>
  <c r="AK29" i="1"/>
  <c r="AI29" i="1"/>
  <c r="AH29" i="1"/>
  <c r="AG29" i="1"/>
  <c r="AF29" i="1"/>
  <c r="AE29" i="1"/>
  <c r="AD29" i="1"/>
  <c r="AC29" i="1"/>
  <c r="AB29" i="1"/>
  <c r="AA29" i="1"/>
  <c r="Z29" i="1"/>
  <c r="Y29" i="1"/>
  <c r="W29" i="1"/>
  <c r="V29" i="1"/>
  <c r="U29" i="1"/>
  <c r="T29" i="1"/>
  <c r="S29" i="1"/>
  <c r="R29" i="1"/>
  <c r="Q29" i="1"/>
  <c r="P29" i="1"/>
  <c r="O29" i="1"/>
  <c r="N29" i="1"/>
  <c r="L29" i="1"/>
  <c r="K29" i="1"/>
  <c r="J29" i="1"/>
  <c r="I29" i="1"/>
  <c r="H29" i="1"/>
  <c r="G29" i="1"/>
  <c r="F29" i="1"/>
  <c r="E29" i="1"/>
  <c r="D29" i="1"/>
  <c r="C29" i="1"/>
  <c r="CF28" i="1"/>
  <c r="CE28" i="1"/>
  <c r="CD28" i="1"/>
  <c r="CC28" i="1"/>
  <c r="CB28" i="1"/>
  <c r="CA28" i="1"/>
  <c r="BZ28" i="1"/>
  <c r="BY28" i="1"/>
  <c r="BX28" i="1"/>
  <c r="BW28" i="1"/>
  <c r="BV28" i="1"/>
  <c r="BT28" i="1"/>
  <c r="BS28" i="1"/>
  <c r="BR28" i="1"/>
  <c r="BQ28" i="1"/>
  <c r="BP28" i="1"/>
  <c r="BO28" i="1"/>
  <c r="BM28" i="1"/>
  <c r="BL28" i="1"/>
  <c r="BK28" i="1"/>
  <c r="BJ28" i="1"/>
  <c r="BI28" i="1"/>
  <c r="BH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S28" i="1"/>
  <c r="AR28" i="1"/>
  <c r="AQ28" i="1"/>
  <c r="AP28" i="1"/>
  <c r="AO28" i="1"/>
  <c r="AN28" i="1"/>
  <c r="AM28" i="1"/>
  <c r="AL28" i="1"/>
  <c r="AK28" i="1"/>
  <c r="AI28" i="1"/>
  <c r="AH28" i="1"/>
  <c r="AG28" i="1"/>
  <c r="AF28" i="1"/>
  <c r="AE28" i="1"/>
  <c r="AD28" i="1"/>
  <c r="AC28" i="1"/>
  <c r="AB28" i="1"/>
  <c r="AA28" i="1"/>
  <c r="Z28" i="1"/>
  <c r="Y28" i="1"/>
  <c r="W28" i="1"/>
  <c r="V28" i="1"/>
  <c r="U28" i="1"/>
  <c r="T28" i="1"/>
  <c r="S28" i="1"/>
  <c r="R28" i="1"/>
  <c r="Q28" i="1"/>
  <c r="P28" i="1"/>
  <c r="O28" i="1"/>
  <c r="N28" i="1"/>
  <c r="L28" i="1"/>
  <c r="K28" i="1"/>
  <c r="J28" i="1"/>
  <c r="I28" i="1"/>
  <c r="H28" i="1"/>
  <c r="G28" i="1"/>
  <c r="F28" i="1"/>
  <c r="E28" i="1"/>
  <c r="D28" i="1"/>
  <c r="C28" i="1"/>
  <c r="CF27" i="1"/>
  <c r="CE27" i="1"/>
  <c r="CD27" i="1"/>
  <c r="CC27" i="1"/>
  <c r="CB27" i="1"/>
  <c r="CA27" i="1"/>
  <c r="BZ27" i="1"/>
  <c r="BY27" i="1"/>
  <c r="BX27" i="1"/>
  <c r="BW27" i="1"/>
  <c r="BV27" i="1"/>
  <c r="BT27" i="1"/>
  <c r="BS27" i="1"/>
  <c r="BR27" i="1"/>
  <c r="BQ27" i="1"/>
  <c r="BP27" i="1"/>
  <c r="BO27" i="1"/>
  <c r="BM27" i="1"/>
  <c r="BL27" i="1"/>
  <c r="BK27" i="1"/>
  <c r="BJ27" i="1"/>
  <c r="BI27" i="1"/>
  <c r="BH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S27" i="1"/>
  <c r="AR27" i="1"/>
  <c r="AQ27" i="1"/>
  <c r="AP27" i="1"/>
  <c r="AO27" i="1"/>
  <c r="AN27" i="1"/>
  <c r="AM27" i="1"/>
  <c r="AL27" i="1"/>
  <c r="AK27" i="1"/>
  <c r="AI27" i="1"/>
  <c r="AH27" i="1"/>
  <c r="AG27" i="1"/>
  <c r="AF27" i="1"/>
  <c r="AE27" i="1"/>
  <c r="AD27" i="1"/>
  <c r="AC27" i="1"/>
  <c r="AB27" i="1"/>
  <c r="AA27" i="1"/>
  <c r="Z27" i="1"/>
  <c r="Y27" i="1"/>
  <c r="W27" i="1"/>
  <c r="V27" i="1"/>
  <c r="U27" i="1"/>
  <c r="T27" i="1"/>
  <c r="S27" i="1"/>
  <c r="R27" i="1"/>
  <c r="Q27" i="1"/>
  <c r="P27" i="1"/>
  <c r="O27" i="1"/>
  <c r="N27" i="1"/>
  <c r="L27" i="1"/>
  <c r="K27" i="1"/>
  <c r="J27" i="1"/>
  <c r="I27" i="1"/>
  <c r="H27" i="1"/>
  <c r="G27" i="1"/>
  <c r="F27" i="1"/>
  <c r="E27" i="1"/>
  <c r="D27" i="1"/>
  <c r="C27" i="1"/>
  <c r="CF34" i="1"/>
  <c r="CE34" i="1"/>
  <c r="CD34" i="1"/>
  <c r="CC34" i="1"/>
  <c r="CB34" i="1"/>
  <c r="CA34" i="1"/>
  <c r="BZ34" i="1"/>
  <c r="BY34" i="1"/>
  <c r="BX34" i="1"/>
  <c r="BW34" i="1"/>
  <c r="BV34" i="1"/>
  <c r="BT34" i="1"/>
  <c r="BS34" i="1"/>
  <c r="BR34" i="1"/>
  <c r="BQ34" i="1"/>
  <c r="BP34" i="1"/>
  <c r="BO34" i="1"/>
  <c r="BM34" i="1"/>
  <c r="BL34" i="1"/>
  <c r="BK34" i="1"/>
  <c r="BJ34" i="1"/>
  <c r="BI34" i="1"/>
  <c r="BH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S34" i="1"/>
  <c r="AR34" i="1"/>
  <c r="AQ34" i="1"/>
  <c r="AP34" i="1"/>
  <c r="AO34" i="1"/>
  <c r="AN34" i="1"/>
  <c r="AM34" i="1"/>
  <c r="AL34" i="1"/>
  <c r="AK34" i="1"/>
  <c r="AI34" i="1"/>
  <c r="AH34" i="1"/>
  <c r="AG34" i="1"/>
  <c r="AF34" i="1"/>
  <c r="AE34" i="1"/>
  <c r="AD34" i="1"/>
  <c r="AC34" i="1"/>
  <c r="AB34" i="1"/>
  <c r="AA34" i="1"/>
  <c r="Z34" i="1"/>
  <c r="Y34" i="1"/>
  <c r="W34" i="1"/>
  <c r="V34" i="1"/>
  <c r="U34" i="1"/>
  <c r="T34" i="1"/>
  <c r="S34" i="1"/>
  <c r="R34" i="1"/>
  <c r="Q34" i="1"/>
  <c r="P34" i="1"/>
  <c r="O34" i="1"/>
  <c r="N34" i="1"/>
  <c r="L34" i="1"/>
  <c r="K34" i="1"/>
  <c r="J34" i="1"/>
  <c r="I34" i="1"/>
  <c r="H34" i="1"/>
  <c r="G34" i="1"/>
  <c r="F34" i="1"/>
  <c r="E34" i="1"/>
  <c r="D34" i="1"/>
  <c r="C34" i="1"/>
  <c r="CF44" i="1"/>
  <c r="CE44" i="1"/>
  <c r="CD44" i="1"/>
  <c r="CC44" i="1"/>
  <c r="CB44" i="1"/>
  <c r="CA44" i="1"/>
  <c r="BZ44" i="1"/>
  <c r="BY44" i="1"/>
  <c r="BX44" i="1"/>
  <c r="BW44" i="1"/>
  <c r="BT44" i="1"/>
  <c r="BS44" i="1"/>
  <c r="BR44" i="1"/>
  <c r="BQ44" i="1"/>
  <c r="BP44" i="1"/>
  <c r="BO44" i="1"/>
  <c r="BM44" i="1"/>
  <c r="BL44" i="1"/>
  <c r="BK44" i="1"/>
  <c r="BJ44" i="1"/>
  <c r="BI44" i="1"/>
  <c r="BH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S44" i="1"/>
  <c r="AR44" i="1"/>
  <c r="AQ44" i="1"/>
  <c r="AP44" i="1"/>
  <c r="AO44" i="1"/>
  <c r="AN44" i="1"/>
  <c r="AM44" i="1"/>
  <c r="AL44" i="1"/>
  <c r="AK44" i="1"/>
  <c r="AI44" i="1"/>
  <c r="AH44" i="1"/>
  <c r="AG44" i="1"/>
  <c r="AF44" i="1"/>
  <c r="AE44" i="1"/>
  <c r="AD44" i="1"/>
  <c r="AC44" i="1"/>
  <c r="AB44" i="1"/>
  <c r="AA44" i="1"/>
  <c r="Z44" i="1"/>
  <c r="Y44" i="1"/>
  <c r="W44" i="1"/>
  <c r="V44" i="1"/>
  <c r="U44" i="1"/>
  <c r="T44" i="1"/>
  <c r="S44" i="1"/>
  <c r="R44" i="1"/>
  <c r="Q44" i="1"/>
  <c r="P44" i="1"/>
  <c r="O44" i="1"/>
  <c r="N44" i="1"/>
  <c r="L44" i="1"/>
  <c r="K44" i="1"/>
  <c r="J44" i="1"/>
  <c r="I44" i="1"/>
  <c r="H44" i="1"/>
  <c r="G44" i="1"/>
  <c r="F44" i="1"/>
  <c r="E44" i="1"/>
  <c r="D44" i="1"/>
  <c r="C44" i="1"/>
  <c r="CF45" i="1"/>
  <c r="CE45" i="1"/>
  <c r="CD45" i="1"/>
  <c r="CC45" i="1"/>
  <c r="CB45" i="1"/>
  <c r="CA45" i="1"/>
  <c r="BZ45" i="1"/>
  <c r="BY45" i="1"/>
  <c r="BX45" i="1"/>
  <c r="BW45" i="1"/>
  <c r="BV45" i="1"/>
  <c r="BT45" i="1"/>
  <c r="BS45" i="1"/>
  <c r="BR45" i="1"/>
  <c r="BQ45" i="1"/>
  <c r="BP45" i="1"/>
  <c r="BO45" i="1"/>
  <c r="BN45" i="1"/>
  <c r="BM45" i="1"/>
  <c r="BL45" i="1"/>
  <c r="BK45" i="1"/>
  <c r="BH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S45" i="1"/>
  <c r="AR45" i="1"/>
  <c r="AQ45" i="1"/>
  <c r="AP45" i="1"/>
  <c r="AO45" i="1"/>
  <c r="AN45" i="1"/>
  <c r="AM45" i="1"/>
  <c r="AL45" i="1"/>
  <c r="AK45" i="1"/>
  <c r="AI45" i="1"/>
  <c r="AH45" i="1"/>
  <c r="AG45" i="1"/>
  <c r="AF45" i="1"/>
  <c r="AE45" i="1"/>
  <c r="AD45" i="1"/>
  <c r="AC45" i="1"/>
  <c r="AB45" i="1"/>
  <c r="AA45" i="1"/>
  <c r="Z45" i="1"/>
  <c r="Y45" i="1"/>
  <c r="W45" i="1"/>
  <c r="V45" i="1"/>
  <c r="U45" i="1"/>
  <c r="T45" i="1"/>
  <c r="S45" i="1"/>
  <c r="R45" i="1"/>
  <c r="Q45" i="1"/>
  <c r="P45" i="1"/>
  <c r="O45" i="1"/>
  <c r="N45" i="1"/>
  <c r="L45" i="1"/>
  <c r="K45" i="1"/>
  <c r="J45" i="1"/>
  <c r="I45" i="1"/>
  <c r="H45" i="1"/>
  <c r="G45" i="1"/>
  <c r="F45" i="1"/>
  <c r="E45" i="1"/>
  <c r="D45" i="1"/>
  <c r="C45" i="1"/>
  <c r="B45" i="1"/>
  <c r="CF43" i="1"/>
  <c r="CE43" i="1"/>
  <c r="CD43" i="1"/>
  <c r="CC43" i="1"/>
  <c r="CB43" i="1"/>
  <c r="CA43" i="1"/>
  <c r="BZ43" i="1"/>
  <c r="BY43" i="1"/>
  <c r="BX43" i="1"/>
  <c r="BW43" i="1"/>
  <c r="BV43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S43" i="1"/>
  <c r="AR43" i="1"/>
  <c r="AQ43" i="1"/>
  <c r="AP43" i="1"/>
  <c r="AO43" i="1"/>
  <c r="AN43" i="1"/>
  <c r="AM43" i="1"/>
  <c r="AL43" i="1"/>
  <c r="AK43" i="1"/>
  <c r="AI43" i="1"/>
  <c r="AH43" i="1"/>
  <c r="AG43" i="1"/>
  <c r="AF43" i="1"/>
  <c r="AE43" i="1"/>
  <c r="AD43" i="1"/>
  <c r="AC43" i="1"/>
  <c r="AB43" i="1"/>
  <c r="AA43" i="1"/>
  <c r="Z43" i="1"/>
  <c r="Y43" i="1"/>
  <c r="W43" i="1"/>
  <c r="V43" i="1"/>
  <c r="U43" i="1"/>
  <c r="T43" i="1"/>
  <c r="S43" i="1"/>
  <c r="R43" i="1"/>
  <c r="Q43" i="1"/>
  <c r="P43" i="1"/>
  <c r="O43" i="1"/>
  <c r="N43" i="1"/>
  <c r="L43" i="1"/>
  <c r="K43" i="1"/>
  <c r="J43" i="1"/>
  <c r="I43" i="1"/>
  <c r="H43" i="1"/>
  <c r="G43" i="1"/>
  <c r="F43" i="1"/>
  <c r="E43" i="1"/>
  <c r="D43" i="1"/>
  <c r="C43" i="1"/>
  <c r="B43" i="1"/>
  <c r="CF42" i="1"/>
  <c r="CE42" i="1"/>
  <c r="CD42" i="1"/>
  <c r="CC42" i="1"/>
  <c r="CB42" i="1"/>
  <c r="CA42" i="1"/>
  <c r="BZ42" i="1"/>
  <c r="BY42" i="1"/>
  <c r="BX42" i="1"/>
  <c r="BW42" i="1"/>
  <c r="BV42" i="1"/>
  <c r="BT42" i="1"/>
  <c r="BS42" i="1"/>
  <c r="BR42" i="1"/>
  <c r="BQ42" i="1"/>
  <c r="BP42" i="1"/>
  <c r="BO42" i="1"/>
  <c r="BN42" i="1"/>
  <c r="BM42" i="1"/>
  <c r="BK42" i="1"/>
  <c r="BJ42" i="1"/>
  <c r="BI42" i="1"/>
  <c r="BH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S42" i="1"/>
  <c r="AR42" i="1"/>
  <c r="AP42" i="1"/>
  <c r="AO42" i="1"/>
  <c r="AN42" i="1"/>
  <c r="AM42" i="1"/>
  <c r="AL42" i="1"/>
  <c r="AK42" i="1"/>
  <c r="AI42" i="1"/>
  <c r="AH42" i="1"/>
  <c r="AG42" i="1"/>
  <c r="AF42" i="1"/>
  <c r="AE42" i="1"/>
  <c r="AD42" i="1"/>
  <c r="AC42" i="1"/>
  <c r="AB42" i="1"/>
  <c r="AA42" i="1"/>
  <c r="Z42" i="1"/>
  <c r="Y42" i="1"/>
  <c r="W42" i="1"/>
  <c r="V42" i="1"/>
  <c r="U42" i="1"/>
  <c r="T42" i="1"/>
  <c r="S42" i="1"/>
  <c r="R42" i="1"/>
  <c r="Q42" i="1"/>
  <c r="P42" i="1"/>
  <c r="O42" i="1"/>
  <c r="N42" i="1"/>
  <c r="L42" i="1"/>
  <c r="K42" i="1"/>
  <c r="J42" i="1"/>
  <c r="I42" i="1"/>
  <c r="H42" i="1"/>
  <c r="G42" i="1"/>
  <c r="F42" i="1"/>
  <c r="E42" i="1"/>
  <c r="D42" i="1"/>
  <c r="C42" i="1"/>
  <c r="CF33" i="1"/>
  <c r="CE33" i="1"/>
  <c r="CD33" i="1"/>
  <c r="CC33" i="1"/>
  <c r="CB33" i="1"/>
  <c r="CA33" i="1"/>
  <c r="BZ33" i="1"/>
  <c r="BY33" i="1"/>
  <c r="BX33" i="1"/>
  <c r="BW33" i="1"/>
  <c r="BV33" i="1"/>
  <c r="BT33" i="1"/>
  <c r="BS33" i="1"/>
  <c r="BR33" i="1"/>
  <c r="BQ33" i="1"/>
  <c r="BP33" i="1"/>
  <c r="BO33" i="1"/>
  <c r="BN33" i="1"/>
  <c r="BM33" i="1"/>
  <c r="BL33" i="1"/>
  <c r="BK33" i="1"/>
  <c r="BJ33" i="1"/>
  <c r="BI33" i="1"/>
  <c r="BH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S33" i="1"/>
  <c r="AR33" i="1"/>
  <c r="AQ33" i="1"/>
  <c r="AP33" i="1"/>
  <c r="AO33" i="1"/>
  <c r="AN33" i="1"/>
  <c r="AM33" i="1"/>
  <c r="AL33" i="1"/>
  <c r="AK33" i="1"/>
  <c r="AI33" i="1"/>
  <c r="AH33" i="1"/>
  <c r="AG33" i="1"/>
  <c r="AF33" i="1"/>
  <c r="AE33" i="1"/>
  <c r="AD33" i="1"/>
  <c r="AC33" i="1"/>
  <c r="AB33" i="1"/>
  <c r="AA33" i="1"/>
  <c r="Z33" i="1"/>
  <c r="Y33" i="1"/>
  <c r="W33" i="1"/>
  <c r="V33" i="1"/>
  <c r="U33" i="1"/>
  <c r="T33" i="1"/>
  <c r="S33" i="1"/>
  <c r="R33" i="1"/>
  <c r="Q33" i="1"/>
  <c r="P33" i="1"/>
  <c r="O33" i="1"/>
  <c r="N33" i="1"/>
  <c r="L33" i="1"/>
  <c r="K33" i="1"/>
  <c r="J33" i="1"/>
  <c r="I33" i="1"/>
  <c r="H33" i="1"/>
  <c r="G33" i="1"/>
  <c r="F33" i="1"/>
  <c r="E33" i="1"/>
  <c r="D33" i="1"/>
  <c r="C33" i="1"/>
  <c r="B33" i="1"/>
  <c r="C39" i="1"/>
  <c r="AQ19" i="1"/>
  <c r="G65" i="1" l="1"/>
  <c r="K65" i="1"/>
  <c r="C65" i="1"/>
  <c r="F65" i="1"/>
  <c r="L65" i="1"/>
  <c r="E65" i="1"/>
  <c r="K39" i="1"/>
  <c r="AC39" i="1"/>
  <c r="AU39" i="1"/>
  <c r="BL39" i="1"/>
  <c r="CC39" i="1"/>
  <c r="AM35" i="1"/>
  <c r="BD35" i="1"/>
  <c r="BV35" i="1"/>
  <c r="G36" i="1"/>
  <c r="P36" i="1"/>
  <c r="Y36" i="1"/>
  <c r="AG36" i="1"/>
  <c r="AP36" i="1"/>
  <c r="AY36" i="1"/>
  <c r="BH36" i="1"/>
  <c r="BP36" i="1"/>
  <c r="BY36" i="1"/>
  <c r="G40" i="1"/>
  <c r="P40" i="1"/>
  <c r="Y40" i="1"/>
  <c r="AG40" i="1"/>
  <c r="AP40" i="1"/>
  <c r="AY40" i="1"/>
  <c r="BH40" i="1"/>
  <c r="BQ40" i="1"/>
  <c r="BZ40" i="1"/>
  <c r="T39" i="1"/>
  <c r="AL39" i="1"/>
  <c r="BC39" i="1"/>
  <c r="BT39" i="1"/>
  <c r="AN35" i="1"/>
  <c r="AR35" i="1"/>
  <c r="BE35" i="1"/>
  <c r="BJ35" i="1"/>
  <c r="BW35" i="1"/>
  <c r="CA35" i="1"/>
  <c r="C37" i="1"/>
  <c r="K37" i="1"/>
  <c r="T37" i="1"/>
  <c r="AC37" i="1"/>
  <c r="AL37" i="1"/>
  <c r="AU37" i="1"/>
  <c r="BC37" i="1"/>
  <c r="BL37" i="1"/>
  <c r="BT37" i="1"/>
  <c r="CC37" i="1"/>
  <c r="F35" i="1"/>
  <c r="J35" i="1"/>
  <c r="S35" i="1"/>
  <c r="W35" i="1"/>
  <c r="AB35" i="1"/>
  <c r="G38" i="1"/>
  <c r="P38" i="1"/>
  <c r="Y38" i="1"/>
  <c r="AG38" i="1"/>
  <c r="AP38" i="1"/>
  <c r="AY38" i="1"/>
  <c r="BH38" i="1"/>
  <c r="BP38" i="1"/>
  <c r="BY38" i="1"/>
  <c r="O35" i="1"/>
  <c r="AG35" i="1"/>
  <c r="AY35" i="1"/>
  <c r="BP35" i="1"/>
  <c r="E36" i="1"/>
  <c r="N36" i="1"/>
  <c r="V36" i="1"/>
  <c r="AE36" i="1"/>
  <c r="AN36" i="1"/>
  <c r="AW36" i="1"/>
  <c r="BE36" i="1"/>
  <c r="BN36" i="1"/>
  <c r="BW36" i="1"/>
  <c r="CE36" i="1"/>
  <c r="I37" i="1"/>
  <c r="R37" i="1"/>
  <c r="AA37" i="1"/>
  <c r="AI37" i="1"/>
  <c r="AR37" i="1"/>
  <c r="BA37" i="1"/>
  <c r="BJ37" i="1"/>
  <c r="BR37" i="1"/>
  <c r="CA37" i="1"/>
  <c r="E38" i="1"/>
  <c r="N38" i="1"/>
  <c r="V38" i="1"/>
  <c r="AE38" i="1"/>
  <c r="AN38" i="1"/>
  <c r="AW38" i="1"/>
  <c r="BE38" i="1"/>
  <c r="BN38" i="1"/>
  <c r="BW38" i="1"/>
  <c r="CE38" i="1"/>
  <c r="I39" i="1"/>
  <c r="R39" i="1"/>
  <c r="AA39" i="1"/>
  <c r="AI39" i="1"/>
  <c r="AR39" i="1"/>
  <c r="BA39" i="1"/>
  <c r="BJ39" i="1"/>
  <c r="BR39" i="1"/>
  <c r="CA39" i="1"/>
  <c r="E40" i="1"/>
  <c r="N40" i="1"/>
  <c r="V40" i="1"/>
  <c r="AE40" i="1"/>
  <c r="AN40" i="1"/>
  <c r="AW40" i="1"/>
  <c r="BE40" i="1"/>
  <c r="BN40" i="1"/>
  <c r="BX40" i="1"/>
  <c r="CF40" i="1"/>
  <c r="AQ42" i="1"/>
  <c r="CD35" i="1"/>
  <c r="B36" i="1"/>
  <c r="F36" i="1"/>
  <c r="J36" i="1"/>
  <c r="O36" i="1"/>
  <c r="S36" i="1"/>
  <c r="W36" i="1"/>
  <c r="AB36" i="1"/>
  <c r="AF36" i="1"/>
  <c r="AK36" i="1"/>
  <c r="AO36" i="1"/>
  <c r="AS36" i="1"/>
  <c r="AX36" i="1"/>
  <c r="BB36" i="1"/>
  <c r="BF36" i="1"/>
  <c r="BK36" i="1"/>
  <c r="BO36" i="1"/>
  <c r="BS36" i="1"/>
  <c r="BX36" i="1"/>
  <c r="CB36" i="1"/>
  <c r="CF36" i="1"/>
  <c r="B37" i="1"/>
  <c r="F37" i="1"/>
  <c r="J37" i="1"/>
  <c r="O37" i="1"/>
  <c r="S37" i="1"/>
  <c r="W37" i="1"/>
  <c r="AB37" i="1"/>
  <c r="AF37" i="1"/>
  <c r="AK37" i="1"/>
  <c r="AO37" i="1"/>
  <c r="AS37" i="1"/>
  <c r="AX37" i="1"/>
  <c r="BB37" i="1"/>
  <c r="BF37" i="1"/>
  <c r="BK37" i="1"/>
  <c r="BO37" i="1"/>
  <c r="BS37" i="1"/>
  <c r="BX37" i="1"/>
  <c r="CB37" i="1"/>
  <c r="CF37" i="1"/>
  <c r="B38" i="1"/>
  <c r="F38" i="1"/>
  <c r="J38" i="1"/>
  <c r="O38" i="1"/>
  <c r="S38" i="1"/>
  <c r="W38" i="1"/>
  <c r="AB38" i="1"/>
  <c r="AF38" i="1"/>
  <c r="AK38" i="1"/>
  <c r="AO38" i="1"/>
  <c r="AS38" i="1"/>
  <c r="AX38" i="1"/>
  <c r="BB38" i="1"/>
  <c r="BF38" i="1"/>
  <c r="BK38" i="1"/>
  <c r="BO38" i="1"/>
  <c r="BS38" i="1"/>
  <c r="BX38" i="1"/>
  <c r="CB38" i="1"/>
  <c r="CF38" i="1"/>
  <c r="B39" i="1"/>
  <c r="F39" i="1"/>
  <c r="J39" i="1"/>
  <c r="O39" i="1"/>
  <c r="S39" i="1"/>
  <c r="W39" i="1"/>
  <c r="AB39" i="1"/>
  <c r="AF39" i="1"/>
  <c r="AK39" i="1"/>
  <c r="AO39" i="1"/>
  <c r="AS39" i="1"/>
  <c r="AX39" i="1"/>
  <c r="BB39" i="1"/>
  <c r="BF39" i="1"/>
  <c r="BK39" i="1"/>
  <c r="BO39" i="1"/>
  <c r="BS39" i="1"/>
  <c r="BX39" i="1"/>
  <c r="CB39" i="1"/>
  <c r="CF39" i="1"/>
  <c r="B40" i="1"/>
  <c r="F40" i="1"/>
  <c r="J40" i="1"/>
  <c r="O40" i="1"/>
  <c r="S40" i="1"/>
  <c r="W40" i="1"/>
  <c r="AB40" i="1"/>
  <c r="AF40" i="1"/>
  <c r="AK40" i="1"/>
  <c r="AO40" i="1"/>
  <c r="AS40" i="1"/>
  <c r="AX40" i="1"/>
  <c r="BB40" i="1"/>
  <c r="BF40" i="1"/>
  <c r="BK40" i="1"/>
  <c r="BO40" i="1"/>
  <c r="BT40" i="1"/>
  <c r="BY40" i="1"/>
  <c r="CC40" i="1"/>
  <c r="C35" i="1"/>
  <c r="G35" i="1"/>
  <c r="K35" i="1"/>
  <c r="P35" i="1"/>
  <c r="T35" i="1"/>
  <c r="Y35" i="1"/>
  <c r="AC35" i="1"/>
  <c r="AH35" i="1"/>
  <c r="AU35" i="1"/>
  <c r="AZ35" i="1"/>
  <c r="BL35" i="1"/>
  <c r="BQ35" i="1"/>
  <c r="CC35" i="1"/>
  <c r="D35" i="1"/>
  <c r="H35" i="1"/>
  <c r="L35" i="1"/>
  <c r="Q35" i="1"/>
  <c r="U35" i="1"/>
  <c r="Z35" i="1"/>
  <c r="AD35" i="1"/>
  <c r="AI35" i="1"/>
  <c r="AP35" i="1"/>
  <c r="AV35" i="1"/>
  <c r="BA35" i="1"/>
  <c r="BH35" i="1"/>
  <c r="BM35" i="1"/>
  <c r="BR35" i="1"/>
  <c r="BY35" i="1"/>
  <c r="CE35" i="1"/>
  <c r="I36" i="1"/>
  <c r="R36" i="1"/>
  <c r="AA36" i="1"/>
  <c r="AI36" i="1"/>
  <c r="AR36" i="1"/>
  <c r="BA36" i="1"/>
  <c r="BJ36" i="1"/>
  <c r="BR36" i="1"/>
  <c r="CA36" i="1"/>
  <c r="E37" i="1"/>
  <c r="N37" i="1"/>
  <c r="V37" i="1"/>
  <c r="AE37" i="1"/>
  <c r="AN37" i="1"/>
  <c r="AW37" i="1"/>
  <c r="BE37" i="1"/>
  <c r="BN37" i="1"/>
  <c r="BW37" i="1"/>
  <c r="CE37" i="1"/>
  <c r="I38" i="1"/>
  <c r="R38" i="1"/>
  <c r="AA38" i="1"/>
  <c r="AI38" i="1"/>
  <c r="AR38" i="1"/>
  <c r="BA38" i="1"/>
  <c r="BJ38" i="1"/>
  <c r="BR38" i="1"/>
  <c r="CA38" i="1"/>
  <c r="E39" i="1"/>
  <c r="N39" i="1"/>
  <c r="V39" i="1"/>
  <c r="AE39" i="1"/>
  <c r="AN39" i="1"/>
  <c r="AW39" i="1"/>
  <c r="BE39" i="1"/>
  <c r="BN39" i="1"/>
  <c r="BW39" i="1"/>
  <c r="CE39" i="1"/>
  <c r="I40" i="1"/>
  <c r="R40" i="1"/>
  <c r="AA40" i="1"/>
  <c r="AI40" i="1"/>
  <c r="AR40" i="1"/>
  <c r="BA40" i="1"/>
  <c r="BJ40" i="1"/>
  <c r="BS40" i="1"/>
  <c r="CB40" i="1"/>
  <c r="AF35" i="1"/>
  <c r="AK35" i="1"/>
  <c r="AO35" i="1"/>
  <c r="AS35" i="1"/>
  <c r="AX35" i="1"/>
  <c r="BB35" i="1"/>
  <c r="BF35" i="1"/>
  <c r="BK35" i="1"/>
  <c r="BO35" i="1"/>
  <c r="BS35" i="1"/>
  <c r="BX35" i="1"/>
  <c r="CB35" i="1"/>
  <c r="CF35" i="1"/>
  <c r="D36" i="1"/>
  <c r="H36" i="1"/>
  <c r="L36" i="1"/>
  <c r="Q36" i="1"/>
  <c r="U36" i="1"/>
  <c r="Z36" i="1"/>
  <c r="AD36" i="1"/>
  <c r="AH36" i="1"/>
  <c r="AM36" i="1"/>
  <c r="AQ36" i="1"/>
  <c r="AV36" i="1"/>
  <c r="AZ36" i="1"/>
  <c r="BD36" i="1"/>
  <c r="BI36" i="1"/>
  <c r="BM36" i="1"/>
  <c r="BQ36" i="1"/>
  <c r="BV36" i="1"/>
  <c r="BZ36" i="1"/>
  <c r="CD36" i="1"/>
  <c r="D37" i="1"/>
  <c r="H37" i="1"/>
  <c r="L37" i="1"/>
  <c r="Q37" i="1"/>
  <c r="U37" i="1"/>
  <c r="Z37" i="1"/>
  <c r="AD37" i="1"/>
  <c r="AH37" i="1"/>
  <c r="AM37" i="1"/>
  <c r="AQ37" i="1"/>
  <c r="AV37" i="1"/>
  <c r="AZ37" i="1"/>
  <c r="BD37" i="1"/>
  <c r="BI37" i="1"/>
  <c r="BM37" i="1"/>
  <c r="BQ37" i="1"/>
  <c r="BV37" i="1"/>
  <c r="BZ37" i="1"/>
  <c r="CD37" i="1"/>
  <c r="D38" i="1"/>
  <c r="H38" i="1"/>
  <c r="L38" i="1"/>
  <c r="Q38" i="1"/>
  <c r="U38" i="1"/>
  <c r="Z38" i="1"/>
  <c r="AD38" i="1"/>
  <c r="AH38" i="1"/>
  <c r="AM38" i="1"/>
  <c r="AQ38" i="1"/>
  <c r="AV38" i="1"/>
  <c r="AZ38" i="1"/>
  <c r="BD38" i="1"/>
  <c r="BI38" i="1"/>
  <c r="BM38" i="1"/>
  <c r="BQ38" i="1"/>
  <c r="BV38" i="1"/>
  <c r="BZ38" i="1"/>
  <c r="CD38" i="1"/>
  <c r="D39" i="1"/>
  <c r="H39" i="1"/>
  <c r="L39" i="1"/>
  <c r="Q39" i="1"/>
  <c r="U39" i="1"/>
  <c r="Z39" i="1"/>
  <c r="AD39" i="1"/>
  <c r="AH39" i="1"/>
  <c r="AM39" i="1"/>
  <c r="AQ39" i="1"/>
  <c r="AV39" i="1"/>
  <c r="AZ39" i="1"/>
  <c r="BD39" i="1"/>
  <c r="BI39" i="1"/>
  <c r="BM39" i="1"/>
  <c r="BQ39" i="1"/>
  <c r="BV39" i="1"/>
  <c r="BZ39" i="1"/>
  <c r="CD39" i="1"/>
  <c r="D40" i="1"/>
  <c r="H40" i="1"/>
  <c r="L40" i="1"/>
  <c r="Q40" i="1"/>
  <c r="U40" i="1"/>
  <c r="Z40" i="1"/>
  <c r="AD40" i="1"/>
  <c r="AH40" i="1"/>
  <c r="AM40" i="1"/>
  <c r="AQ40" i="1"/>
  <c r="AV40" i="1"/>
  <c r="AZ40" i="1"/>
  <c r="BD40" i="1"/>
  <c r="BI40" i="1"/>
  <c r="BM40" i="1"/>
  <c r="BR40" i="1"/>
  <c r="BW40" i="1"/>
  <c r="CA40" i="1"/>
  <c r="CE40" i="1"/>
  <c r="E35" i="1"/>
  <c r="I35" i="1"/>
  <c r="N35" i="1"/>
  <c r="R35" i="1"/>
  <c r="V35" i="1"/>
  <c r="AA35" i="1"/>
  <c r="AE35" i="1"/>
  <c r="AL35" i="1"/>
  <c r="AQ35" i="1"/>
  <c r="AW35" i="1"/>
  <c r="BC35" i="1"/>
  <c r="BI35" i="1"/>
  <c r="BN35" i="1"/>
  <c r="BT35" i="1"/>
  <c r="BZ35" i="1"/>
  <c r="C36" i="1"/>
  <c r="K36" i="1"/>
  <c r="T36" i="1"/>
  <c r="AC36" i="1"/>
  <c r="AL36" i="1"/>
  <c r="AU36" i="1"/>
  <c r="BC36" i="1"/>
  <c r="BL36" i="1"/>
  <c r="BT36" i="1"/>
  <c r="CC36" i="1"/>
  <c r="G37" i="1"/>
  <c r="P37" i="1"/>
  <c r="Y37" i="1"/>
  <c r="AG37" i="1"/>
  <c r="AP37" i="1"/>
  <c r="AY37" i="1"/>
  <c r="BH37" i="1"/>
  <c r="BP37" i="1"/>
  <c r="BY37" i="1"/>
  <c r="C38" i="1"/>
  <c r="K38" i="1"/>
  <c r="T38" i="1"/>
  <c r="AC38" i="1"/>
  <c r="AL38" i="1"/>
  <c r="AU38" i="1"/>
  <c r="BC38" i="1"/>
  <c r="BL38" i="1"/>
  <c r="BT38" i="1"/>
  <c r="CC38" i="1"/>
  <c r="G39" i="1"/>
  <c r="P39" i="1"/>
  <c r="Y39" i="1"/>
  <c r="AG39" i="1"/>
  <c r="AP39" i="1"/>
  <c r="AY39" i="1"/>
  <c r="BH39" i="1"/>
  <c r="BP39" i="1"/>
  <c r="BY39" i="1"/>
  <c r="C40" i="1"/>
  <c r="K40" i="1"/>
  <c r="T40" i="1"/>
  <c r="AC40" i="1"/>
  <c r="AL40" i="1"/>
  <c r="AU40" i="1"/>
  <c r="BC40" i="1"/>
  <c r="BL40" i="1"/>
  <c r="BV40" i="1"/>
  <c r="CD40" i="1"/>
</calcChain>
</file>

<file path=xl/sharedStrings.xml><?xml version="1.0" encoding="utf-8"?>
<sst xmlns="http://schemas.openxmlformats.org/spreadsheetml/2006/main" count="203" uniqueCount="157">
  <si>
    <t>18 months</t>
  </si>
  <si>
    <t>#</t>
  </si>
  <si>
    <t>24 months</t>
  </si>
  <si>
    <t>Liver</t>
  </si>
  <si>
    <t>Grip strength</t>
  </si>
  <si>
    <t>Kyphosis index</t>
  </si>
  <si>
    <t>Body mass</t>
  </si>
  <si>
    <t>26 months</t>
  </si>
  <si>
    <t>Organ mass (mg)</t>
  </si>
  <si>
    <t>Body mass (g)</t>
  </si>
  <si>
    <t>Heart</t>
  </si>
  <si>
    <t>Epididymal fat</t>
  </si>
  <si>
    <t>Gastrocnemius</t>
  </si>
  <si>
    <t>Quadriceps</t>
  </si>
  <si>
    <t>Tibialis Anterior</t>
  </si>
  <si>
    <t>Plantaris</t>
  </si>
  <si>
    <t>Extensor Digitorum Longus</t>
  </si>
  <si>
    <t>Soleus</t>
  </si>
  <si>
    <t>Fat mass</t>
  </si>
  <si>
    <t>Lean mass</t>
  </si>
  <si>
    <t>Free water</t>
  </si>
  <si>
    <t>Total water</t>
  </si>
  <si>
    <t>%Fat mass</t>
  </si>
  <si>
    <t>%Lean mass</t>
  </si>
  <si>
    <t>%Free water</t>
  </si>
  <si>
    <t>%Total water</t>
  </si>
  <si>
    <t>Extensor Digitorum longus</t>
  </si>
  <si>
    <t>Epididymal fat mass</t>
  </si>
  <si>
    <t>MRI Fat mass</t>
  </si>
  <si>
    <t>MRI Lean mass</t>
  </si>
  <si>
    <t>28 months</t>
  </si>
  <si>
    <t>8 months</t>
  </si>
  <si>
    <t>length</t>
  </si>
  <si>
    <t>weight</t>
  </si>
  <si>
    <t>Peak force</t>
  </si>
  <si>
    <t>CSA</t>
  </si>
  <si>
    <t>sPo</t>
  </si>
  <si>
    <t>Stimulation frequency (Hz)</t>
  </si>
  <si>
    <t>Contraction number (@ 200Hz)</t>
  </si>
  <si>
    <t>Time-to-Peak</t>
  </si>
  <si>
    <t>1/2 Relaxation time</t>
  </si>
  <si>
    <t>EDL in vitro Fatigue (mN)</t>
  </si>
  <si>
    <t>EDL in vitro Force/frequency (mN)</t>
  </si>
  <si>
    <t>14 months</t>
  </si>
  <si>
    <t>22 months</t>
  </si>
  <si>
    <t>Grip strength (N; Fig. 1f)</t>
  </si>
  <si>
    <t>Muscle mass (Mean of left and right; Fig. 1d)</t>
  </si>
  <si>
    <t>MRI body composition (Fig. 1b-c)</t>
  </si>
  <si>
    <t>Normalised to 8-18m (Fig. 1e)</t>
  </si>
  <si>
    <t>Muscle function (Fig. 1g-i)</t>
  </si>
  <si>
    <t>Sequencing ID (FASTQ file name; Fig. 3)</t>
  </si>
  <si>
    <t>Sample_id</t>
  </si>
  <si>
    <t>Age</t>
  </si>
  <si>
    <t>Brown_adipose_tissue</t>
  </si>
  <si>
    <t>Epididymal_WAT_mass</t>
  </si>
  <si>
    <t>Inguinal_WAT_mass</t>
  </si>
  <si>
    <t>Sciatic_nerve</t>
  </si>
  <si>
    <t>Radial_nerve</t>
  </si>
  <si>
    <t>Body_mass_BM</t>
  </si>
  <si>
    <t>TA_mean</t>
  </si>
  <si>
    <t>EDL_mean</t>
  </si>
  <si>
    <t>SOL_mean</t>
  </si>
  <si>
    <t>GAST_mean</t>
  </si>
  <si>
    <t>BIC_mean</t>
  </si>
  <si>
    <t>TRIC_mean</t>
  </si>
  <si>
    <t>TA_over_BM</t>
  </si>
  <si>
    <t>EDL_over_BM</t>
  </si>
  <si>
    <t>SOL_over_BM</t>
  </si>
  <si>
    <t>GAST_over_BM</t>
  </si>
  <si>
    <t>BIC_over_BM</t>
  </si>
  <si>
    <t>TRIC_over_BM</t>
  </si>
  <si>
    <t>Sample_01</t>
  </si>
  <si>
    <t>NA</t>
  </si>
  <si>
    <t>Sample_02</t>
  </si>
  <si>
    <t>Sample_03</t>
  </si>
  <si>
    <t>Sample_04</t>
  </si>
  <si>
    <t>Sample_05</t>
  </si>
  <si>
    <t>Sample_06</t>
  </si>
  <si>
    <t>Sample_07</t>
  </si>
  <si>
    <t>Sample_08</t>
  </si>
  <si>
    <t>Sample_09</t>
  </si>
  <si>
    <t>Sample_10</t>
  </si>
  <si>
    <t>Sample_11</t>
  </si>
  <si>
    <t>Sample_12</t>
  </si>
  <si>
    <t>Sample_13</t>
  </si>
  <si>
    <t>Sample_14</t>
  </si>
  <si>
    <t>Sample_15</t>
  </si>
  <si>
    <t>Sample_16</t>
  </si>
  <si>
    <t>Sample_17</t>
  </si>
  <si>
    <t>Sample_18</t>
  </si>
  <si>
    <t>Sample_19</t>
  </si>
  <si>
    <t>Sample_20</t>
  </si>
  <si>
    <t>Sample_21</t>
  </si>
  <si>
    <t>Sample_22</t>
  </si>
  <si>
    <t>Sample_23</t>
  </si>
  <si>
    <t>Sample_24</t>
  </si>
  <si>
    <t>Sample_25</t>
  </si>
  <si>
    <t>Sample_26</t>
  </si>
  <si>
    <t>Sample_27</t>
  </si>
  <si>
    <t>Sample_28</t>
  </si>
  <si>
    <t>Sample_29</t>
  </si>
  <si>
    <t>Sample_30</t>
  </si>
  <si>
    <t>Sample_31</t>
  </si>
  <si>
    <t>Sample_32</t>
  </si>
  <si>
    <t>Sample_33</t>
  </si>
  <si>
    <t>Sample_34</t>
  </si>
  <si>
    <t>Sample_35</t>
  </si>
  <si>
    <t>Sample_36</t>
  </si>
  <si>
    <t>Sample_37</t>
  </si>
  <si>
    <t>Sample_38</t>
  </si>
  <si>
    <t>Sample_39</t>
  </si>
  <si>
    <t>Sample_40</t>
  </si>
  <si>
    <t>Sample_41</t>
  </si>
  <si>
    <t>Sample_42</t>
  </si>
  <si>
    <t>Sample_43</t>
  </si>
  <si>
    <t>Sample_44</t>
  </si>
  <si>
    <t>Sample_45</t>
  </si>
  <si>
    <t>Sample_46</t>
  </si>
  <si>
    <t>Sample_47</t>
  </si>
  <si>
    <t>Sample_49</t>
  </si>
  <si>
    <t>Sample_50</t>
  </si>
  <si>
    <t>Column name</t>
  </si>
  <si>
    <t>Description</t>
  </si>
  <si>
    <t>Sample ID used for sequencing, corresponds to FASTQ file names submitted at GEO</t>
  </si>
  <si>
    <t>Age of the animal [months]</t>
  </si>
  <si>
    <t>Heart mass [mg]</t>
  </si>
  <si>
    <t>Interscapular brown adipose tissue [mg]</t>
  </si>
  <si>
    <t>Mass of the epididymal fat pad [mg]</t>
  </si>
  <si>
    <t>Mass of the inguinal white adipose tissue [mg]</t>
  </si>
  <si>
    <t>Sciatic nerve compound muscle action potention (CMAP) [mV]</t>
  </si>
  <si>
    <t>Radial nerve compound muscle action potention (CMAP) [mV]</t>
  </si>
  <si>
    <t>Body mass of the animal [g]</t>
  </si>
  <si>
    <t>Tibialis anterior mass averaged across both limbs [mg]</t>
  </si>
  <si>
    <t>Extensor digitorum longus mass averaged across both limbs [mg]</t>
  </si>
  <si>
    <t>Soleus mass averaged across both limbs [mg]</t>
  </si>
  <si>
    <t>Gastrocnemius mass averaged across both limbs [mg]</t>
  </si>
  <si>
    <t>Biceps mass averaged across both limbs [mg]</t>
  </si>
  <si>
    <t>Triceps brachii mass averaged across both limbs [mg]</t>
  </si>
  <si>
    <t>Tibialis anterior mass averaged across both limbs and normalized to the body mass [a.u.]</t>
  </si>
  <si>
    <t>Extensor digitorum longus mass averaged across both limbs and normalized to the body mass [a.u.]</t>
  </si>
  <si>
    <t>Soleus mass averaged across both limbs and normalized to the body mass [a.u.]</t>
  </si>
  <si>
    <t>Gastrocnemius mass averaged across both limbs and normalized to the body mass [a.u.]</t>
  </si>
  <si>
    <t>Biceps mass averaged across both limbs and normalized to the body mass [a.u.]</t>
  </si>
  <si>
    <t>Triceps brachii mass averaged across both limbs and normalized to the body mass [a.u.]</t>
  </si>
  <si>
    <t>Western blots (Fig. 7b)</t>
  </si>
  <si>
    <t>YY1 area</t>
  </si>
  <si>
    <t>Histone area</t>
  </si>
  <si>
    <t>YY1/Histone</t>
  </si>
  <si>
    <t>Normalised</t>
  </si>
  <si>
    <t>ERRα area</t>
  </si>
  <si>
    <t>ERRα/Histone</t>
  </si>
  <si>
    <t>PPARα area</t>
  </si>
  <si>
    <t>PPARα/Histone</t>
  </si>
  <si>
    <t>ERRα staining (Fig. 7d)</t>
  </si>
  <si>
    <t>Fiber #</t>
  </si>
  <si>
    <t>ERRα+ nuclei</t>
  </si>
  <si>
    <t>ERRα+ nuclei/ 100 Fibers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</si>
</sst>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name val="Arial"/>
      <family val="2"/>
    </font>
    <font>
      <sz val="7"/>
      <name val="Arial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07">
    <xf numFmtId="0" fontId="0" fillId="0" borderId="0" xfId="0"/>
    <xf numFmtId="0" fontId="0" fillId="0" borderId="0" xfId="0" applyFill="1"/>
    <xf numFmtId="165" fontId="0" fillId="0" borderId="6" xfId="1" applyNumberFormat="1" applyFont="1" applyFill="1" applyBorder="1"/>
    <xf numFmtId="2" fontId="0" fillId="0" borderId="0" xfId="0" applyNumberFormat="1" applyFill="1" applyBorder="1"/>
    <xf numFmtId="0" fontId="0" fillId="0" borderId="0" xfId="0" applyFill="1" applyBorder="1"/>
    <xf numFmtId="165" fontId="0" fillId="0" borderId="0" xfId="1" applyNumberFormat="1" applyFont="1" applyFill="1" applyBorder="1"/>
    <xf numFmtId="0" fontId="0" fillId="0" borderId="2" xfId="0" applyFill="1" applyBorder="1"/>
    <xf numFmtId="165" fontId="0" fillId="0" borderId="8" xfId="1" applyNumberFormat="1" applyFont="1" applyFill="1" applyBorder="1"/>
    <xf numFmtId="0" fontId="0" fillId="0" borderId="6" xfId="0" applyFill="1" applyBorder="1"/>
    <xf numFmtId="0" fontId="3" fillId="0" borderId="0" xfId="0" applyFont="1" applyFill="1" applyBorder="1"/>
    <xf numFmtId="0" fontId="0" fillId="0" borderId="0" xfId="0" applyFont="1" applyFill="1" applyBorder="1"/>
    <xf numFmtId="0" fontId="0" fillId="0" borderId="6" xfId="0" applyFont="1" applyFill="1" applyBorder="1"/>
    <xf numFmtId="165" fontId="0" fillId="0" borderId="5" xfId="1" applyNumberFormat="1" applyFont="1" applyFill="1" applyBorder="1"/>
    <xf numFmtId="0" fontId="3" fillId="0" borderId="6" xfId="0" applyFont="1" applyFill="1" applyBorder="1"/>
    <xf numFmtId="0" fontId="0" fillId="0" borderId="5" xfId="0" applyFont="1" applyFill="1" applyBorder="1"/>
    <xf numFmtId="0" fontId="3" fillId="0" borderId="5" xfId="0" applyFont="1" applyFill="1" applyBorder="1"/>
    <xf numFmtId="165" fontId="1" fillId="0" borderId="0" xfId="1" applyNumberFormat="1" applyFont="1" applyFill="1" applyBorder="1"/>
    <xf numFmtId="165" fontId="1" fillId="0" borderId="6" xfId="1" applyNumberFormat="1" applyFont="1" applyFill="1" applyBorder="1"/>
    <xf numFmtId="165" fontId="1" fillId="0" borderId="5" xfId="1" applyNumberFormat="1" applyFont="1" applyFill="1" applyBorder="1"/>
    <xf numFmtId="164" fontId="0" fillId="0" borderId="5" xfId="0" applyNumberFormat="1" applyFont="1" applyFill="1" applyBorder="1"/>
    <xf numFmtId="164" fontId="0" fillId="0" borderId="0" xfId="0" applyNumberFormat="1" applyFont="1" applyFill="1" applyBorder="1"/>
    <xf numFmtId="164" fontId="0" fillId="0" borderId="6" xfId="0" applyNumberFormat="1" applyFont="1" applyFill="1" applyBorder="1"/>
    <xf numFmtId="164" fontId="0" fillId="0" borderId="0" xfId="0" applyNumberFormat="1" applyFill="1" applyBorder="1"/>
    <xf numFmtId="0" fontId="3" fillId="0" borderId="0" xfId="0" applyFont="1" applyFill="1" applyBorder="1" applyAlignment="1"/>
    <xf numFmtId="165" fontId="1" fillId="0" borderId="7" xfId="1" applyNumberFormat="1" applyFont="1" applyFill="1" applyBorder="1"/>
    <xf numFmtId="165" fontId="1" fillId="0" borderId="8" xfId="1" applyNumberFormat="1" applyFont="1" applyFill="1" applyBorder="1"/>
    <xf numFmtId="165" fontId="1" fillId="0" borderId="12" xfId="1" applyNumberFormat="1" applyFont="1" applyFill="1" applyBorder="1"/>
    <xf numFmtId="0" fontId="0" fillId="0" borderId="8" xfId="0" applyFont="1" applyFill="1" applyBorder="1"/>
    <xf numFmtId="0" fontId="0" fillId="0" borderId="7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165" fontId="0" fillId="0" borderId="1" xfId="1" applyNumberFormat="1" applyFont="1" applyFill="1" applyBorder="1"/>
    <xf numFmtId="165" fontId="0" fillId="0" borderId="2" xfId="1" applyNumberFormat="1" applyFont="1" applyFill="1" applyBorder="1"/>
    <xf numFmtId="165" fontId="0" fillId="0" borderId="3" xfId="1" applyNumberFormat="1" applyFont="1" applyFill="1" applyBorder="1"/>
    <xf numFmtId="165" fontId="0" fillId="0" borderId="7" xfId="1" applyNumberFormat="1" applyFont="1" applyFill="1" applyBorder="1"/>
    <xf numFmtId="165" fontId="0" fillId="0" borderId="12" xfId="1" applyNumberFormat="1" applyFont="1" applyFill="1" applyBorder="1"/>
    <xf numFmtId="2" fontId="0" fillId="0" borderId="0" xfId="0" applyNumberFormat="1"/>
    <xf numFmtId="2" fontId="6" fillId="0" borderId="0" xfId="0" applyNumberFormat="1" applyFont="1" applyFill="1" applyBorder="1" applyAlignment="1">
      <alignment horizontal="right" wrapText="1"/>
    </xf>
    <xf numFmtId="0" fontId="0" fillId="0" borderId="0" xfId="0" applyFill="1" applyBorder="1" applyAlignment="1">
      <alignment horizontal="right"/>
    </xf>
    <xf numFmtId="0" fontId="0" fillId="0" borderId="1" xfId="0" applyFont="1" applyFill="1" applyBorder="1"/>
    <xf numFmtId="0" fontId="0" fillId="0" borderId="2" xfId="0" applyFont="1" applyFill="1" applyBorder="1"/>
    <xf numFmtId="0" fontId="0" fillId="0" borderId="3" xfId="0" applyFont="1" applyFill="1" applyBorder="1"/>
    <xf numFmtId="2" fontId="0" fillId="0" borderId="0" xfId="2" applyNumberFormat="1" applyFont="1" applyFill="1" applyBorder="1" applyAlignment="1">
      <alignment horizontal="right" wrapText="1"/>
    </xf>
    <xf numFmtId="2" fontId="7" fillId="0" borderId="5" xfId="0" applyNumberFormat="1" applyFont="1" applyBorder="1"/>
    <xf numFmtId="2" fontId="0" fillId="0" borderId="0" xfId="0" applyNumberFormat="1" applyFont="1" applyFill="1" applyBorder="1"/>
    <xf numFmtId="2" fontId="7" fillId="0" borderId="0" xfId="0" applyNumberFormat="1" applyFont="1" applyBorder="1"/>
    <xf numFmtId="2" fontId="7" fillId="0" borderId="6" xfId="0" applyNumberFormat="1" applyFont="1" applyBorder="1"/>
    <xf numFmtId="2" fontId="7" fillId="0" borderId="7" xfId="0" applyNumberFormat="1" applyFont="1" applyBorder="1"/>
    <xf numFmtId="2" fontId="0" fillId="0" borderId="8" xfId="0" applyNumberFormat="1" applyFont="1" applyFill="1" applyBorder="1"/>
    <xf numFmtId="2" fontId="7" fillId="0" borderId="8" xfId="0" applyNumberFormat="1" applyFont="1" applyBorder="1"/>
    <xf numFmtId="2" fontId="7" fillId="0" borderId="12" xfId="0" applyNumberFormat="1" applyFont="1" applyBorder="1"/>
    <xf numFmtId="0" fontId="5" fillId="0" borderId="0" xfId="0" applyFont="1" applyAlignment="1">
      <alignment horizontal="left"/>
    </xf>
    <xf numFmtId="166" fontId="4" fillId="0" borderId="0" xfId="1" applyNumberFormat="1" applyFont="1"/>
    <xf numFmtId="2" fontId="7" fillId="0" borderId="6" xfId="0" applyNumberFormat="1" applyFont="1" applyFill="1" applyBorder="1"/>
    <xf numFmtId="2" fontId="7" fillId="0" borderId="12" xfId="0" applyNumberFormat="1" applyFont="1" applyFill="1" applyBorder="1"/>
    <xf numFmtId="10" fontId="0" fillId="0" borderId="0" xfId="1" applyNumberFormat="1" applyFont="1" applyFill="1" applyBorder="1"/>
    <xf numFmtId="2" fontId="7" fillId="0" borderId="0" xfId="0" applyNumberFormat="1" applyFont="1" applyFill="1" applyBorder="1"/>
    <xf numFmtId="2" fontId="7" fillId="0" borderId="8" xfId="0" applyNumberFormat="1" applyFont="1" applyFill="1" applyBorder="1"/>
    <xf numFmtId="0" fontId="3" fillId="0" borderId="13" xfId="0" applyFont="1" applyFill="1" applyBorder="1"/>
    <xf numFmtId="0" fontId="3" fillId="0" borderId="4" xfId="0" applyFont="1" applyFill="1" applyBorder="1"/>
    <xf numFmtId="0" fontId="0" fillId="0" borderId="4" xfId="0" applyFill="1" applyBorder="1"/>
    <xf numFmtId="164" fontId="0" fillId="0" borderId="4" xfId="0" applyNumberFormat="1" applyFill="1" applyBorder="1"/>
    <xf numFmtId="165" fontId="0" fillId="0" borderId="4" xfId="1" applyNumberFormat="1" applyFont="1" applyFill="1" applyBorder="1"/>
    <xf numFmtId="0" fontId="0" fillId="0" borderId="4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10" fontId="3" fillId="0" borderId="0" xfId="1" applyNumberFormat="1" applyFont="1" applyFill="1" applyAlignment="1">
      <alignment horizontal="right"/>
    </xf>
    <xf numFmtId="0" fontId="0" fillId="0" borderId="13" xfId="0" applyFill="1" applyBorder="1"/>
    <xf numFmtId="0" fontId="0" fillId="0" borderId="14" xfId="0" applyFill="1" applyBorder="1"/>
    <xf numFmtId="0" fontId="0" fillId="0" borderId="13" xfId="0" applyFont="1" applyFill="1" applyBorder="1"/>
    <xf numFmtId="0" fontId="0" fillId="0" borderId="14" xfId="0" applyFont="1" applyFill="1" applyBorder="1"/>
    <xf numFmtId="0" fontId="0" fillId="0" borderId="4" xfId="0" applyBorder="1"/>
    <xf numFmtId="2" fontId="0" fillId="0" borderId="13" xfId="0" applyNumberFormat="1" applyFont="1" applyFill="1" applyBorder="1"/>
    <xf numFmtId="2" fontId="0" fillId="0" borderId="4" xfId="0" applyNumberFormat="1" applyFont="1" applyFill="1" applyBorder="1"/>
    <xf numFmtId="2" fontId="0" fillId="0" borderId="14" xfId="0" applyNumberFormat="1" applyFont="1" applyFill="1" applyBorder="1"/>
    <xf numFmtId="0" fontId="0" fillId="0" borderId="5" xfId="0" applyBorder="1"/>
    <xf numFmtId="0" fontId="0" fillId="0" borderId="0" xfId="0" applyBorder="1"/>
    <xf numFmtId="0" fontId="0" fillId="0" borderId="12" xfId="0" applyFont="1" applyFill="1" applyBorder="1"/>
    <xf numFmtId="0" fontId="3" fillId="0" borderId="0" xfId="0" applyFont="1" applyFill="1" applyBorder="1" applyAlignment="1">
      <alignment horizontal="left"/>
    </xf>
    <xf numFmtId="0" fontId="8" fillId="0" borderId="0" xfId="0" applyFont="1"/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9" fillId="0" borderId="0" xfId="0" applyFont="1"/>
    <xf numFmtId="0" fontId="3" fillId="0" borderId="0" xfId="0" applyFont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0" fillId="0" borderId="6" xfId="0" applyBorder="1"/>
    <xf numFmtId="0" fontId="3" fillId="0" borderId="7" xfId="0" applyFont="1" applyBorder="1"/>
    <xf numFmtId="0" fontId="3" fillId="0" borderId="8" xfId="0" applyFont="1" applyBorder="1"/>
    <xf numFmtId="0" fontId="3" fillId="0" borderId="12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0" xfId="0" quotePrefix="1" applyFont="1"/>
    <xf numFmtId="164" fontId="0" fillId="0" borderId="9" xfId="0" applyNumberFormat="1" applyBorder="1"/>
    <xf numFmtId="164" fontId="0" fillId="0" borderId="10" xfId="0" applyNumberFormat="1" applyBorder="1"/>
    <xf numFmtId="164" fontId="0" fillId="0" borderId="11" xfId="0" applyNumberFormat="1" applyBorder="1"/>
  </cellXfs>
  <cellStyles count="3">
    <cellStyle name="Good" xfId="2" builtinId="26"/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91"/>
  <sheetViews>
    <sheetView zoomScale="130" zoomScaleNormal="130" workbookViewId="0">
      <pane xSplit="1" ySplit="2" topLeftCell="B3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baseColWidth="10" defaultColWidth="9.1640625" defaultRowHeight="15" x14ac:dyDescent="0.2"/>
  <cols>
    <col min="1" max="1" width="33.6640625" style="4" customWidth="1"/>
    <col min="2" max="2" width="10.1640625" style="10" bestFit="1" customWidth="1"/>
    <col min="3" max="9" width="10.1640625" style="10" customWidth="1"/>
    <col min="10" max="10" width="10.5" style="10" bestFit="1" customWidth="1"/>
    <col min="11" max="11" width="10.5" style="10" customWidth="1"/>
    <col min="12" max="12" width="10.1640625" style="10" customWidth="1"/>
    <col min="13" max="13" width="4.33203125" style="4" customWidth="1"/>
    <col min="14" max="23" width="10.5" style="10" customWidth="1"/>
    <col min="24" max="24" width="4.5" style="4" customWidth="1"/>
    <col min="25" max="35" width="10.5" style="10" customWidth="1"/>
    <col min="36" max="36" width="4.6640625" style="4" customWidth="1"/>
    <col min="37" max="45" width="10.5" style="10" customWidth="1"/>
    <col min="46" max="46" width="5.1640625" style="4" customWidth="1"/>
    <col min="47" max="58" width="10.5" style="10" customWidth="1"/>
    <col min="59" max="59" width="6.5" style="4" customWidth="1"/>
    <col min="60" max="60" width="12.83203125" style="10" customWidth="1"/>
    <col min="61" max="61" width="14.5" style="10" customWidth="1"/>
    <col min="62" max="65" width="13.5" style="10" customWidth="1"/>
    <col min="66" max="66" width="12" style="10" customWidth="1"/>
    <col min="67" max="67" width="13.5" style="10" customWidth="1"/>
    <col min="68" max="69" width="10.1640625" style="10" customWidth="1"/>
    <col min="70" max="70" width="17.1640625" style="10" customWidth="1"/>
    <col min="71" max="71" width="15.5" style="10" customWidth="1"/>
    <col min="72" max="72" width="10.1640625" style="10" customWidth="1"/>
    <col min="73" max="73" width="6.5" style="4" customWidth="1"/>
    <col min="74" max="84" width="11.1640625" style="10" customWidth="1"/>
    <col min="85" max="85" width="10.1640625" style="4" customWidth="1"/>
    <col min="86" max="86" width="10.5" style="4" customWidth="1"/>
    <col min="87" max="16384" width="9.1640625" style="4"/>
  </cols>
  <sheetData>
    <row r="1" spans="1:85" s="9" customFormat="1" ht="16" thickBot="1" x14ac:dyDescent="0.25">
      <c r="A1" s="9" t="s">
        <v>52</v>
      </c>
      <c r="B1" s="85" t="s">
        <v>31</v>
      </c>
      <c r="C1" s="86"/>
      <c r="D1" s="86"/>
      <c r="E1" s="86"/>
      <c r="F1" s="86"/>
      <c r="G1" s="86"/>
      <c r="H1" s="86"/>
      <c r="I1" s="86"/>
      <c r="J1" s="86"/>
      <c r="K1" s="86"/>
      <c r="L1" s="87"/>
      <c r="N1" s="85" t="s">
        <v>43</v>
      </c>
      <c r="O1" s="86"/>
      <c r="P1" s="86"/>
      <c r="Q1" s="86"/>
      <c r="R1" s="86"/>
      <c r="S1" s="86"/>
      <c r="T1" s="86"/>
      <c r="U1" s="86"/>
      <c r="V1" s="86"/>
      <c r="W1" s="87"/>
      <c r="X1" s="59"/>
      <c r="Y1" s="85" t="s">
        <v>0</v>
      </c>
      <c r="Z1" s="86"/>
      <c r="AA1" s="86"/>
      <c r="AB1" s="86"/>
      <c r="AC1" s="86"/>
      <c r="AD1" s="86"/>
      <c r="AE1" s="86"/>
      <c r="AF1" s="86"/>
      <c r="AG1" s="86"/>
      <c r="AH1" s="86"/>
      <c r="AI1" s="87"/>
      <c r="AK1" s="85" t="s">
        <v>44</v>
      </c>
      <c r="AL1" s="86"/>
      <c r="AM1" s="86"/>
      <c r="AN1" s="86"/>
      <c r="AO1" s="86"/>
      <c r="AP1" s="86"/>
      <c r="AQ1" s="86"/>
      <c r="AR1" s="86"/>
      <c r="AS1" s="87"/>
      <c r="AU1" s="85" t="s">
        <v>2</v>
      </c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7"/>
      <c r="BH1" s="85" t="s">
        <v>7</v>
      </c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7"/>
      <c r="BV1" s="85" t="s">
        <v>30</v>
      </c>
      <c r="BW1" s="86"/>
      <c r="BX1" s="86"/>
      <c r="BY1" s="86"/>
      <c r="BZ1" s="86"/>
      <c r="CA1" s="86"/>
      <c r="CB1" s="86"/>
      <c r="CC1" s="86"/>
      <c r="CD1" s="86"/>
      <c r="CE1" s="86"/>
      <c r="CF1" s="87"/>
      <c r="CG1" s="23"/>
    </row>
    <row r="2" spans="1:85" s="9" customFormat="1" ht="16.5" customHeight="1" x14ac:dyDescent="0.2">
      <c r="A2" s="9" t="s">
        <v>1</v>
      </c>
      <c r="B2" s="15">
        <v>1</v>
      </c>
      <c r="C2" s="9">
        <v>9</v>
      </c>
      <c r="D2" s="9">
        <v>24</v>
      </c>
      <c r="E2" s="9">
        <v>7</v>
      </c>
      <c r="F2" s="9">
        <v>6</v>
      </c>
      <c r="G2" s="9">
        <v>14</v>
      </c>
      <c r="H2" s="9">
        <v>8</v>
      </c>
      <c r="I2" s="9">
        <v>10</v>
      </c>
      <c r="J2" s="9">
        <v>23</v>
      </c>
      <c r="K2" s="9">
        <v>13</v>
      </c>
      <c r="L2" s="13">
        <v>20</v>
      </c>
      <c r="N2" s="15">
        <v>5</v>
      </c>
      <c r="O2" s="9">
        <v>6</v>
      </c>
      <c r="P2" s="9">
        <v>1</v>
      </c>
      <c r="Q2" s="9">
        <v>2</v>
      </c>
      <c r="R2" s="9">
        <v>3</v>
      </c>
      <c r="S2" s="9">
        <v>4</v>
      </c>
      <c r="T2" s="9">
        <v>7</v>
      </c>
      <c r="U2" s="9">
        <v>9</v>
      </c>
      <c r="V2" s="9">
        <v>8</v>
      </c>
      <c r="W2" s="9">
        <v>11</v>
      </c>
      <c r="X2" s="60"/>
      <c r="Y2" s="9">
        <v>1</v>
      </c>
      <c r="Z2" s="9">
        <v>2</v>
      </c>
      <c r="AA2" s="9">
        <v>11</v>
      </c>
      <c r="AB2" s="9">
        <v>12</v>
      </c>
      <c r="AC2" s="9">
        <v>13</v>
      </c>
      <c r="AD2" s="9">
        <v>14</v>
      </c>
      <c r="AE2" s="9">
        <v>15</v>
      </c>
      <c r="AF2" s="9">
        <v>7</v>
      </c>
      <c r="AG2" s="9">
        <v>9</v>
      </c>
      <c r="AH2" s="9">
        <v>6</v>
      </c>
      <c r="AI2" s="13">
        <v>5</v>
      </c>
      <c r="AK2" s="15">
        <v>50</v>
      </c>
      <c r="AL2" s="9">
        <v>52</v>
      </c>
      <c r="AM2" s="9">
        <v>54</v>
      </c>
      <c r="AN2" s="9">
        <v>51</v>
      </c>
      <c r="AO2" s="9">
        <v>53</v>
      </c>
      <c r="AP2" s="9">
        <v>59</v>
      </c>
      <c r="AQ2" s="9">
        <v>67</v>
      </c>
      <c r="AR2" s="9">
        <v>56</v>
      </c>
      <c r="AS2" s="13">
        <v>57</v>
      </c>
      <c r="AU2" s="15">
        <v>63</v>
      </c>
      <c r="AV2" s="9">
        <v>64</v>
      </c>
      <c r="AW2" s="9">
        <v>66</v>
      </c>
      <c r="AX2" s="9">
        <v>62</v>
      </c>
      <c r="AY2" s="9">
        <v>68</v>
      </c>
      <c r="AZ2" s="9">
        <v>69</v>
      </c>
      <c r="BA2" s="9">
        <v>46</v>
      </c>
      <c r="BB2" s="9">
        <v>70</v>
      </c>
      <c r="BC2" s="9">
        <v>72</v>
      </c>
      <c r="BD2" s="9">
        <v>71</v>
      </c>
      <c r="BE2" s="9">
        <v>73</v>
      </c>
      <c r="BF2" s="13">
        <v>74</v>
      </c>
      <c r="BH2" s="15">
        <v>28</v>
      </c>
      <c r="BI2" s="9">
        <v>23</v>
      </c>
      <c r="BJ2" s="9">
        <v>25</v>
      </c>
      <c r="BK2" s="9">
        <v>24</v>
      </c>
      <c r="BL2" s="9">
        <v>43</v>
      </c>
      <c r="BM2" s="9">
        <v>41</v>
      </c>
      <c r="BN2" s="9">
        <v>29</v>
      </c>
      <c r="BO2" s="9">
        <v>44</v>
      </c>
      <c r="BP2" s="9">
        <v>33</v>
      </c>
      <c r="BQ2" s="9">
        <v>39</v>
      </c>
      <c r="BR2" s="9">
        <v>42</v>
      </c>
      <c r="BS2" s="9">
        <v>37</v>
      </c>
      <c r="BT2" s="13">
        <v>27</v>
      </c>
      <c r="BV2" s="15">
        <v>19</v>
      </c>
      <c r="BW2" s="9">
        <v>17</v>
      </c>
      <c r="BX2" s="9">
        <v>2</v>
      </c>
      <c r="BY2" s="9">
        <v>22</v>
      </c>
      <c r="BZ2" s="9">
        <v>16</v>
      </c>
      <c r="CA2" s="9">
        <v>18</v>
      </c>
      <c r="CB2" s="9">
        <v>5</v>
      </c>
      <c r="CC2" s="9">
        <v>15</v>
      </c>
      <c r="CD2" s="9">
        <v>14</v>
      </c>
      <c r="CE2" s="9">
        <v>48</v>
      </c>
      <c r="CF2" s="13">
        <v>7</v>
      </c>
    </row>
    <row r="3" spans="1:85" s="9" customFormat="1" ht="16.5" customHeight="1" x14ac:dyDescent="0.2">
      <c r="A3" s="9" t="s">
        <v>50</v>
      </c>
      <c r="B3" s="15">
        <v>98058</v>
      </c>
      <c r="C3" s="9">
        <v>98061</v>
      </c>
      <c r="F3" s="9">
        <v>98059</v>
      </c>
      <c r="G3" s="9">
        <v>98064</v>
      </c>
      <c r="H3" s="9">
        <v>98060</v>
      </c>
      <c r="I3" s="9">
        <v>98062</v>
      </c>
      <c r="K3" s="9">
        <v>98063</v>
      </c>
      <c r="L3" s="13">
        <v>98065</v>
      </c>
      <c r="N3" s="15"/>
      <c r="X3" s="60"/>
      <c r="Y3" s="9">
        <v>98066</v>
      </c>
      <c r="Z3" s="9">
        <v>98067</v>
      </c>
      <c r="AA3" s="9">
        <v>98072</v>
      </c>
      <c r="AB3" s="9">
        <v>98073</v>
      </c>
      <c r="AF3" s="9">
        <v>98070</v>
      </c>
      <c r="AG3" s="9">
        <v>98071</v>
      </c>
      <c r="AH3" s="9">
        <v>98069</v>
      </c>
      <c r="AI3" s="13">
        <v>98068</v>
      </c>
      <c r="AK3" s="15">
        <v>98074</v>
      </c>
      <c r="AM3" s="9">
        <v>98077</v>
      </c>
      <c r="AN3" s="9">
        <v>98075</v>
      </c>
      <c r="AO3" s="9">
        <v>98076</v>
      </c>
      <c r="AP3" s="9">
        <v>98080</v>
      </c>
      <c r="AQ3" s="9">
        <v>98081</v>
      </c>
      <c r="AR3" s="9">
        <v>98078</v>
      </c>
      <c r="AS3" s="13">
        <v>98079</v>
      </c>
      <c r="AU3" s="15">
        <v>98084</v>
      </c>
      <c r="AV3" s="9">
        <v>98085</v>
      </c>
      <c r="AW3" s="9">
        <v>98086</v>
      </c>
      <c r="AX3" s="9">
        <v>98083</v>
      </c>
      <c r="BA3" s="9">
        <v>98082</v>
      </c>
      <c r="BB3" s="9">
        <v>98087</v>
      </c>
      <c r="BD3" s="9">
        <v>98088</v>
      </c>
      <c r="BE3" s="9">
        <v>98089</v>
      </c>
      <c r="BF3" s="13"/>
      <c r="BH3" s="15">
        <v>98092</v>
      </c>
      <c r="BJ3" s="9">
        <v>98090</v>
      </c>
      <c r="BL3" s="9">
        <v>98097</v>
      </c>
      <c r="BO3" s="9">
        <v>98098</v>
      </c>
      <c r="BP3" s="9">
        <v>98093</v>
      </c>
      <c r="BQ3" s="9">
        <v>98095</v>
      </c>
      <c r="BR3" s="9">
        <v>98096</v>
      </c>
      <c r="BS3" s="9">
        <v>98094</v>
      </c>
      <c r="BT3" s="13">
        <v>98091</v>
      </c>
      <c r="BV3" s="15">
        <v>98106</v>
      </c>
      <c r="BW3" s="9">
        <v>98104</v>
      </c>
      <c r="BX3" s="9">
        <v>98099</v>
      </c>
      <c r="BY3" s="9">
        <v>98107</v>
      </c>
      <c r="BZ3" s="9">
        <v>98103</v>
      </c>
      <c r="CA3" s="9">
        <v>98105</v>
      </c>
      <c r="CB3" s="9">
        <v>98100</v>
      </c>
      <c r="CC3" s="9">
        <v>98102</v>
      </c>
      <c r="CD3" s="9">
        <v>98101</v>
      </c>
      <c r="CF3" s="13"/>
    </row>
    <row r="4" spans="1:85" x14ac:dyDescent="0.2">
      <c r="A4" s="9" t="s">
        <v>9</v>
      </c>
      <c r="B4" s="14">
        <v>32.049999999999997</v>
      </c>
      <c r="C4" s="10">
        <v>31.13</v>
      </c>
      <c r="D4" s="10">
        <v>33.6</v>
      </c>
      <c r="E4" s="10">
        <v>32.700000000000003</v>
      </c>
      <c r="F4" s="10">
        <v>32</v>
      </c>
      <c r="G4" s="10">
        <v>30.3</v>
      </c>
      <c r="H4" s="10">
        <v>33.200000000000003</v>
      </c>
      <c r="I4" s="10">
        <v>31.8</v>
      </c>
      <c r="J4" s="10">
        <v>31.2</v>
      </c>
      <c r="K4" s="10">
        <v>29.95</v>
      </c>
      <c r="L4" s="11">
        <v>32.450000000000003</v>
      </c>
      <c r="N4" s="14">
        <v>29.6</v>
      </c>
      <c r="O4" s="10">
        <v>35.799999999999997</v>
      </c>
      <c r="P4" s="10">
        <v>28.5</v>
      </c>
      <c r="Q4" s="10">
        <v>33.299999999999997</v>
      </c>
      <c r="R4" s="10">
        <v>32</v>
      </c>
      <c r="S4" s="10">
        <v>34.1</v>
      </c>
      <c r="T4" s="10">
        <v>33.299999999999997</v>
      </c>
      <c r="U4" s="10">
        <v>32.1</v>
      </c>
      <c r="V4" s="10">
        <v>36</v>
      </c>
      <c r="W4" s="10">
        <v>34.5</v>
      </c>
      <c r="X4" s="61"/>
      <c r="Y4" s="10">
        <v>32.799999999999997</v>
      </c>
      <c r="Z4" s="10">
        <v>30.6</v>
      </c>
      <c r="AA4" s="10">
        <v>32.799999999999997</v>
      </c>
      <c r="AB4" s="10">
        <v>32.4</v>
      </c>
      <c r="AC4" s="10">
        <v>33.1</v>
      </c>
      <c r="AD4" s="10">
        <v>32</v>
      </c>
      <c r="AE4" s="10">
        <v>31.5</v>
      </c>
      <c r="AF4" s="10">
        <v>32.9</v>
      </c>
      <c r="AG4" s="10">
        <v>29.3</v>
      </c>
      <c r="AH4" s="10">
        <v>37.299999999999997</v>
      </c>
      <c r="AI4" s="11">
        <v>36.9</v>
      </c>
      <c r="AK4" s="14">
        <v>31.7</v>
      </c>
      <c r="AL4" s="10">
        <v>26.8</v>
      </c>
      <c r="AM4" s="10">
        <v>31.2</v>
      </c>
      <c r="AN4" s="10">
        <v>30.9</v>
      </c>
      <c r="AO4" s="10">
        <v>33.299999999999997</v>
      </c>
      <c r="AP4" s="10">
        <v>29</v>
      </c>
      <c r="AQ4" s="10">
        <v>32.299999999999997</v>
      </c>
      <c r="AR4" s="10">
        <v>31.4</v>
      </c>
      <c r="AS4" s="11">
        <v>27.4</v>
      </c>
      <c r="AU4" s="14">
        <v>28.4</v>
      </c>
      <c r="AV4" s="10">
        <v>28</v>
      </c>
      <c r="AW4" s="10">
        <v>29.7</v>
      </c>
      <c r="AX4" s="10">
        <v>29.4</v>
      </c>
      <c r="AY4" s="10">
        <v>32.299999999999997</v>
      </c>
      <c r="AZ4" s="10">
        <v>28.1</v>
      </c>
      <c r="BA4" s="10">
        <v>25.4</v>
      </c>
      <c r="BB4" s="10">
        <v>29.8</v>
      </c>
      <c r="BC4" s="10">
        <v>28.9</v>
      </c>
      <c r="BD4" s="10">
        <v>30.8</v>
      </c>
      <c r="BE4" s="10">
        <v>25.9</v>
      </c>
      <c r="BF4" s="11">
        <v>31.4</v>
      </c>
      <c r="BH4" s="14">
        <v>24.4</v>
      </c>
      <c r="BI4" s="10">
        <v>27.4</v>
      </c>
      <c r="BJ4" s="10">
        <v>26</v>
      </c>
      <c r="BK4" s="10">
        <v>24.8</v>
      </c>
      <c r="BL4" s="10">
        <v>24.6</v>
      </c>
      <c r="BM4" s="10">
        <v>24.75</v>
      </c>
      <c r="BN4" s="10">
        <v>30.85</v>
      </c>
      <c r="BO4" s="10">
        <v>27.8</v>
      </c>
      <c r="BP4" s="10">
        <v>26.3</v>
      </c>
      <c r="BQ4" s="10">
        <v>28.8</v>
      </c>
      <c r="BR4" s="10">
        <v>30.6</v>
      </c>
      <c r="BS4" s="10">
        <v>29.5</v>
      </c>
      <c r="BT4" s="11">
        <v>30.4</v>
      </c>
      <c r="BV4" s="14">
        <v>21.9</v>
      </c>
      <c r="BW4" s="10">
        <v>26.55</v>
      </c>
      <c r="BX4" s="10">
        <v>25.1</v>
      </c>
      <c r="BY4" s="10">
        <v>24.9</v>
      </c>
      <c r="BZ4" s="10">
        <v>26.35</v>
      </c>
      <c r="CA4" s="10">
        <v>26.65</v>
      </c>
      <c r="CB4" s="10">
        <v>26</v>
      </c>
      <c r="CC4" s="10">
        <v>32</v>
      </c>
      <c r="CD4" s="10">
        <v>31.6</v>
      </c>
      <c r="CE4" s="10">
        <v>30.6</v>
      </c>
      <c r="CF4" s="11">
        <v>31.8</v>
      </c>
    </row>
    <row r="5" spans="1:85" x14ac:dyDescent="0.2">
      <c r="A5" s="9" t="s">
        <v>45</v>
      </c>
      <c r="B5" s="14"/>
      <c r="C5" s="10">
        <v>2.7361529999999998</v>
      </c>
      <c r="D5" s="10">
        <v>2.5988549999999999</v>
      </c>
      <c r="E5" s="10">
        <v>2.4713639999999999</v>
      </c>
      <c r="F5" s="10">
        <v>2.5694340000000002</v>
      </c>
      <c r="G5" s="10">
        <v>2.6282760000000001</v>
      </c>
      <c r="H5" s="10">
        <v>2.6576970000000002</v>
      </c>
      <c r="I5" s="10">
        <v>2.5302060000000002</v>
      </c>
      <c r="J5" s="10">
        <v>2.7067320000000001</v>
      </c>
      <c r="K5" s="10">
        <v>2.7067320000000001</v>
      </c>
      <c r="L5" s="11">
        <v>2.5694340000000002</v>
      </c>
      <c r="N5" s="14">
        <v>2.285031</v>
      </c>
      <c r="O5" s="10">
        <v>2.5694340000000002</v>
      </c>
      <c r="P5" s="10">
        <v>2.6184690000000002</v>
      </c>
      <c r="Q5" s="10">
        <v>2.4027150000000002</v>
      </c>
      <c r="R5" s="10">
        <v>2.6969249999999998</v>
      </c>
      <c r="S5" s="10">
        <v>2.6086619999999998</v>
      </c>
      <c r="T5" s="10">
        <v>2.4713639999999999</v>
      </c>
      <c r="U5" s="10">
        <v>2.804802</v>
      </c>
      <c r="V5" s="10">
        <v>2.6282760000000001</v>
      </c>
      <c r="W5" s="10">
        <v>2.3144520000000002</v>
      </c>
      <c r="X5" s="61"/>
      <c r="Y5" s="10">
        <v>2.54982</v>
      </c>
      <c r="Z5" s="10">
        <v>2.191865</v>
      </c>
      <c r="AA5" s="10">
        <v>2.7557670000000001</v>
      </c>
      <c r="AB5" s="10">
        <v>2.6331799999999999</v>
      </c>
      <c r="AC5" s="10">
        <v>2.5302060000000002</v>
      </c>
      <c r="AD5" s="10">
        <v>2.373294</v>
      </c>
      <c r="AE5" s="10">
        <v>2.358584</v>
      </c>
      <c r="AF5" s="10">
        <v>2.5302060000000002</v>
      </c>
      <c r="AG5" s="10">
        <v>2.6822149999999998</v>
      </c>
      <c r="AH5" s="10">
        <v>2.2359960000000001</v>
      </c>
      <c r="AI5" s="11">
        <v>2.4958819999999999</v>
      </c>
      <c r="AK5" s="14">
        <v>2.4517500000000001</v>
      </c>
      <c r="AL5" s="10">
        <v>2.4909780000000001</v>
      </c>
      <c r="AM5" s="10">
        <v>2.638083</v>
      </c>
      <c r="AN5" s="10">
        <v>2.5203989999999998</v>
      </c>
      <c r="AO5" s="10">
        <v>2.5694340000000002</v>
      </c>
      <c r="AP5" s="10">
        <v>2.486075</v>
      </c>
      <c r="AQ5" s="10">
        <v>2.6282760000000001</v>
      </c>
      <c r="AR5" s="10">
        <v>2.422329</v>
      </c>
      <c r="AS5" s="11">
        <v>2.6576970000000002</v>
      </c>
      <c r="AU5" s="14">
        <v>2.3438729999999999</v>
      </c>
      <c r="AV5" s="10">
        <v>2.4566539999999999</v>
      </c>
      <c r="AW5" s="10">
        <v>2.3095490000000001</v>
      </c>
      <c r="AX5" s="10">
        <v>2.4027150000000002</v>
      </c>
      <c r="AY5" s="10">
        <v>2.3046449999999998</v>
      </c>
      <c r="AZ5" s="10">
        <v>2.2408999999999999</v>
      </c>
      <c r="BA5" s="10">
        <v>2.0643739999999999</v>
      </c>
      <c r="BB5" s="10">
        <v>2.4713639999999999</v>
      </c>
      <c r="BC5" s="10">
        <v>2.0790839999999999</v>
      </c>
      <c r="BD5" s="10">
        <v>2.4909780000000001</v>
      </c>
      <c r="BE5" s="10">
        <v>1.8927510000000001</v>
      </c>
      <c r="BF5" s="11">
        <v>2.3929079999999998</v>
      </c>
      <c r="BH5" s="14">
        <v>1.6083480000000001</v>
      </c>
      <c r="BI5" s="10">
        <v>1.598541</v>
      </c>
      <c r="BJ5" s="10">
        <v>1.726032</v>
      </c>
      <c r="BL5" s="10">
        <v>1.8633299999999999</v>
      </c>
      <c r="BM5" s="10">
        <v>2.1379260000000002</v>
      </c>
      <c r="BO5" s="10">
        <v>1.7848740000000001</v>
      </c>
      <c r="BP5" s="10">
        <v>2.0496629999999998</v>
      </c>
      <c r="BQ5" s="10">
        <v>2.118312</v>
      </c>
      <c r="BR5" s="10">
        <v>1.7162249999999999</v>
      </c>
      <c r="BS5" s="10">
        <v>1.8044880000000001</v>
      </c>
      <c r="BT5" s="11">
        <v>1.882944</v>
      </c>
      <c r="BV5" s="14">
        <v>1.8927510000000001</v>
      </c>
      <c r="BW5" s="10">
        <v>2.1085050000000001</v>
      </c>
      <c r="BX5" s="10">
        <v>1.4808570000000001</v>
      </c>
      <c r="BY5" s="10">
        <v>1.7358389999999999</v>
      </c>
      <c r="BZ5" s="10">
        <v>1.706418</v>
      </c>
      <c r="CA5" s="10">
        <v>1.618155</v>
      </c>
      <c r="CB5" s="10">
        <v>1.7162249999999999</v>
      </c>
      <c r="CC5" s="10">
        <v>1.294524</v>
      </c>
      <c r="CD5" s="10">
        <v>1.6475759999999999</v>
      </c>
      <c r="CE5" s="10">
        <v>2.0398559999999999</v>
      </c>
      <c r="CF5" s="11">
        <v>1.186647</v>
      </c>
    </row>
    <row r="6" spans="1:85" x14ac:dyDescent="0.2">
      <c r="A6" s="9" t="s">
        <v>5</v>
      </c>
      <c r="B6" s="14">
        <v>1.5</v>
      </c>
      <c r="C6" s="10">
        <v>1</v>
      </c>
      <c r="D6" s="10">
        <v>1</v>
      </c>
      <c r="E6" s="10">
        <v>1</v>
      </c>
      <c r="F6" s="10">
        <v>1.5</v>
      </c>
      <c r="G6" s="10">
        <v>1</v>
      </c>
      <c r="H6" s="10">
        <v>1</v>
      </c>
      <c r="I6" s="10">
        <v>1</v>
      </c>
      <c r="J6" s="10">
        <v>1</v>
      </c>
      <c r="K6" s="10">
        <v>1</v>
      </c>
      <c r="L6" s="11">
        <v>1</v>
      </c>
      <c r="N6" s="14">
        <v>1.5</v>
      </c>
      <c r="O6" s="10">
        <v>1.5</v>
      </c>
      <c r="P6" s="10">
        <v>1.5</v>
      </c>
      <c r="Q6" s="10">
        <v>1</v>
      </c>
      <c r="R6" s="10">
        <v>1</v>
      </c>
      <c r="S6" s="10">
        <v>1.5</v>
      </c>
      <c r="T6" s="10">
        <v>1</v>
      </c>
      <c r="U6" s="10">
        <v>1.5</v>
      </c>
      <c r="V6" s="10">
        <v>1.5</v>
      </c>
      <c r="W6" s="10">
        <v>1.5</v>
      </c>
      <c r="X6" s="61"/>
      <c r="Y6" s="10">
        <v>1.5</v>
      </c>
      <c r="Z6" s="10">
        <v>1.5</v>
      </c>
      <c r="AA6" s="10">
        <v>1.5</v>
      </c>
      <c r="AB6" s="10">
        <v>1.5</v>
      </c>
      <c r="AC6" s="10">
        <v>1.5</v>
      </c>
      <c r="AD6" s="10">
        <v>1.5</v>
      </c>
      <c r="AE6" s="10">
        <v>2</v>
      </c>
      <c r="AF6" s="10">
        <v>2</v>
      </c>
      <c r="AG6" s="10">
        <v>1.5</v>
      </c>
      <c r="AH6" s="10">
        <v>2</v>
      </c>
      <c r="AI6" s="11">
        <v>2</v>
      </c>
      <c r="AK6" s="14">
        <v>2.5</v>
      </c>
      <c r="AL6" s="10">
        <v>3.5</v>
      </c>
      <c r="AM6" s="10">
        <v>2.5</v>
      </c>
      <c r="AN6" s="10">
        <v>2.5</v>
      </c>
      <c r="AO6" s="10">
        <v>2</v>
      </c>
      <c r="AP6" s="10">
        <v>2</v>
      </c>
      <c r="AQ6" s="10">
        <v>3</v>
      </c>
      <c r="AR6" s="10">
        <v>1.5</v>
      </c>
      <c r="AS6" s="11">
        <v>3</v>
      </c>
      <c r="AU6" s="14">
        <v>3</v>
      </c>
      <c r="AV6" s="10">
        <v>3</v>
      </c>
      <c r="AW6" s="10">
        <v>3</v>
      </c>
      <c r="AX6" s="10">
        <v>2.5</v>
      </c>
      <c r="AY6" s="10">
        <v>2.5</v>
      </c>
      <c r="AZ6" s="10">
        <v>2.5</v>
      </c>
      <c r="BA6" s="10">
        <v>4</v>
      </c>
      <c r="BB6" s="10">
        <v>3</v>
      </c>
      <c r="BC6" s="10">
        <v>3.5</v>
      </c>
      <c r="BD6" s="10">
        <v>2</v>
      </c>
      <c r="BE6" s="10">
        <v>4</v>
      </c>
      <c r="BF6" s="11">
        <v>3</v>
      </c>
      <c r="BH6" s="14">
        <v>4</v>
      </c>
      <c r="BI6" s="10">
        <v>4</v>
      </c>
      <c r="BJ6" s="10">
        <v>4</v>
      </c>
      <c r="BK6" s="10">
        <v>4</v>
      </c>
      <c r="BL6" s="10">
        <v>4.5</v>
      </c>
      <c r="BM6" s="10">
        <v>4</v>
      </c>
      <c r="BN6" s="10">
        <v>2</v>
      </c>
      <c r="BO6" s="10">
        <v>4</v>
      </c>
      <c r="BP6" s="10">
        <v>4</v>
      </c>
      <c r="BQ6" s="10">
        <v>3.5</v>
      </c>
      <c r="BR6" s="10">
        <v>4</v>
      </c>
      <c r="BS6" s="10">
        <v>3.5</v>
      </c>
      <c r="BT6" s="11">
        <v>3.5</v>
      </c>
      <c r="BV6" s="14">
        <v>4.5</v>
      </c>
      <c r="BW6" s="10">
        <v>4</v>
      </c>
      <c r="BX6" s="10">
        <v>4.5</v>
      </c>
      <c r="BY6" s="10">
        <v>4</v>
      </c>
      <c r="BZ6" s="10">
        <v>4.5</v>
      </c>
      <c r="CA6" s="10">
        <v>4.5</v>
      </c>
      <c r="CB6" s="10">
        <v>4</v>
      </c>
      <c r="CC6" s="10">
        <v>2.5</v>
      </c>
      <c r="CE6" s="10">
        <v>4</v>
      </c>
      <c r="CF6" s="11">
        <v>3</v>
      </c>
    </row>
    <row r="7" spans="1:85" x14ac:dyDescent="0.2">
      <c r="B7" s="14"/>
      <c r="L7" s="11"/>
      <c r="N7" s="14"/>
      <c r="X7" s="61"/>
      <c r="AI7" s="11"/>
      <c r="AK7" s="14"/>
      <c r="AS7" s="11"/>
      <c r="AU7" s="14"/>
      <c r="BF7" s="11"/>
      <c r="BH7" s="14"/>
      <c r="BT7" s="11"/>
      <c r="BV7" s="14"/>
      <c r="CF7" s="11"/>
    </row>
    <row r="8" spans="1:85" ht="35.25" customHeight="1" x14ac:dyDescent="0.2">
      <c r="A8" s="29" t="s">
        <v>46</v>
      </c>
      <c r="B8" s="14"/>
      <c r="L8" s="11"/>
      <c r="N8" s="14"/>
      <c r="X8" s="61"/>
      <c r="AI8" s="11"/>
      <c r="AK8" s="14"/>
      <c r="AS8" s="11"/>
      <c r="AU8" s="14"/>
      <c r="BF8" s="11"/>
      <c r="BH8" s="14"/>
      <c r="BT8" s="11"/>
      <c r="BV8" s="14"/>
      <c r="CF8" s="11"/>
    </row>
    <row r="9" spans="1:85" x14ac:dyDescent="0.2">
      <c r="A9" s="9" t="s">
        <v>13</v>
      </c>
      <c r="B9" s="19">
        <v>263.39999999999998</v>
      </c>
      <c r="C9" s="20">
        <v>234.7</v>
      </c>
      <c r="D9" s="20">
        <v>216.39999999999998</v>
      </c>
      <c r="E9" s="20">
        <v>210.7</v>
      </c>
      <c r="F9" s="20">
        <v>246.85000000000002</v>
      </c>
      <c r="G9" s="20">
        <v>234</v>
      </c>
      <c r="H9" s="20">
        <v>255.05</v>
      </c>
      <c r="I9" s="20">
        <v>228.4</v>
      </c>
      <c r="J9" s="20">
        <v>224.60000000000002</v>
      </c>
      <c r="K9" s="20">
        <v>221.3</v>
      </c>
      <c r="L9" s="21">
        <v>217.75</v>
      </c>
      <c r="M9" s="22"/>
      <c r="N9" s="19">
        <v>222.25</v>
      </c>
      <c r="O9" s="20">
        <v>245.45</v>
      </c>
      <c r="P9" s="20">
        <v>214.7</v>
      </c>
      <c r="Q9" s="20">
        <v>234.25</v>
      </c>
      <c r="R9" s="20">
        <v>217</v>
      </c>
      <c r="S9" s="20">
        <v>224.8</v>
      </c>
      <c r="T9" s="20">
        <v>242.8</v>
      </c>
      <c r="U9" s="20">
        <v>236.6</v>
      </c>
      <c r="V9" s="20">
        <v>257.05</v>
      </c>
      <c r="W9" s="20">
        <v>258.8</v>
      </c>
      <c r="X9" s="62"/>
      <c r="Y9" s="20">
        <v>233.25</v>
      </c>
      <c r="Z9" s="20">
        <v>203.9</v>
      </c>
      <c r="AA9" s="20">
        <v>255.15</v>
      </c>
      <c r="AB9" s="20">
        <v>224.60000000000002</v>
      </c>
      <c r="AC9" s="20">
        <v>249.8</v>
      </c>
      <c r="AD9" s="20">
        <v>218.89999999999998</v>
      </c>
      <c r="AE9" s="20">
        <v>248.15</v>
      </c>
      <c r="AF9" s="20">
        <v>252.70000000000002</v>
      </c>
      <c r="AG9" s="20">
        <v>208.3</v>
      </c>
      <c r="AH9" s="20">
        <v>229.64999999999998</v>
      </c>
      <c r="AI9" s="21">
        <v>219.2</v>
      </c>
      <c r="AJ9" s="22"/>
      <c r="AK9" s="19">
        <v>209.5</v>
      </c>
      <c r="AL9" s="20">
        <v>193.85</v>
      </c>
      <c r="AM9" s="20">
        <v>207.5</v>
      </c>
      <c r="AN9" s="20">
        <v>200.8</v>
      </c>
      <c r="AO9" s="20">
        <v>218.39999999999998</v>
      </c>
      <c r="AP9" s="20">
        <v>200.25</v>
      </c>
      <c r="AQ9" s="20">
        <v>233.55</v>
      </c>
      <c r="AR9" s="20">
        <v>211.5</v>
      </c>
      <c r="AS9" s="21">
        <v>196.05</v>
      </c>
      <c r="AT9" s="22"/>
      <c r="AU9" s="19">
        <v>200.05</v>
      </c>
      <c r="AV9" s="20">
        <v>197.45</v>
      </c>
      <c r="AW9" s="20">
        <v>205.6</v>
      </c>
      <c r="AX9" s="20">
        <v>221.8</v>
      </c>
      <c r="AY9" s="20">
        <v>242.5</v>
      </c>
      <c r="AZ9" s="20">
        <v>200.39999999999998</v>
      </c>
      <c r="BA9" s="20">
        <v>187.2</v>
      </c>
      <c r="BB9" s="20">
        <v>196.25</v>
      </c>
      <c r="BC9" s="20">
        <v>188.55</v>
      </c>
      <c r="BD9" s="20">
        <v>205.1</v>
      </c>
      <c r="BE9" s="20">
        <v>184.65</v>
      </c>
      <c r="BF9" s="21">
        <v>198.25</v>
      </c>
      <c r="BG9" s="22"/>
      <c r="BH9" s="19">
        <v>165.64999999999998</v>
      </c>
      <c r="BI9" s="20">
        <v>161</v>
      </c>
      <c r="BJ9" s="20">
        <v>161.75</v>
      </c>
      <c r="BK9" s="20">
        <v>170.6</v>
      </c>
      <c r="BL9" s="20">
        <v>179.25</v>
      </c>
      <c r="BM9" s="20">
        <v>177.85</v>
      </c>
      <c r="BN9" s="20">
        <v>182.45</v>
      </c>
      <c r="BO9" s="20">
        <v>178.85</v>
      </c>
      <c r="BP9" s="20">
        <v>175.05</v>
      </c>
      <c r="BQ9" s="20">
        <v>189.39999999999998</v>
      </c>
      <c r="BR9" s="20">
        <v>202.9</v>
      </c>
      <c r="BS9" s="20">
        <v>188.75</v>
      </c>
      <c r="BT9" s="21">
        <v>200.85000000000002</v>
      </c>
      <c r="BU9" s="22"/>
      <c r="BV9" s="19">
        <v>138.80000000000001</v>
      </c>
      <c r="BW9" s="20">
        <v>177.25</v>
      </c>
      <c r="BX9" s="20">
        <v>156.69999999999999</v>
      </c>
      <c r="BY9" s="20">
        <v>158.35</v>
      </c>
      <c r="BZ9" s="20">
        <v>156.35000000000002</v>
      </c>
      <c r="CA9" s="20">
        <v>158.44999999999999</v>
      </c>
      <c r="CB9" s="20">
        <v>151.5</v>
      </c>
      <c r="CC9" s="20">
        <v>181.5</v>
      </c>
      <c r="CD9" s="20">
        <v>185.8</v>
      </c>
      <c r="CE9" s="20">
        <v>171.75</v>
      </c>
      <c r="CF9" s="21">
        <v>166.75</v>
      </c>
    </row>
    <row r="10" spans="1:85" x14ac:dyDescent="0.2">
      <c r="A10" s="9" t="s">
        <v>12</v>
      </c>
      <c r="B10" s="19">
        <v>156.1</v>
      </c>
      <c r="C10" s="20">
        <v>147.05000000000001</v>
      </c>
      <c r="D10" s="20">
        <v>139.05000000000001</v>
      </c>
      <c r="E10" s="20">
        <v>137.10000000000002</v>
      </c>
      <c r="F10" s="20">
        <v>150.39999999999998</v>
      </c>
      <c r="G10" s="20">
        <v>147.9</v>
      </c>
      <c r="H10" s="20">
        <v>145.44999999999999</v>
      </c>
      <c r="I10" s="20">
        <v>149.4</v>
      </c>
      <c r="J10" s="20">
        <v>135.9</v>
      </c>
      <c r="K10" s="20">
        <v>138.60000000000002</v>
      </c>
      <c r="L10" s="21">
        <v>141.75</v>
      </c>
      <c r="M10" s="22"/>
      <c r="N10" s="19">
        <v>135.64999999999998</v>
      </c>
      <c r="O10" s="20">
        <v>149.9</v>
      </c>
      <c r="P10" s="20">
        <v>133.69999999999999</v>
      </c>
      <c r="Q10" s="20">
        <v>146.15</v>
      </c>
      <c r="R10" s="20">
        <v>138.5</v>
      </c>
      <c r="S10" s="20">
        <v>145.30000000000001</v>
      </c>
      <c r="T10" s="20">
        <v>151.80000000000001</v>
      </c>
      <c r="U10" s="20">
        <v>147.35</v>
      </c>
      <c r="V10" s="20">
        <v>158.55000000000001</v>
      </c>
      <c r="W10" s="20">
        <v>143.5</v>
      </c>
      <c r="X10" s="62"/>
      <c r="Y10" s="20">
        <v>149</v>
      </c>
      <c r="Z10" s="20">
        <v>142.80000000000001</v>
      </c>
      <c r="AA10" s="20">
        <v>156.9</v>
      </c>
      <c r="AB10" s="20">
        <v>146.05000000000001</v>
      </c>
      <c r="AC10" s="20">
        <v>154.19999999999999</v>
      </c>
      <c r="AD10" s="20">
        <v>144.69999999999999</v>
      </c>
      <c r="AE10" s="20">
        <v>147</v>
      </c>
      <c r="AF10" s="20">
        <v>159</v>
      </c>
      <c r="AG10" s="20">
        <v>135.15</v>
      </c>
      <c r="AH10" s="20">
        <v>151.75</v>
      </c>
      <c r="AI10" s="21">
        <v>140.44999999999999</v>
      </c>
      <c r="AJ10" s="22"/>
      <c r="AK10" s="19">
        <v>130.9</v>
      </c>
      <c r="AL10" s="20">
        <v>128</v>
      </c>
      <c r="AM10" s="20">
        <v>128.65</v>
      </c>
      <c r="AN10" s="20">
        <v>131.9</v>
      </c>
      <c r="AO10" s="20">
        <v>133.9</v>
      </c>
      <c r="AP10" s="20">
        <v>134</v>
      </c>
      <c r="AQ10" s="20">
        <v>153.05000000000001</v>
      </c>
      <c r="AR10" s="20">
        <v>108.8</v>
      </c>
      <c r="AS10" s="21">
        <v>130.19999999999999</v>
      </c>
      <c r="AT10" s="22"/>
      <c r="AU10" s="19">
        <v>135.80000000000001</v>
      </c>
      <c r="AV10" s="20">
        <v>135.30000000000001</v>
      </c>
      <c r="AW10" s="20">
        <v>134.19999999999999</v>
      </c>
      <c r="AX10" s="20">
        <v>141.1</v>
      </c>
      <c r="AY10" s="20">
        <v>143</v>
      </c>
      <c r="AZ10" s="20">
        <v>127.9</v>
      </c>
      <c r="BA10" s="20">
        <v>112.65</v>
      </c>
      <c r="BB10" s="20">
        <v>137.25</v>
      </c>
      <c r="BC10" s="20">
        <v>125.69999999999999</v>
      </c>
      <c r="BD10" s="20">
        <v>136.15</v>
      </c>
      <c r="BE10" s="20">
        <v>121.95</v>
      </c>
      <c r="BF10" s="21">
        <v>134.80000000000001</v>
      </c>
      <c r="BG10" s="22"/>
      <c r="BH10" s="19">
        <v>115.3</v>
      </c>
      <c r="BI10" s="20">
        <v>107</v>
      </c>
      <c r="BJ10" s="20">
        <v>107.5</v>
      </c>
      <c r="BK10" s="20">
        <v>112.35</v>
      </c>
      <c r="BL10" s="20">
        <v>116.45</v>
      </c>
      <c r="BM10" s="20">
        <v>124.25</v>
      </c>
      <c r="BN10" s="20">
        <v>129.05000000000001</v>
      </c>
      <c r="BO10" s="20">
        <v>107.2</v>
      </c>
      <c r="BP10" s="20">
        <v>112.8</v>
      </c>
      <c r="BQ10" s="20">
        <v>118.9</v>
      </c>
      <c r="BR10" s="20">
        <v>110.3</v>
      </c>
      <c r="BS10" s="20">
        <v>125.1</v>
      </c>
      <c r="BT10" s="21">
        <v>129.44999999999999</v>
      </c>
      <c r="BU10" s="22"/>
      <c r="BV10" s="19">
        <v>97.15</v>
      </c>
      <c r="BW10" s="20">
        <v>118.1</v>
      </c>
      <c r="BX10" s="20">
        <v>106.4</v>
      </c>
      <c r="BY10" s="20">
        <v>99.5</v>
      </c>
      <c r="BZ10" s="20">
        <v>106.1</v>
      </c>
      <c r="CA10" s="20">
        <v>95.3</v>
      </c>
      <c r="CB10" s="20">
        <v>100.4</v>
      </c>
      <c r="CC10" s="20">
        <v>121.5</v>
      </c>
      <c r="CD10" s="20">
        <v>115</v>
      </c>
      <c r="CE10" s="20">
        <v>115.4</v>
      </c>
      <c r="CF10" s="21">
        <v>88.7</v>
      </c>
    </row>
    <row r="11" spans="1:85" x14ac:dyDescent="0.2">
      <c r="A11" s="9" t="s">
        <v>14</v>
      </c>
      <c r="B11" s="19">
        <v>62.1</v>
      </c>
      <c r="C11" s="20">
        <v>53.5</v>
      </c>
      <c r="D11" s="20">
        <v>55.6</v>
      </c>
      <c r="E11" s="20">
        <v>50</v>
      </c>
      <c r="F11" s="20">
        <v>61.35</v>
      </c>
      <c r="G11" s="20">
        <v>57.15</v>
      </c>
      <c r="H11" s="20">
        <v>58.35</v>
      </c>
      <c r="I11" s="20">
        <v>54.8</v>
      </c>
      <c r="J11" s="20">
        <v>48.150000000000006</v>
      </c>
      <c r="K11" s="20">
        <v>55.55</v>
      </c>
      <c r="L11" s="21">
        <v>55.25</v>
      </c>
      <c r="M11" s="22"/>
      <c r="N11" s="19">
        <v>52.35</v>
      </c>
      <c r="O11" s="20">
        <v>57.65</v>
      </c>
      <c r="P11" s="20">
        <v>52.95</v>
      </c>
      <c r="Q11" s="20">
        <v>56.650000000000006</v>
      </c>
      <c r="R11" s="20">
        <v>50.650000000000006</v>
      </c>
      <c r="S11" s="20">
        <v>54.75</v>
      </c>
      <c r="T11" s="20">
        <v>56.099999999999994</v>
      </c>
      <c r="U11" s="20">
        <v>59.25</v>
      </c>
      <c r="V11" s="20">
        <v>64.25</v>
      </c>
      <c r="W11" s="20">
        <v>56.45</v>
      </c>
      <c r="X11" s="62"/>
      <c r="Y11" s="20">
        <v>56.7</v>
      </c>
      <c r="Z11" s="20">
        <v>53.400000000000006</v>
      </c>
      <c r="AA11" s="20">
        <v>59.150000000000006</v>
      </c>
      <c r="AB11" s="20">
        <v>54.25</v>
      </c>
      <c r="AC11" s="20">
        <v>58.65</v>
      </c>
      <c r="AD11" s="20">
        <v>57.8</v>
      </c>
      <c r="AE11" s="20">
        <v>57.65</v>
      </c>
      <c r="AF11" s="20">
        <v>62</v>
      </c>
      <c r="AG11" s="20">
        <v>52.95</v>
      </c>
      <c r="AH11" s="20">
        <v>58.55</v>
      </c>
      <c r="AI11" s="21">
        <v>53.400000000000006</v>
      </c>
      <c r="AJ11" s="22"/>
      <c r="AK11" s="19">
        <v>52.5</v>
      </c>
      <c r="AL11" s="20">
        <v>51.3</v>
      </c>
      <c r="AM11" s="20">
        <v>50.05</v>
      </c>
      <c r="AN11" s="20">
        <v>52.3</v>
      </c>
      <c r="AO11" s="20">
        <v>51.599999999999994</v>
      </c>
      <c r="AP11" s="20">
        <v>49.75</v>
      </c>
      <c r="AQ11" s="20">
        <v>61.25</v>
      </c>
      <c r="AR11" s="20">
        <v>50.95</v>
      </c>
      <c r="AS11" s="21">
        <v>52.400000000000006</v>
      </c>
      <c r="AT11" s="22"/>
      <c r="AU11" s="19">
        <v>51.150000000000006</v>
      </c>
      <c r="AV11" s="20">
        <v>50.599999999999994</v>
      </c>
      <c r="AW11" s="20">
        <v>51</v>
      </c>
      <c r="AX11" s="20">
        <v>55.599999999999994</v>
      </c>
      <c r="AY11" s="20">
        <v>57.7</v>
      </c>
      <c r="AZ11" s="20">
        <v>48.2</v>
      </c>
      <c r="BA11" s="20">
        <v>47.95</v>
      </c>
      <c r="BB11" s="20">
        <v>54.2</v>
      </c>
      <c r="BC11" s="20">
        <v>52.2</v>
      </c>
      <c r="BD11" s="20">
        <v>54.55</v>
      </c>
      <c r="BE11" s="20">
        <v>50.3</v>
      </c>
      <c r="BF11" s="21">
        <v>49.650000000000006</v>
      </c>
      <c r="BG11" s="22"/>
      <c r="BH11" s="19">
        <v>45.05</v>
      </c>
      <c r="BI11" s="20">
        <v>50.85</v>
      </c>
      <c r="BJ11" s="20">
        <v>43.650000000000006</v>
      </c>
      <c r="BK11" s="20">
        <v>43.15</v>
      </c>
      <c r="BL11" s="20">
        <v>47.45</v>
      </c>
      <c r="BM11" s="20">
        <v>46.099999999999994</v>
      </c>
      <c r="BN11" s="20">
        <v>46.85</v>
      </c>
      <c r="BO11" s="20">
        <v>48.1</v>
      </c>
      <c r="BP11" s="20">
        <v>49.849999999999994</v>
      </c>
      <c r="BQ11" s="20">
        <v>51.8</v>
      </c>
      <c r="BR11" s="20">
        <v>46.25</v>
      </c>
      <c r="BS11" s="20">
        <v>48.55</v>
      </c>
      <c r="BT11" s="21">
        <v>53.2</v>
      </c>
      <c r="BU11" s="22"/>
      <c r="BV11" s="19">
        <v>39.65</v>
      </c>
      <c r="BW11" s="20">
        <v>46.75</v>
      </c>
      <c r="BX11" s="20">
        <v>44.55</v>
      </c>
      <c r="BY11" s="20">
        <v>42.4</v>
      </c>
      <c r="BZ11" s="20">
        <v>43.7</v>
      </c>
      <c r="CA11" s="20">
        <v>39.700000000000003</v>
      </c>
      <c r="CB11" s="20">
        <v>44.400000000000006</v>
      </c>
      <c r="CC11" s="20">
        <v>50.85</v>
      </c>
      <c r="CD11" s="20">
        <v>49.55</v>
      </c>
      <c r="CE11" s="20">
        <v>46.45</v>
      </c>
      <c r="CF11" s="21">
        <v>48.35</v>
      </c>
    </row>
    <row r="12" spans="1:85" x14ac:dyDescent="0.2">
      <c r="A12" s="9" t="s">
        <v>15</v>
      </c>
      <c r="B12" s="19">
        <v>18.799999999999997</v>
      </c>
      <c r="C12" s="20">
        <v>17.350000000000001</v>
      </c>
      <c r="D12" s="20">
        <v>15.8</v>
      </c>
      <c r="E12" s="20">
        <v>15.65</v>
      </c>
      <c r="F12" s="20">
        <v>19</v>
      </c>
      <c r="G12" s="20">
        <v>16.850000000000001</v>
      </c>
      <c r="H12" s="20">
        <v>17.8</v>
      </c>
      <c r="I12" s="20">
        <v>18.850000000000001</v>
      </c>
      <c r="J12" s="20">
        <v>17.149999999999999</v>
      </c>
      <c r="K12" s="20">
        <v>17</v>
      </c>
      <c r="L12" s="21">
        <v>16.7</v>
      </c>
      <c r="M12" s="22"/>
      <c r="N12" s="19">
        <v>15.549999999999999</v>
      </c>
      <c r="O12" s="20">
        <v>17.100000000000001</v>
      </c>
      <c r="P12" s="20">
        <v>16.850000000000001</v>
      </c>
      <c r="Q12" s="20">
        <v>17</v>
      </c>
      <c r="R12" s="20">
        <v>16.5</v>
      </c>
      <c r="S12" s="20">
        <v>16.450000000000003</v>
      </c>
      <c r="T12" s="20">
        <v>17.450000000000003</v>
      </c>
      <c r="U12" s="20">
        <v>17.55</v>
      </c>
      <c r="V12" s="20">
        <v>18.899999999999999</v>
      </c>
      <c r="W12" s="20">
        <v>19</v>
      </c>
      <c r="X12" s="62"/>
      <c r="Y12" s="20">
        <v>18.2</v>
      </c>
      <c r="Z12" s="20">
        <v>16.5</v>
      </c>
      <c r="AA12" s="20">
        <v>18.299999999999997</v>
      </c>
      <c r="AB12" s="20">
        <v>16.55</v>
      </c>
      <c r="AC12" s="20">
        <v>17.700000000000003</v>
      </c>
      <c r="AD12" s="20">
        <v>17.700000000000003</v>
      </c>
      <c r="AE12" s="20">
        <v>16.850000000000001</v>
      </c>
      <c r="AF12" s="20">
        <v>19.45</v>
      </c>
      <c r="AG12" s="20">
        <v>16</v>
      </c>
      <c r="AH12" s="20">
        <v>19.899999999999999</v>
      </c>
      <c r="AI12" s="21">
        <v>17.100000000000001</v>
      </c>
      <c r="AJ12" s="22"/>
      <c r="AK12" s="19">
        <v>15.1</v>
      </c>
      <c r="AL12" s="20">
        <v>15.5</v>
      </c>
      <c r="AM12" s="20">
        <v>15.8</v>
      </c>
      <c r="AN12" s="20">
        <v>16.55</v>
      </c>
      <c r="AO12" s="20">
        <v>15.2</v>
      </c>
      <c r="AP12" s="20">
        <v>14.25</v>
      </c>
      <c r="AQ12" s="20">
        <v>16.05</v>
      </c>
      <c r="AR12" s="20">
        <v>13.649999999999999</v>
      </c>
      <c r="AS12" s="21">
        <v>14.8</v>
      </c>
      <c r="AT12" s="22"/>
      <c r="AU12" s="19">
        <v>14.35</v>
      </c>
      <c r="AV12" s="20">
        <v>14.7</v>
      </c>
      <c r="AW12" s="20">
        <v>14.95</v>
      </c>
      <c r="AX12" s="20">
        <v>16.200000000000003</v>
      </c>
      <c r="AY12" s="20">
        <v>15.75</v>
      </c>
      <c r="AZ12" s="20">
        <v>15.35</v>
      </c>
      <c r="BA12" s="20">
        <v>14.55</v>
      </c>
      <c r="BB12" s="20">
        <v>15.4</v>
      </c>
      <c r="BC12" s="20">
        <v>16.149999999999999</v>
      </c>
      <c r="BD12" s="20">
        <v>15.899999999999999</v>
      </c>
      <c r="BE12" s="20">
        <v>13.5</v>
      </c>
      <c r="BF12" s="21">
        <v>16.8</v>
      </c>
      <c r="BG12" s="22"/>
      <c r="BH12" s="19">
        <v>13.8</v>
      </c>
      <c r="BI12" s="20">
        <v>12.85</v>
      </c>
      <c r="BJ12" s="20">
        <v>11.9</v>
      </c>
      <c r="BK12" s="20">
        <v>12.7</v>
      </c>
      <c r="BL12" s="20">
        <v>12.899999999999999</v>
      </c>
      <c r="BM12" s="20">
        <v>12.8</v>
      </c>
      <c r="BN12" s="20">
        <v>15.75</v>
      </c>
      <c r="BO12" s="20">
        <v>13.2</v>
      </c>
      <c r="BP12" s="20">
        <v>15.9</v>
      </c>
      <c r="BQ12" s="20">
        <v>15.4</v>
      </c>
      <c r="BR12" s="20">
        <v>13.3</v>
      </c>
      <c r="BS12" s="20">
        <v>15.2</v>
      </c>
      <c r="BT12" s="21">
        <v>15.4</v>
      </c>
      <c r="BU12" s="22"/>
      <c r="BV12" s="19">
        <v>10.850000000000001</v>
      </c>
      <c r="BW12" s="20">
        <v>13.2</v>
      </c>
      <c r="BX12" s="20">
        <v>14.1</v>
      </c>
      <c r="BY12" s="20">
        <v>12.8</v>
      </c>
      <c r="BZ12" s="20">
        <v>11.9</v>
      </c>
      <c r="CA12" s="20">
        <v>13.6</v>
      </c>
      <c r="CB12" s="20">
        <v>8.4</v>
      </c>
      <c r="CC12" s="20">
        <v>14.3</v>
      </c>
      <c r="CD12" s="20">
        <v>13.3</v>
      </c>
      <c r="CE12" s="20">
        <v>12.649999999999999</v>
      </c>
      <c r="CF12" s="21">
        <v>11.6</v>
      </c>
    </row>
    <row r="13" spans="1:85" x14ac:dyDescent="0.2">
      <c r="A13" s="9" t="s">
        <v>16</v>
      </c>
      <c r="B13" s="19">
        <v>13.5</v>
      </c>
      <c r="C13" s="20">
        <v>11.9</v>
      </c>
      <c r="D13" s="20">
        <v>11.95</v>
      </c>
      <c r="E13" s="20">
        <v>12.2</v>
      </c>
      <c r="F13" s="20">
        <v>13.2</v>
      </c>
      <c r="G13" s="20">
        <v>12.05</v>
      </c>
      <c r="H13" s="20">
        <v>12.15</v>
      </c>
      <c r="I13" s="20">
        <v>11.35</v>
      </c>
      <c r="J13" s="20">
        <v>11.350000000000001</v>
      </c>
      <c r="K13" s="20">
        <v>11.600000000000001</v>
      </c>
      <c r="L13" s="21">
        <v>12.2</v>
      </c>
      <c r="M13" s="22"/>
      <c r="N13" s="19">
        <v>11.8</v>
      </c>
      <c r="O13" s="20">
        <v>12.5</v>
      </c>
      <c r="P13" s="20">
        <v>12.5</v>
      </c>
      <c r="Q13" s="20">
        <v>11.95</v>
      </c>
      <c r="R13" s="20">
        <v>11.05</v>
      </c>
      <c r="S13" s="20">
        <v>11.4</v>
      </c>
      <c r="T13" s="20">
        <v>12.15</v>
      </c>
      <c r="U13" s="20">
        <v>12.5</v>
      </c>
      <c r="V13" s="20">
        <v>12.850000000000001</v>
      </c>
      <c r="W13" s="20">
        <v>12.600000000000001</v>
      </c>
      <c r="X13" s="62"/>
      <c r="Y13" s="20">
        <v>12.600000000000001</v>
      </c>
      <c r="Z13" s="20">
        <v>11.5</v>
      </c>
      <c r="AA13" s="20">
        <v>12.4</v>
      </c>
      <c r="AB13" s="20">
        <v>10.85</v>
      </c>
      <c r="AC13" s="20">
        <v>13.5</v>
      </c>
      <c r="AD13" s="20">
        <v>13.2</v>
      </c>
      <c r="AE13" s="20">
        <v>12.35</v>
      </c>
      <c r="AF13" s="20">
        <v>12.95</v>
      </c>
      <c r="AG13" s="20">
        <v>10.850000000000001</v>
      </c>
      <c r="AH13" s="20">
        <v>12.2</v>
      </c>
      <c r="AI13" s="21">
        <v>11.95</v>
      </c>
      <c r="AJ13" s="22"/>
      <c r="AK13" s="19">
        <v>10.6</v>
      </c>
      <c r="AL13" s="20">
        <v>10.6</v>
      </c>
      <c r="AM13" s="20">
        <v>10.75</v>
      </c>
      <c r="AN13" s="20">
        <v>10.45</v>
      </c>
      <c r="AO13" s="20">
        <v>10.7</v>
      </c>
      <c r="AP13" s="20">
        <v>11.25</v>
      </c>
      <c r="AQ13" s="20">
        <v>10.85</v>
      </c>
      <c r="AR13" s="20">
        <v>11.2</v>
      </c>
      <c r="AS13" s="21">
        <v>10.55</v>
      </c>
      <c r="AT13" s="22"/>
      <c r="AU13" s="19">
        <v>10.050000000000001</v>
      </c>
      <c r="AV13" s="20">
        <v>10.3</v>
      </c>
      <c r="AW13" s="20">
        <v>10.7</v>
      </c>
      <c r="AX13" s="20">
        <v>11.1</v>
      </c>
      <c r="AY13" s="20">
        <v>12</v>
      </c>
      <c r="AZ13" s="20">
        <v>9.1999999999999993</v>
      </c>
      <c r="BA13" s="20">
        <v>9.6999999999999993</v>
      </c>
      <c r="BB13" s="20">
        <v>10.9</v>
      </c>
      <c r="BC13" s="20">
        <v>10.6</v>
      </c>
      <c r="BD13" s="20">
        <v>11.2</v>
      </c>
      <c r="BE13" s="20">
        <v>9.35</v>
      </c>
      <c r="BF13" s="21">
        <v>11.45</v>
      </c>
      <c r="BG13" s="22"/>
      <c r="BH13" s="19">
        <v>10.25</v>
      </c>
      <c r="BI13" s="20">
        <v>8.6</v>
      </c>
      <c r="BJ13" s="20">
        <v>8.8000000000000007</v>
      </c>
      <c r="BK13" s="20">
        <v>10.399999999999999</v>
      </c>
      <c r="BL13" s="20">
        <v>10.3</v>
      </c>
      <c r="BM13" s="20">
        <v>9.6999999999999993</v>
      </c>
      <c r="BN13" s="20">
        <v>11.45</v>
      </c>
      <c r="BO13" s="20">
        <v>10.100000000000001</v>
      </c>
      <c r="BP13" s="20">
        <v>10.85</v>
      </c>
      <c r="BQ13" s="20">
        <v>10.45</v>
      </c>
      <c r="BR13" s="20">
        <v>11.3</v>
      </c>
      <c r="BS13" s="20">
        <v>10.65</v>
      </c>
      <c r="BT13" s="21">
        <v>11.55</v>
      </c>
      <c r="BU13" s="22"/>
      <c r="BV13" s="19">
        <v>8.1999999999999993</v>
      </c>
      <c r="BW13" s="20">
        <v>10</v>
      </c>
      <c r="BX13" s="20">
        <v>9.1999999999999993</v>
      </c>
      <c r="BY13" s="20">
        <v>8.9499999999999993</v>
      </c>
      <c r="BZ13" s="20">
        <v>8.3999999999999986</v>
      </c>
      <c r="CA13" s="20">
        <v>8.3000000000000007</v>
      </c>
      <c r="CB13" s="20">
        <v>8.65</v>
      </c>
      <c r="CC13" s="20">
        <v>10.050000000000001</v>
      </c>
      <c r="CD13" s="20">
        <v>10.35</v>
      </c>
      <c r="CE13" s="20">
        <v>9.5500000000000007</v>
      </c>
      <c r="CF13" s="21">
        <v>10.15</v>
      </c>
    </row>
    <row r="14" spans="1:85" x14ac:dyDescent="0.2">
      <c r="A14" s="9" t="s">
        <v>17</v>
      </c>
      <c r="B14" s="19">
        <v>9.8999999999999986</v>
      </c>
      <c r="C14" s="20">
        <v>8.6999999999999993</v>
      </c>
      <c r="D14" s="20">
        <v>8.1</v>
      </c>
      <c r="E14" s="20">
        <v>8.9499999999999993</v>
      </c>
      <c r="F14" s="20">
        <v>9.6000000000000014</v>
      </c>
      <c r="G14" s="20">
        <v>8.9499999999999993</v>
      </c>
      <c r="H14" s="20">
        <v>8.5</v>
      </c>
      <c r="I14" s="20">
        <v>9.0500000000000007</v>
      </c>
      <c r="J14" s="20">
        <v>8.5</v>
      </c>
      <c r="K14" s="20">
        <v>8.1</v>
      </c>
      <c r="L14" s="21">
        <v>8.4</v>
      </c>
      <c r="M14" s="22"/>
      <c r="N14" s="19">
        <v>7.55</v>
      </c>
      <c r="O14" s="20">
        <v>8.85</v>
      </c>
      <c r="P14" s="20">
        <v>8.1999999999999993</v>
      </c>
      <c r="Q14" s="20">
        <v>8.5</v>
      </c>
      <c r="R14" s="20">
        <v>8.5500000000000007</v>
      </c>
      <c r="S14" s="20">
        <v>9.4499999999999993</v>
      </c>
      <c r="T14" s="20">
        <v>8.65</v>
      </c>
      <c r="U14" s="20">
        <v>8.75</v>
      </c>
      <c r="V14" s="20">
        <v>9.75</v>
      </c>
      <c r="W14" s="20">
        <v>7.95</v>
      </c>
      <c r="X14" s="62"/>
      <c r="Y14" s="20">
        <v>8.6999999999999993</v>
      </c>
      <c r="Z14" s="20">
        <v>9.5</v>
      </c>
      <c r="AA14" s="20">
        <v>5.5</v>
      </c>
      <c r="AB14" s="20">
        <v>8.4</v>
      </c>
      <c r="AC14" s="20">
        <v>8.85</v>
      </c>
      <c r="AD14" s="20">
        <v>8.4499999999999993</v>
      </c>
      <c r="AE14" s="20">
        <v>8.15</v>
      </c>
      <c r="AF14" s="20">
        <v>10.75</v>
      </c>
      <c r="AG14" s="20">
        <v>7.55</v>
      </c>
      <c r="AH14" s="20">
        <v>9.5</v>
      </c>
      <c r="AI14" s="21">
        <v>8.8999999999999986</v>
      </c>
      <c r="AJ14" s="22"/>
      <c r="AK14" s="19">
        <v>8.5500000000000007</v>
      </c>
      <c r="AL14" s="20">
        <v>7.4</v>
      </c>
      <c r="AM14" s="20">
        <v>8.8999999999999986</v>
      </c>
      <c r="AN14" s="20">
        <v>8.15</v>
      </c>
      <c r="AO14" s="20">
        <v>7.2</v>
      </c>
      <c r="AP14" s="20">
        <v>7.35</v>
      </c>
      <c r="AQ14" s="20">
        <v>9.5</v>
      </c>
      <c r="AR14" s="20">
        <v>6.7</v>
      </c>
      <c r="AS14" s="21">
        <v>7.0500000000000007</v>
      </c>
      <c r="AT14" s="22"/>
      <c r="AU14" s="19">
        <v>8.65</v>
      </c>
      <c r="AV14" s="20">
        <v>7.8</v>
      </c>
      <c r="AW14" s="20">
        <v>8.65</v>
      </c>
      <c r="AX14" s="20">
        <v>8.8000000000000007</v>
      </c>
      <c r="AY14" s="20">
        <v>8.85</v>
      </c>
      <c r="AZ14" s="20">
        <v>8.0500000000000007</v>
      </c>
      <c r="BA14" s="20">
        <v>7.5</v>
      </c>
      <c r="BB14" s="20">
        <v>8.3500000000000014</v>
      </c>
      <c r="BC14" s="20">
        <v>8.5</v>
      </c>
      <c r="BD14" s="20">
        <v>7.85</v>
      </c>
      <c r="BE14" s="20">
        <v>8.15</v>
      </c>
      <c r="BF14" s="21">
        <v>8.9499999999999993</v>
      </c>
      <c r="BG14" s="22"/>
      <c r="BH14" s="19">
        <v>6.5</v>
      </c>
      <c r="BI14" s="20">
        <v>8.1499999999999986</v>
      </c>
      <c r="BJ14" s="20">
        <v>6.5</v>
      </c>
      <c r="BK14" s="20">
        <v>6.4499999999999993</v>
      </c>
      <c r="BL14" s="20">
        <v>6.45</v>
      </c>
      <c r="BM14" s="20">
        <v>7.5</v>
      </c>
      <c r="BN14" s="20">
        <v>8.9499999999999993</v>
      </c>
      <c r="BO14" s="20">
        <v>5.9</v>
      </c>
      <c r="BP14" s="20"/>
      <c r="BQ14" s="20">
        <v>9.1999999999999993</v>
      </c>
      <c r="BR14" s="20">
        <v>5.4</v>
      </c>
      <c r="BS14" s="20">
        <v>8.8000000000000007</v>
      </c>
      <c r="BT14" s="21">
        <v>6.8000000000000007</v>
      </c>
      <c r="BU14" s="22"/>
      <c r="BV14" s="19">
        <v>6.4</v>
      </c>
      <c r="BW14" s="20">
        <v>6.2275700000000001</v>
      </c>
      <c r="BX14" s="20">
        <v>5.9910799999999993</v>
      </c>
      <c r="BY14" s="20">
        <v>6.7793799999999997</v>
      </c>
      <c r="BZ14" s="20">
        <v>6.1487400000000001</v>
      </c>
      <c r="CA14" s="20">
        <v>6.1487400000000001</v>
      </c>
      <c r="CB14" s="20">
        <v>7.2579349999999998</v>
      </c>
      <c r="CC14" s="20">
        <v>7.3311900000000003</v>
      </c>
      <c r="CD14" s="20">
        <v>6.5428900000000008</v>
      </c>
      <c r="CE14" s="20">
        <v>7.7</v>
      </c>
      <c r="CF14" s="21">
        <v>5.2816100000000006</v>
      </c>
    </row>
    <row r="15" spans="1:85" x14ac:dyDescent="0.2">
      <c r="B15" s="14"/>
      <c r="L15" s="11"/>
      <c r="N15" s="14"/>
      <c r="X15" s="61"/>
      <c r="AI15" s="11"/>
      <c r="AK15" s="14"/>
      <c r="AS15" s="11"/>
      <c r="AU15" s="14"/>
      <c r="BF15" s="11"/>
      <c r="BH15" s="14"/>
      <c r="BT15" s="11"/>
      <c r="BV15" s="14"/>
      <c r="CF15" s="11"/>
    </row>
    <row r="16" spans="1:85" x14ac:dyDescent="0.2">
      <c r="A16" s="9" t="s">
        <v>8</v>
      </c>
      <c r="B16" s="14"/>
      <c r="L16" s="11"/>
      <c r="N16" s="14"/>
      <c r="X16" s="61"/>
      <c r="AI16" s="11"/>
      <c r="AK16" s="14"/>
      <c r="AS16" s="11"/>
      <c r="AU16" s="14"/>
      <c r="BF16" s="11"/>
      <c r="BH16" s="14"/>
      <c r="BT16" s="11"/>
      <c r="BV16" s="14"/>
      <c r="CF16" s="11"/>
    </row>
    <row r="17" spans="1:86" x14ac:dyDescent="0.2">
      <c r="A17" s="9" t="s">
        <v>10</v>
      </c>
      <c r="B17" s="14">
        <v>155.30000000000001</v>
      </c>
      <c r="C17" s="10">
        <v>124.6</v>
      </c>
      <c r="D17" s="10">
        <v>144.6</v>
      </c>
      <c r="E17" s="10">
        <v>122.8</v>
      </c>
      <c r="F17" s="10">
        <v>137.19999999999999</v>
      </c>
      <c r="G17" s="10">
        <v>137.69999999999999</v>
      </c>
      <c r="H17" s="10">
        <v>157.19999999999999</v>
      </c>
      <c r="I17" s="10">
        <v>123.3</v>
      </c>
      <c r="J17" s="10">
        <v>130.1</v>
      </c>
      <c r="K17" s="10">
        <v>114.6</v>
      </c>
      <c r="L17" s="11">
        <v>118.8</v>
      </c>
      <c r="N17" s="14">
        <v>137.69999999999999</v>
      </c>
      <c r="O17" s="10">
        <v>143.6</v>
      </c>
      <c r="P17" s="10">
        <v>121.1</v>
      </c>
      <c r="Q17" s="10">
        <v>134.9</v>
      </c>
      <c r="R17" s="10">
        <v>131.80000000000001</v>
      </c>
      <c r="S17" s="10">
        <v>154.80000000000001</v>
      </c>
      <c r="T17" s="10">
        <v>152</v>
      </c>
      <c r="U17" s="10">
        <v>156.69999999999999</v>
      </c>
      <c r="V17" s="10">
        <v>157.30000000000001</v>
      </c>
      <c r="W17" s="10">
        <v>143.9</v>
      </c>
      <c r="X17" s="61"/>
      <c r="Y17" s="10">
        <v>165.3</v>
      </c>
      <c r="Z17" s="10">
        <v>166</v>
      </c>
      <c r="AA17" s="10">
        <v>124.5</v>
      </c>
      <c r="AB17" s="10">
        <v>120.5</v>
      </c>
      <c r="AC17" s="10">
        <v>152.19999999999999</v>
      </c>
      <c r="AD17" s="10">
        <v>154</v>
      </c>
      <c r="AE17" s="10">
        <v>164.6</v>
      </c>
      <c r="AF17" s="10">
        <v>183.4</v>
      </c>
      <c r="AG17" s="10">
        <v>132.19999999999999</v>
      </c>
      <c r="AH17" s="10">
        <v>136.30000000000001</v>
      </c>
      <c r="AI17" s="11">
        <v>159.4</v>
      </c>
      <c r="AK17" s="14">
        <v>141</v>
      </c>
      <c r="AL17" s="10">
        <v>142.5</v>
      </c>
      <c r="AM17" s="10">
        <v>137.9</v>
      </c>
      <c r="AN17" s="10">
        <v>125.8</v>
      </c>
      <c r="AO17" s="10">
        <v>140.5</v>
      </c>
      <c r="AP17" s="10">
        <v>175.4</v>
      </c>
      <c r="AQ17" s="10">
        <v>129.5</v>
      </c>
      <c r="AR17" s="10">
        <v>162.4</v>
      </c>
      <c r="AS17" s="11">
        <v>143.9</v>
      </c>
      <c r="AU17" s="14">
        <v>160.6</v>
      </c>
      <c r="AV17" s="10">
        <v>130.69999999999999</v>
      </c>
      <c r="AW17" s="10">
        <v>140.30000000000001</v>
      </c>
      <c r="AX17" s="10">
        <v>170.3</v>
      </c>
      <c r="AY17" s="10">
        <v>180.5</v>
      </c>
      <c r="AZ17" s="10">
        <v>166.7</v>
      </c>
      <c r="BA17" s="10">
        <v>172.2</v>
      </c>
      <c r="BB17" s="10">
        <v>162.1</v>
      </c>
      <c r="BC17" s="10">
        <v>170.4</v>
      </c>
      <c r="BD17" s="10">
        <v>175</v>
      </c>
      <c r="BE17" s="10">
        <v>177.1</v>
      </c>
      <c r="BF17" s="11">
        <v>135.5</v>
      </c>
      <c r="BH17" s="14">
        <v>170.8</v>
      </c>
      <c r="BI17" s="10">
        <v>284.3</v>
      </c>
      <c r="BJ17" s="10">
        <v>238</v>
      </c>
      <c r="BK17" s="10">
        <v>143</v>
      </c>
      <c r="BL17" s="10">
        <v>164.6</v>
      </c>
      <c r="BM17" s="10">
        <v>149</v>
      </c>
      <c r="BN17" s="10">
        <v>200</v>
      </c>
      <c r="BO17" s="10">
        <v>253.2</v>
      </c>
      <c r="BP17" s="10">
        <v>178</v>
      </c>
      <c r="BQ17" s="10">
        <v>192.3</v>
      </c>
      <c r="BR17" s="10">
        <v>207</v>
      </c>
      <c r="BS17" s="10">
        <v>157.69999999999999</v>
      </c>
      <c r="BT17" s="11">
        <v>178</v>
      </c>
      <c r="BV17" s="14">
        <v>229.7</v>
      </c>
      <c r="BW17" s="10">
        <v>162.9</v>
      </c>
      <c r="BX17" s="10">
        <v>194.6</v>
      </c>
      <c r="BY17" s="10">
        <v>227.4</v>
      </c>
      <c r="BZ17" s="10">
        <v>244.8</v>
      </c>
      <c r="CA17" s="10">
        <v>177.5</v>
      </c>
      <c r="CB17" s="10">
        <v>179.5</v>
      </c>
      <c r="CC17" s="10">
        <v>201.3</v>
      </c>
      <c r="CD17" s="10">
        <v>173.7</v>
      </c>
      <c r="CE17" s="10">
        <v>225.8</v>
      </c>
      <c r="CF17" s="11">
        <v>315</v>
      </c>
    </row>
    <row r="18" spans="1:86" x14ac:dyDescent="0.2">
      <c r="A18" s="9" t="s">
        <v>11</v>
      </c>
      <c r="B18" s="14">
        <v>436.9</v>
      </c>
      <c r="C18" s="10">
        <v>767.2</v>
      </c>
      <c r="D18" s="10">
        <v>1070.2</v>
      </c>
      <c r="E18" s="10">
        <v>1392.6</v>
      </c>
      <c r="F18" s="10">
        <v>677.2</v>
      </c>
      <c r="G18" s="10">
        <v>602.29999999999995</v>
      </c>
      <c r="H18" s="10">
        <v>938.9</v>
      </c>
      <c r="I18" s="10">
        <v>790.9</v>
      </c>
      <c r="J18" s="10">
        <v>1260.8</v>
      </c>
      <c r="K18" s="10">
        <v>1018</v>
      </c>
      <c r="L18" s="11">
        <v>1429.1</v>
      </c>
      <c r="N18" s="14">
        <v>452.2</v>
      </c>
      <c r="O18" s="10">
        <v>1555</v>
      </c>
      <c r="P18" s="10">
        <v>848.9</v>
      </c>
      <c r="Q18" s="10">
        <v>1433.4</v>
      </c>
      <c r="R18" s="10">
        <v>1340.2</v>
      </c>
      <c r="S18" s="10">
        <v>1409.5</v>
      </c>
      <c r="T18" s="10">
        <v>919.7</v>
      </c>
      <c r="U18" s="10">
        <v>663</v>
      </c>
      <c r="V18" s="10">
        <v>1353.6</v>
      </c>
      <c r="W18" s="10">
        <v>1003.1</v>
      </c>
      <c r="X18" s="61"/>
      <c r="Y18" s="10">
        <v>843.2</v>
      </c>
      <c r="Z18" s="10">
        <v>962.7</v>
      </c>
      <c r="AA18" s="10">
        <v>681.1</v>
      </c>
      <c r="AB18" s="10">
        <v>1487.6</v>
      </c>
      <c r="AC18" s="10">
        <v>967</v>
      </c>
      <c r="AD18" s="10">
        <v>1024.2</v>
      </c>
      <c r="AE18" s="10">
        <v>259.8</v>
      </c>
      <c r="AF18" s="10">
        <v>436.4</v>
      </c>
      <c r="AG18" s="10">
        <v>874.6</v>
      </c>
      <c r="AH18" s="10">
        <v>2013.6</v>
      </c>
      <c r="AI18" s="11">
        <v>1965.2</v>
      </c>
      <c r="AK18" s="14">
        <v>743.2</v>
      </c>
      <c r="AL18" s="10">
        <v>357.5</v>
      </c>
      <c r="AM18" s="10">
        <v>1036.2</v>
      </c>
      <c r="AN18" s="10">
        <v>797</v>
      </c>
      <c r="AO18" s="10">
        <v>1170</v>
      </c>
      <c r="AP18" s="10">
        <v>326</v>
      </c>
      <c r="AQ18" s="10">
        <v>545.29999999999995</v>
      </c>
      <c r="AR18" s="10">
        <v>679.5</v>
      </c>
      <c r="AS18" s="11">
        <v>359</v>
      </c>
      <c r="AU18" s="14">
        <v>326.8</v>
      </c>
      <c r="AV18" s="10">
        <v>425.8</v>
      </c>
      <c r="AW18" s="10">
        <v>531.79999999999995</v>
      </c>
      <c r="AX18" s="10">
        <v>416.4</v>
      </c>
      <c r="AY18" s="10">
        <v>400.2</v>
      </c>
      <c r="AZ18" s="10">
        <v>421.8</v>
      </c>
      <c r="BA18" s="10">
        <v>189.2</v>
      </c>
      <c r="BB18" s="10">
        <v>499.6</v>
      </c>
      <c r="BC18" s="10">
        <v>411.1</v>
      </c>
      <c r="BD18" s="10">
        <v>789</v>
      </c>
      <c r="BE18" s="10">
        <v>135.1</v>
      </c>
      <c r="BF18" s="11">
        <v>835.8</v>
      </c>
      <c r="BH18" s="14">
        <v>298.89999999999998</v>
      </c>
      <c r="BK18" s="10">
        <v>361</v>
      </c>
      <c r="BL18" s="10">
        <v>148.19999999999999</v>
      </c>
      <c r="BM18" s="10">
        <v>204.7</v>
      </c>
      <c r="BN18" s="10">
        <v>688.7</v>
      </c>
      <c r="BO18" s="10">
        <v>237.7</v>
      </c>
      <c r="BP18" s="10">
        <v>206.3</v>
      </c>
      <c r="BQ18" s="10">
        <v>325.7</v>
      </c>
      <c r="BR18" s="10">
        <v>288.3</v>
      </c>
      <c r="BS18" s="10">
        <v>438.4</v>
      </c>
      <c r="BT18" s="11">
        <v>291.5</v>
      </c>
      <c r="BV18" s="14">
        <v>70</v>
      </c>
      <c r="BW18" s="10">
        <v>242.7</v>
      </c>
      <c r="BX18" s="10">
        <v>149.69999999999999</v>
      </c>
      <c r="BY18" s="10">
        <v>73.5</v>
      </c>
      <c r="BZ18" s="10">
        <v>86.3</v>
      </c>
      <c r="CA18" s="10">
        <v>116</v>
      </c>
      <c r="CB18" s="10">
        <v>221.1</v>
      </c>
      <c r="CC18" s="10">
        <v>194</v>
      </c>
      <c r="CD18" s="10">
        <v>359.1</v>
      </c>
      <c r="CE18" s="10">
        <v>88.7</v>
      </c>
      <c r="CF18" s="11">
        <v>176.1</v>
      </c>
    </row>
    <row r="19" spans="1:86" x14ac:dyDescent="0.2">
      <c r="A19" s="9" t="s">
        <v>3</v>
      </c>
      <c r="B19" s="14"/>
      <c r="C19" s="10">
        <v>1301.7</v>
      </c>
      <c r="D19" s="10">
        <v>1142.3</v>
      </c>
      <c r="E19" s="10">
        <v>1595.8</v>
      </c>
      <c r="F19" s="10">
        <v>1477</v>
      </c>
      <c r="G19" s="10">
        <v>1388</v>
      </c>
      <c r="H19" s="10">
        <v>1578.8</v>
      </c>
      <c r="I19" s="10">
        <v>1515.2</v>
      </c>
      <c r="J19" s="10">
        <v>1170.0999999999999</v>
      </c>
      <c r="K19" s="10">
        <v>1145.0999999999999</v>
      </c>
      <c r="L19" s="11">
        <v>1219.3</v>
      </c>
      <c r="N19" s="14">
        <v>1353.7</v>
      </c>
      <c r="O19" s="10">
        <v>1713.4</v>
      </c>
      <c r="P19" s="10">
        <v>1265.2</v>
      </c>
      <c r="Q19" s="10">
        <v>1502.6</v>
      </c>
      <c r="R19" s="10">
        <v>1308.7</v>
      </c>
      <c r="S19" s="10">
        <v>1503.4</v>
      </c>
      <c r="T19" s="10">
        <v>1664.8</v>
      </c>
      <c r="U19" s="10">
        <v>1580.6</v>
      </c>
      <c r="V19" s="10">
        <v>1795.6</v>
      </c>
      <c r="W19" s="10">
        <v>1686.5</v>
      </c>
      <c r="X19" s="61"/>
      <c r="Y19" s="10">
        <v>1491.3</v>
      </c>
      <c r="Z19" s="10">
        <v>1151.2</v>
      </c>
      <c r="AA19" s="10">
        <v>1310.0999999999999</v>
      </c>
      <c r="AB19" s="10">
        <v>1298.8</v>
      </c>
      <c r="AC19" s="10">
        <v>1369.3</v>
      </c>
      <c r="AD19" s="10">
        <v>1518.5</v>
      </c>
      <c r="AE19" s="10">
        <v>1330</v>
      </c>
      <c r="AF19" s="10">
        <v>1604.6</v>
      </c>
      <c r="AG19" s="10">
        <v>1303.4000000000001</v>
      </c>
      <c r="AH19" s="10">
        <v>1636.8</v>
      </c>
      <c r="AI19" s="11">
        <v>1605.2</v>
      </c>
      <c r="AK19" s="14">
        <v>1525.3</v>
      </c>
      <c r="AL19" s="10">
        <v>1254.9000000000001</v>
      </c>
      <c r="AM19" s="10">
        <v>1507.2</v>
      </c>
      <c r="AN19" s="10">
        <v>1639</v>
      </c>
      <c r="AO19" s="10">
        <v>1560</v>
      </c>
      <c r="AP19" s="10">
        <v>1570</v>
      </c>
      <c r="AQ19" s="10">
        <f>1540.3+94.1</f>
        <v>1634.3999999999999</v>
      </c>
      <c r="AR19" s="10">
        <v>1724</v>
      </c>
      <c r="AS19" s="11">
        <v>1375</v>
      </c>
      <c r="AU19" s="14">
        <v>1296.5</v>
      </c>
      <c r="AV19" s="10">
        <v>1546</v>
      </c>
      <c r="AW19" s="10">
        <v>1518.3</v>
      </c>
      <c r="AX19" s="10">
        <v>1434.8</v>
      </c>
      <c r="AY19" s="10">
        <v>1872</v>
      </c>
      <c r="AZ19" s="10">
        <v>1379.3</v>
      </c>
      <c r="BA19" s="10">
        <v>1732.1</v>
      </c>
      <c r="BB19" s="10">
        <v>1432.5</v>
      </c>
      <c r="BC19" s="10">
        <v>1322.4</v>
      </c>
      <c r="BD19" s="10">
        <v>1653.2</v>
      </c>
      <c r="BE19" s="10">
        <v>1348.6</v>
      </c>
      <c r="BF19" s="11">
        <v>1395.1</v>
      </c>
      <c r="BH19" s="14">
        <v>1198.2</v>
      </c>
      <c r="BI19" s="10">
        <v>1357.2</v>
      </c>
      <c r="BJ19" s="10">
        <v>1190.0999999999999</v>
      </c>
      <c r="BK19" s="10">
        <v>1083</v>
      </c>
      <c r="BM19" s="10">
        <v>954.2</v>
      </c>
      <c r="BN19" s="10">
        <v>1771.7</v>
      </c>
      <c r="BO19" s="10">
        <v>1266.5999999999999</v>
      </c>
      <c r="BP19" s="10">
        <v>1572</v>
      </c>
      <c r="BQ19" s="10">
        <v>1274.5</v>
      </c>
      <c r="BR19" s="10">
        <v>1500.2</v>
      </c>
      <c r="BS19" s="10">
        <v>1439.7</v>
      </c>
      <c r="BT19" s="11">
        <v>1337.3</v>
      </c>
      <c r="BV19" s="14">
        <v>889.5</v>
      </c>
      <c r="BW19" s="10">
        <v>1387.8</v>
      </c>
      <c r="BX19" s="10">
        <v>1241.3</v>
      </c>
      <c r="BY19" s="10">
        <v>1251.0999999999999</v>
      </c>
      <c r="BZ19" s="10">
        <v>1685.3</v>
      </c>
      <c r="CA19" s="10">
        <v>1238.5</v>
      </c>
      <c r="CB19" s="10">
        <v>1602.8</v>
      </c>
      <c r="CC19" s="10">
        <v>2049.1999999999998</v>
      </c>
      <c r="CD19" s="10">
        <v>1568.5</v>
      </c>
      <c r="CE19" s="10">
        <v>1573.4</v>
      </c>
      <c r="CF19" s="11">
        <v>2738.8</v>
      </c>
    </row>
    <row r="20" spans="1:86" x14ac:dyDescent="0.2">
      <c r="B20" s="14"/>
      <c r="L20" s="11"/>
      <c r="N20" s="14"/>
      <c r="X20" s="61"/>
      <c r="AI20" s="11"/>
      <c r="AK20" s="14"/>
      <c r="AS20" s="11"/>
      <c r="AU20" s="14"/>
      <c r="BF20" s="11"/>
      <c r="BH20" s="14"/>
      <c r="BT20" s="11"/>
      <c r="BV20" s="14"/>
      <c r="CF20" s="11"/>
    </row>
    <row r="21" spans="1:86" x14ac:dyDescent="0.2">
      <c r="A21" s="9" t="s">
        <v>47</v>
      </c>
      <c r="B21" s="14"/>
      <c r="L21" s="11"/>
      <c r="N21" s="14"/>
      <c r="X21" s="61"/>
      <c r="AI21" s="11"/>
      <c r="AK21" s="14"/>
      <c r="AS21" s="11"/>
      <c r="AU21" s="14"/>
      <c r="BF21" s="11"/>
      <c r="BH21" s="14"/>
      <c r="BT21" s="11"/>
      <c r="BV21" s="14"/>
      <c r="CF21" s="11"/>
    </row>
    <row r="22" spans="1:86" x14ac:dyDescent="0.2">
      <c r="A22" s="9" t="s">
        <v>6</v>
      </c>
      <c r="B22" s="14"/>
      <c r="C22" s="10">
        <v>31.8</v>
      </c>
      <c r="D22" s="10">
        <v>34.6</v>
      </c>
      <c r="E22" s="10">
        <v>33.5</v>
      </c>
      <c r="F22" s="10">
        <v>32.4</v>
      </c>
      <c r="G22" s="10">
        <v>30.8</v>
      </c>
      <c r="H22" s="10">
        <v>33.4</v>
      </c>
      <c r="I22" s="10">
        <v>31.4</v>
      </c>
      <c r="J22" s="10">
        <v>31.6</v>
      </c>
      <c r="K22" s="10">
        <v>30.5</v>
      </c>
      <c r="L22" s="11">
        <v>33.200000000000003</v>
      </c>
      <c r="N22" s="14">
        <v>31.7</v>
      </c>
      <c r="O22" s="10">
        <v>36.5</v>
      </c>
      <c r="P22" s="10">
        <v>29.3</v>
      </c>
      <c r="Q22" s="10">
        <v>34.4</v>
      </c>
      <c r="R22" s="10">
        <v>32.700000000000003</v>
      </c>
      <c r="S22" s="10">
        <v>32.9</v>
      </c>
      <c r="T22" s="10">
        <v>31.8</v>
      </c>
      <c r="U22" s="10">
        <v>35.299999999999997</v>
      </c>
      <c r="V22" s="10">
        <v>33.799999999999997</v>
      </c>
      <c r="W22" s="10">
        <v>32.4</v>
      </c>
      <c r="X22" s="61"/>
      <c r="Y22" s="10">
        <v>34</v>
      </c>
      <c r="Z22" s="10">
        <v>31.8</v>
      </c>
      <c r="AA22" s="10">
        <v>34</v>
      </c>
      <c r="AB22" s="10">
        <v>33</v>
      </c>
      <c r="AC22" s="10">
        <v>35.6</v>
      </c>
      <c r="AD22" s="10">
        <v>32.5</v>
      </c>
      <c r="AE22" s="10">
        <v>33.5</v>
      </c>
      <c r="AF22" s="10">
        <v>36</v>
      </c>
      <c r="AG22" s="10">
        <v>30.7</v>
      </c>
      <c r="AH22" s="10">
        <v>36</v>
      </c>
      <c r="AI22" s="11">
        <v>37.1</v>
      </c>
      <c r="AK22" s="14">
        <v>32.4</v>
      </c>
      <c r="AL22" s="10">
        <v>27.8</v>
      </c>
      <c r="AM22" s="10">
        <v>32.700000000000003</v>
      </c>
      <c r="AN22" s="10">
        <v>31.6</v>
      </c>
      <c r="AO22" s="10">
        <v>33.799999999999997</v>
      </c>
      <c r="AP22" s="10">
        <v>30</v>
      </c>
      <c r="AQ22" s="10">
        <v>32.9</v>
      </c>
      <c r="AR22" s="10">
        <v>32</v>
      </c>
      <c r="AS22" s="11">
        <v>28.3</v>
      </c>
      <c r="AU22" s="14">
        <v>28.1</v>
      </c>
      <c r="AV22" s="10">
        <v>29.9</v>
      </c>
      <c r="AW22" s="10">
        <v>34.6</v>
      </c>
      <c r="AX22" s="10">
        <v>33.6</v>
      </c>
      <c r="AY22" s="10">
        <v>33.4</v>
      </c>
      <c r="AZ22" s="10">
        <v>30.2</v>
      </c>
      <c r="BA22" s="10">
        <v>25.9</v>
      </c>
      <c r="BB22" s="10">
        <v>31.2</v>
      </c>
      <c r="BC22" s="10">
        <v>29.9</v>
      </c>
      <c r="BD22" s="10">
        <v>32</v>
      </c>
      <c r="BE22" s="10">
        <v>26.5</v>
      </c>
      <c r="BF22" s="11">
        <v>32.6</v>
      </c>
      <c r="BH22" s="14">
        <v>24.9</v>
      </c>
      <c r="BI22" s="10">
        <v>27.8</v>
      </c>
      <c r="BJ22" s="10">
        <v>26.4</v>
      </c>
      <c r="BK22" s="10">
        <v>28</v>
      </c>
      <c r="BL22" s="10">
        <v>26.6</v>
      </c>
      <c r="BM22" s="10">
        <v>28</v>
      </c>
      <c r="BO22" s="10">
        <v>28.4</v>
      </c>
      <c r="BP22" s="10">
        <v>26.9</v>
      </c>
      <c r="BQ22" s="10">
        <v>29.2</v>
      </c>
      <c r="BR22" s="10">
        <v>31</v>
      </c>
      <c r="BS22" s="10">
        <v>30.2</v>
      </c>
      <c r="BT22" s="11">
        <v>30.9</v>
      </c>
      <c r="BV22" s="14">
        <v>22.1</v>
      </c>
      <c r="BW22" s="10">
        <v>27.2</v>
      </c>
      <c r="BX22" s="10">
        <v>25.8</v>
      </c>
      <c r="BY22" s="10">
        <v>25.6</v>
      </c>
      <c r="BZ22" s="10">
        <v>27.3</v>
      </c>
      <c r="CA22" s="10">
        <v>28.4</v>
      </c>
      <c r="CB22" s="10">
        <v>26.1</v>
      </c>
      <c r="CC22" s="10">
        <v>32.4</v>
      </c>
      <c r="CD22" s="10">
        <v>31.6</v>
      </c>
      <c r="CE22" s="10">
        <v>32.700000000000003</v>
      </c>
      <c r="CF22" s="11">
        <v>32</v>
      </c>
    </row>
    <row r="23" spans="1:86" x14ac:dyDescent="0.2">
      <c r="A23" s="9" t="s">
        <v>18</v>
      </c>
      <c r="B23" s="14"/>
      <c r="C23" s="10">
        <v>2.7410000000000001</v>
      </c>
      <c r="D23" s="10">
        <v>6.4790000000000001</v>
      </c>
      <c r="E23" s="10">
        <v>8.5640000000000001</v>
      </c>
      <c r="F23" s="10">
        <v>3.9089999999999998</v>
      </c>
      <c r="G23" s="10">
        <v>5.5030000000000001</v>
      </c>
      <c r="H23" s="10">
        <v>4.9340000000000002</v>
      </c>
      <c r="I23" s="10">
        <v>4.2960000000000003</v>
      </c>
      <c r="J23" s="10">
        <v>7.1660000000000004</v>
      </c>
      <c r="K23" s="10">
        <v>6.0960000000000001</v>
      </c>
      <c r="L23" s="11">
        <v>7.8280000000000003</v>
      </c>
      <c r="N23" s="14">
        <v>2.9769999999999999</v>
      </c>
      <c r="O23" s="10">
        <v>8.1950000000000003</v>
      </c>
      <c r="P23" s="10">
        <v>5.0519999999999996</v>
      </c>
      <c r="Q23" s="10">
        <v>7.569</v>
      </c>
      <c r="R23" s="10">
        <v>7.3760000000000003</v>
      </c>
      <c r="S23" s="10">
        <v>6.5119999999999996</v>
      </c>
      <c r="T23" s="10">
        <v>3.1230000000000002</v>
      </c>
      <c r="U23" s="10">
        <v>4.7270000000000003</v>
      </c>
      <c r="V23" s="10">
        <v>4.5350000000000001</v>
      </c>
      <c r="W23" s="10">
        <v>3.2770000000000001</v>
      </c>
      <c r="X23" s="61"/>
      <c r="Y23" s="10">
        <v>4.3019999999999996</v>
      </c>
      <c r="Z23" s="10">
        <v>5.4059999999999997</v>
      </c>
      <c r="AA23" s="10">
        <v>4.2130000000000001</v>
      </c>
      <c r="AB23" s="10">
        <v>5.3120000000000003</v>
      </c>
      <c r="AC23" s="10">
        <v>4.7050000000000001</v>
      </c>
      <c r="AD23" s="10">
        <v>4.29</v>
      </c>
      <c r="AE23" s="10">
        <v>2.294</v>
      </c>
      <c r="AF23" s="10">
        <v>1.8939999999999999</v>
      </c>
      <c r="AG23" s="10">
        <v>4.1909999999999998</v>
      </c>
      <c r="AH23" s="10">
        <v>8.8119999999999994</v>
      </c>
      <c r="AI23" s="11">
        <v>6.4630000000000001</v>
      </c>
      <c r="AK23" s="14">
        <v>4.3710000000000004</v>
      </c>
      <c r="AL23" s="10">
        <v>2.02</v>
      </c>
      <c r="AM23" s="10">
        <v>5.726</v>
      </c>
      <c r="AN23" s="10">
        <v>4.7320000000000002</v>
      </c>
      <c r="AO23" s="10">
        <v>6.819</v>
      </c>
      <c r="AP23" s="10">
        <v>2.4689999999999999</v>
      </c>
      <c r="AQ23" s="10">
        <v>3.4159999999999999</v>
      </c>
      <c r="AR23" s="10">
        <v>3.8860000000000001</v>
      </c>
      <c r="AS23" s="11">
        <v>2.4710000000000001</v>
      </c>
      <c r="AU23" s="14">
        <v>2.8130000000000002</v>
      </c>
      <c r="AV23" s="10">
        <v>3.556</v>
      </c>
      <c r="AW23" s="10">
        <v>5.8650000000000002</v>
      </c>
      <c r="AX23" s="10">
        <v>4.1050000000000004</v>
      </c>
      <c r="AY23" s="10">
        <v>3.089</v>
      </c>
      <c r="AZ23" s="10">
        <v>3.9580000000000002</v>
      </c>
      <c r="BA23" s="10">
        <v>1.5629999999999999</v>
      </c>
      <c r="BB23" s="10">
        <v>3.0880000000000001</v>
      </c>
      <c r="BC23" s="10">
        <v>2.6779999999999999</v>
      </c>
      <c r="BD23" s="10">
        <v>4.0549999999999997</v>
      </c>
      <c r="BE23" s="10">
        <v>1.3480000000000001</v>
      </c>
      <c r="BF23" s="11">
        <v>4.1740000000000004</v>
      </c>
      <c r="BH23" s="14">
        <v>1.5249999999999999</v>
      </c>
      <c r="BI23" s="10">
        <v>1.1659999999999999</v>
      </c>
      <c r="BJ23" s="10">
        <v>1.1559999999999999</v>
      </c>
      <c r="BK23" s="10">
        <v>2.657</v>
      </c>
      <c r="BL23" s="10">
        <v>1.4039999999999999</v>
      </c>
      <c r="BM23" s="10">
        <v>2.2669999999999999</v>
      </c>
      <c r="BO23" s="10">
        <v>1.7689999999999999</v>
      </c>
      <c r="BP23" s="10">
        <v>1.417</v>
      </c>
      <c r="BQ23" s="10">
        <v>1.768</v>
      </c>
      <c r="BR23" s="10">
        <v>2.004</v>
      </c>
      <c r="BS23" s="10">
        <v>2.032</v>
      </c>
      <c r="BT23" s="11">
        <v>1.552</v>
      </c>
      <c r="BV23" s="14">
        <v>0.746</v>
      </c>
      <c r="BW23" s="10">
        <v>1.4339999999999999</v>
      </c>
      <c r="BX23" s="10">
        <v>0.91600000000000004</v>
      </c>
      <c r="BY23" s="10">
        <v>1.163</v>
      </c>
      <c r="BZ23" s="10">
        <v>0.93300000000000005</v>
      </c>
      <c r="CA23" s="10">
        <v>1.3220000000000001</v>
      </c>
      <c r="CB23" s="10">
        <v>0.77200000000000002</v>
      </c>
      <c r="CC23" s="10">
        <v>1.6539999999999999</v>
      </c>
      <c r="CD23" s="10">
        <v>1.9179999999999999</v>
      </c>
      <c r="CE23" s="10">
        <v>1.3939999999999999</v>
      </c>
      <c r="CF23" s="11">
        <v>1.468</v>
      </c>
    </row>
    <row r="24" spans="1:86" x14ac:dyDescent="0.2">
      <c r="A24" s="9" t="s">
        <v>19</v>
      </c>
      <c r="B24" s="14"/>
      <c r="C24" s="10">
        <v>24.097999999999999</v>
      </c>
      <c r="D24" s="10">
        <v>24.584</v>
      </c>
      <c r="E24" s="10">
        <v>22.135999999999999</v>
      </c>
      <c r="F24" s="10">
        <v>26.128</v>
      </c>
      <c r="G24" s="10">
        <v>23.178000000000001</v>
      </c>
      <c r="H24" s="10">
        <v>23.824000000000002</v>
      </c>
      <c r="I24" s="10">
        <v>22.367000000000001</v>
      </c>
      <c r="J24" s="10">
        <v>19.951000000000001</v>
      </c>
      <c r="K24" s="10">
        <v>21.719000000000001</v>
      </c>
      <c r="L24" s="11">
        <v>22.119</v>
      </c>
      <c r="N24" s="14">
        <v>25.837</v>
      </c>
      <c r="O24" s="10">
        <v>25.466999999999999</v>
      </c>
      <c r="P24" s="10">
        <v>21.594999999999999</v>
      </c>
      <c r="Q24" s="10">
        <v>23.672000000000001</v>
      </c>
      <c r="R24" s="10">
        <v>22.135999999999999</v>
      </c>
      <c r="S24" s="10">
        <v>23.574000000000002</v>
      </c>
      <c r="T24" s="10">
        <v>25.898</v>
      </c>
      <c r="U24" s="10">
        <v>26.931000000000001</v>
      </c>
      <c r="V24" s="10">
        <v>26.581</v>
      </c>
      <c r="W24" s="10">
        <v>26.498000000000001</v>
      </c>
      <c r="X24" s="61"/>
      <c r="Y24" s="10">
        <v>26.907</v>
      </c>
      <c r="Z24" s="10">
        <v>22.893000000000001</v>
      </c>
      <c r="AA24" s="10">
        <v>27.125</v>
      </c>
      <c r="AB24" s="10">
        <v>24.655999999999999</v>
      </c>
      <c r="AC24" s="10">
        <v>27.509</v>
      </c>
      <c r="AD24" s="10">
        <v>25.192</v>
      </c>
      <c r="AE24" s="10">
        <v>28.355</v>
      </c>
      <c r="AF24" s="10">
        <v>32.302</v>
      </c>
      <c r="AG24" s="10">
        <v>23.55</v>
      </c>
      <c r="AH24" s="10">
        <v>24.829000000000001</v>
      </c>
      <c r="AI24" s="11">
        <v>25.969000000000001</v>
      </c>
      <c r="AK24" s="14">
        <v>25.209</v>
      </c>
      <c r="AL24" s="10">
        <v>23.306000000000001</v>
      </c>
      <c r="AM24" s="10">
        <v>24.114000000000001</v>
      </c>
      <c r="AN24" s="10">
        <v>24.902000000000001</v>
      </c>
      <c r="AO24" s="10">
        <v>24.419</v>
      </c>
      <c r="AP24" s="10">
        <v>24.856000000000002</v>
      </c>
      <c r="AQ24" s="10">
        <v>26.925000000000001</v>
      </c>
      <c r="AR24" s="10">
        <v>26.015999999999998</v>
      </c>
      <c r="AS24" s="11">
        <v>23.289000000000001</v>
      </c>
      <c r="AU24" s="14">
        <v>23.052</v>
      </c>
      <c r="AV24" s="10">
        <v>23.529</v>
      </c>
      <c r="AW24" s="10">
        <v>26.440999999999999</v>
      </c>
      <c r="AX24" s="10">
        <v>25.702999999999999</v>
      </c>
      <c r="AY24" s="10">
        <v>28.030999999999999</v>
      </c>
      <c r="AZ24" s="10">
        <v>23.533000000000001</v>
      </c>
      <c r="BA24" s="10">
        <v>22.257000000000001</v>
      </c>
      <c r="BB24" s="10">
        <v>24.931999999999999</v>
      </c>
      <c r="BC24" s="10">
        <v>24.884</v>
      </c>
      <c r="BD24" s="10">
        <v>25.385999999999999</v>
      </c>
      <c r="BE24" s="10">
        <v>22.856000000000002</v>
      </c>
      <c r="BF24" s="11">
        <v>25.420999999999999</v>
      </c>
      <c r="BH24" s="14">
        <v>19.681999999999999</v>
      </c>
      <c r="BI24" s="10">
        <v>22.603999999999999</v>
      </c>
      <c r="BJ24" s="10">
        <v>21.486999999999998</v>
      </c>
      <c r="BK24" s="10">
        <v>21.837</v>
      </c>
      <c r="BL24" s="10">
        <v>23.007999999999999</v>
      </c>
      <c r="BM24" s="10">
        <v>23.556000000000001</v>
      </c>
      <c r="BO24" s="10">
        <v>24.193999999999999</v>
      </c>
      <c r="BP24" s="10">
        <v>22.66</v>
      </c>
      <c r="BQ24" s="10">
        <v>25.433</v>
      </c>
      <c r="BR24" s="10">
        <v>25.143000000000001</v>
      </c>
      <c r="BS24" s="10">
        <v>23.571999999999999</v>
      </c>
      <c r="BT24" s="11">
        <v>23.384</v>
      </c>
      <c r="BV24" s="14">
        <v>18.064</v>
      </c>
      <c r="BW24" s="10">
        <v>22.292000000000002</v>
      </c>
      <c r="BX24" s="10">
        <v>22.635000000000002</v>
      </c>
      <c r="BY24" s="10">
        <v>21.991</v>
      </c>
      <c r="BZ24" s="10">
        <v>23.530999999999999</v>
      </c>
      <c r="CA24" s="10">
        <v>24.744</v>
      </c>
      <c r="CB24" s="10">
        <v>23.486000000000001</v>
      </c>
      <c r="CC24" s="10">
        <v>28.47</v>
      </c>
      <c r="CD24" s="10">
        <v>27.120999999999999</v>
      </c>
      <c r="CE24" s="10">
        <v>28.196000000000002</v>
      </c>
      <c r="CF24" s="11">
        <v>27.722999999999999</v>
      </c>
    </row>
    <row r="25" spans="1:86" x14ac:dyDescent="0.2">
      <c r="A25" s="9" t="s">
        <v>20</v>
      </c>
      <c r="B25" s="14"/>
      <c r="C25" s="10">
        <v>0.377</v>
      </c>
      <c r="D25" s="10">
        <v>0.49399999999999999</v>
      </c>
      <c r="E25" s="10">
        <v>0.34100000000000003</v>
      </c>
      <c r="F25" s="10">
        <v>0.154</v>
      </c>
      <c r="G25" s="10">
        <v>7.2999999999999995E-2</v>
      </c>
      <c r="H25" s="10">
        <v>0.14000000000000001</v>
      </c>
      <c r="I25" s="10">
        <v>0.47799999999999998</v>
      </c>
      <c r="J25" s="10">
        <v>0.11799999999999999</v>
      </c>
      <c r="K25" s="10">
        <v>0.113</v>
      </c>
      <c r="L25" s="11">
        <v>0.105</v>
      </c>
      <c r="N25" s="14">
        <v>0.53400000000000003</v>
      </c>
      <c r="O25" s="10">
        <v>0.373</v>
      </c>
      <c r="P25" s="10">
        <v>0.13400000000000001</v>
      </c>
      <c r="Q25" s="10">
        <v>0.71899999999999997</v>
      </c>
      <c r="R25" s="10">
        <v>0.46600000000000003</v>
      </c>
      <c r="S25" s="10">
        <v>0.51400000000000001</v>
      </c>
      <c r="T25" s="10">
        <v>0.34599999999999997</v>
      </c>
      <c r="U25" s="10">
        <v>0.27900000000000003</v>
      </c>
      <c r="V25" s="10">
        <v>0.40400000000000003</v>
      </c>
      <c r="W25" s="10">
        <v>0.39500000000000002</v>
      </c>
      <c r="X25" s="61"/>
      <c r="Y25" s="10">
        <v>0.53800000000000003</v>
      </c>
      <c r="Z25" s="10">
        <v>0.127</v>
      </c>
      <c r="AA25" s="10">
        <v>0.29099999999999998</v>
      </c>
      <c r="AB25" s="10">
        <v>0.51600000000000001</v>
      </c>
      <c r="AC25" s="10">
        <v>0.68799999999999994</v>
      </c>
      <c r="AD25" s="10">
        <v>0.41299999999999998</v>
      </c>
      <c r="AE25" s="10">
        <v>0.40699999999999997</v>
      </c>
      <c r="AF25" s="10">
        <v>0.20599999999999999</v>
      </c>
      <c r="AG25" s="10">
        <v>0.39500000000000002</v>
      </c>
      <c r="AH25" s="10">
        <v>0.38400000000000001</v>
      </c>
      <c r="AI25" s="11">
        <v>1.034</v>
      </c>
      <c r="AK25" s="14">
        <v>0.20200000000000001</v>
      </c>
      <c r="AL25" s="10">
        <v>0.33300000000000002</v>
      </c>
      <c r="AM25" s="10">
        <v>0.16200000000000001</v>
      </c>
      <c r="AN25" s="10">
        <v>0.16500000000000001</v>
      </c>
      <c r="AO25" s="10">
        <v>0.14099999999999999</v>
      </c>
      <c r="AP25" s="10">
        <v>0.38</v>
      </c>
      <c r="AQ25" s="10">
        <v>0.12</v>
      </c>
      <c r="AR25" s="10">
        <v>9.6000000000000002E-2</v>
      </c>
      <c r="AS25" s="11">
        <v>0.16600000000000001</v>
      </c>
      <c r="AU25" s="14">
        <v>0.13200000000000001</v>
      </c>
      <c r="AV25" s="10">
        <v>0.222</v>
      </c>
      <c r="AW25" s="10">
        <v>0.16600000000000001</v>
      </c>
      <c r="AX25" s="10">
        <v>9.1999999999999998E-2</v>
      </c>
      <c r="AY25" s="10">
        <v>0.214</v>
      </c>
      <c r="AZ25" s="10">
        <v>8.6999999999999994E-2</v>
      </c>
      <c r="BA25" s="10">
        <v>0.155</v>
      </c>
      <c r="BB25" s="10">
        <v>0.81899999999999995</v>
      </c>
      <c r="BC25" s="10">
        <v>0.35399999999999998</v>
      </c>
      <c r="BD25" s="10">
        <v>0.29199999999999998</v>
      </c>
      <c r="BE25" s="10">
        <v>0.317</v>
      </c>
      <c r="BF25" s="11">
        <v>0.251</v>
      </c>
      <c r="BH25" s="14">
        <v>0.186</v>
      </c>
      <c r="BI25" s="10">
        <v>0.91300000000000003</v>
      </c>
      <c r="BJ25" s="10">
        <v>0.50600000000000001</v>
      </c>
      <c r="BK25" s="10">
        <v>-4.0000000000000001E-3</v>
      </c>
      <c r="BL25" s="10">
        <v>0.11899999999999999</v>
      </c>
      <c r="BM25" s="10">
        <v>0.20300000000000001</v>
      </c>
      <c r="BO25" s="10">
        <v>0.308</v>
      </c>
      <c r="BP25" s="10">
        <v>0.123</v>
      </c>
      <c r="BQ25" s="10">
        <v>0.26100000000000001</v>
      </c>
      <c r="BR25" s="10">
        <v>1.3939999999999999</v>
      </c>
      <c r="BS25" s="10">
        <v>0.34699999999999998</v>
      </c>
      <c r="BT25" s="11">
        <v>0.25800000000000001</v>
      </c>
      <c r="BV25" s="14">
        <v>0.125</v>
      </c>
      <c r="BW25" s="10">
        <v>0.23300000000000001</v>
      </c>
      <c r="BX25" s="10">
        <v>0.23</v>
      </c>
      <c r="BY25" s="10">
        <v>0.26900000000000002</v>
      </c>
      <c r="BZ25" s="10">
        <v>0.28999999999999998</v>
      </c>
      <c r="CA25" s="10">
        <v>0.246</v>
      </c>
      <c r="CB25" s="10">
        <v>0.20100000000000001</v>
      </c>
      <c r="CC25" s="10">
        <v>0.221</v>
      </c>
      <c r="CD25" s="10">
        <v>0.314</v>
      </c>
      <c r="CE25" s="10">
        <v>0.80400000000000005</v>
      </c>
      <c r="CF25" s="11">
        <v>0.45900000000000002</v>
      </c>
    </row>
    <row r="26" spans="1:86" x14ac:dyDescent="0.2">
      <c r="A26" s="9" t="s">
        <v>21</v>
      </c>
      <c r="B26" s="14"/>
      <c r="C26" s="10">
        <v>19.73</v>
      </c>
      <c r="D26" s="10">
        <v>21.109000000000002</v>
      </c>
      <c r="E26" s="10">
        <v>18.071000000000002</v>
      </c>
      <c r="F26" s="10">
        <v>21.013999999999999</v>
      </c>
      <c r="G26" s="10">
        <v>18.652000000000001</v>
      </c>
      <c r="H26" s="10">
        <v>19.036999999999999</v>
      </c>
      <c r="I26" s="10">
        <v>18.045000000000002</v>
      </c>
      <c r="J26" s="10">
        <v>15.622</v>
      </c>
      <c r="K26" s="10">
        <v>17.48</v>
      </c>
      <c r="L26" s="11">
        <v>17.917000000000002</v>
      </c>
      <c r="N26" s="14">
        <v>21.253</v>
      </c>
      <c r="O26" s="10">
        <v>20.603000000000002</v>
      </c>
      <c r="P26" s="10">
        <v>17.466999999999999</v>
      </c>
      <c r="Q26" s="10">
        <v>19.664000000000001</v>
      </c>
      <c r="R26" s="10">
        <v>18.2</v>
      </c>
      <c r="S26" s="10">
        <v>19.263000000000002</v>
      </c>
      <c r="T26" s="10">
        <v>20.861000000000001</v>
      </c>
      <c r="U26" s="10">
        <v>21.707000000000001</v>
      </c>
      <c r="V26" s="10">
        <v>21.683</v>
      </c>
      <c r="W26" s="10">
        <v>21.681999999999999</v>
      </c>
      <c r="X26" s="61"/>
      <c r="Y26" s="10">
        <v>21.63</v>
      </c>
      <c r="Z26" s="10">
        <v>18.509</v>
      </c>
      <c r="AA26" s="10">
        <v>21.663</v>
      </c>
      <c r="AB26" s="10">
        <v>20.385000000000002</v>
      </c>
      <c r="AC26" s="10">
        <v>22.533999999999999</v>
      </c>
      <c r="AD26" s="10">
        <v>20.562999999999999</v>
      </c>
      <c r="AE26" s="10">
        <v>22.876999999999999</v>
      </c>
      <c r="AF26" s="10">
        <v>25.187000000000001</v>
      </c>
      <c r="AG26" s="10">
        <v>19.198</v>
      </c>
      <c r="AH26" s="10">
        <v>20.369</v>
      </c>
      <c r="AI26" s="11">
        <v>21.574999999999999</v>
      </c>
      <c r="AK26" s="14">
        <v>20.221</v>
      </c>
      <c r="AL26" s="10">
        <v>19</v>
      </c>
      <c r="AM26" s="10">
        <v>19.779</v>
      </c>
      <c r="AN26" s="10">
        <v>19.88</v>
      </c>
      <c r="AO26" s="10">
        <v>19.745000000000001</v>
      </c>
      <c r="AP26" s="10">
        <v>20.350999999999999</v>
      </c>
      <c r="AQ26" s="10">
        <v>21.44</v>
      </c>
      <c r="AR26" s="10">
        <v>21.094999999999999</v>
      </c>
      <c r="AS26" s="11">
        <v>18.603000000000002</v>
      </c>
      <c r="AU26" s="14">
        <v>18.495999999999999</v>
      </c>
      <c r="AV26" s="10">
        <v>19.071999999999999</v>
      </c>
      <c r="AW26" s="10">
        <v>21.257000000000001</v>
      </c>
      <c r="AX26" s="10">
        <v>20.535</v>
      </c>
      <c r="AY26" s="10">
        <v>22.404</v>
      </c>
      <c r="AZ26" s="10">
        <v>19.045000000000002</v>
      </c>
      <c r="BA26" s="10">
        <v>18.047000000000001</v>
      </c>
      <c r="BB26" s="10">
        <v>20.733000000000001</v>
      </c>
      <c r="BC26" s="10">
        <v>20.352</v>
      </c>
      <c r="BD26" s="10">
        <v>20.933</v>
      </c>
      <c r="BE26" s="10">
        <v>18.545999999999999</v>
      </c>
      <c r="BF26" s="11">
        <v>20.574000000000002</v>
      </c>
      <c r="BH26" s="14">
        <v>16.288</v>
      </c>
      <c r="BI26" s="10">
        <v>18.988</v>
      </c>
      <c r="BJ26" s="10">
        <v>17.763000000000002</v>
      </c>
      <c r="BK26" s="10">
        <v>17.535</v>
      </c>
      <c r="BL26" s="10">
        <v>18.940999999999999</v>
      </c>
      <c r="BM26" s="10">
        <v>19.359000000000002</v>
      </c>
      <c r="BO26" s="10">
        <v>20.035</v>
      </c>
      <c r="BP26" s="10">
        <v>18.72</v>
      </c>
      <c r="BQ26" s="10">
        <v>20.187999999999999</v>
      </c>
      <c r="BR26" s="10">
        <v>21.783999999999999</v>
      </c>
      <c r="BS26" s="10">
        <v>19.004999999999999</v>
      </c>
      <c r="BT26" s="11">
        <v>21.013000000000002</v>
      </c>
      <c r="BV26" s="14">
        <v>14.593999999999999</v>
      </c>
      <c r="BW26" s="10">
        <v>18.015000000000001</v>
      </c>
      <c r="BX26" s="10">
        <v>18.329999999999998</v>
      </c>
      <c r="BY26" s="10">
        <v>18.413</v>
      </c>
      <c r="BZ26" s="10">
        <v>19.152999999999999</v>
      </c>
      <c r="CA26" s="10">
        <v>19.972000000000001</v>
      </c>
      <c r="CB26" s="10">
        <v>19.478999999999999</v>
      </c>
      <c r="CC26" s="10">
        <v>23.356000000000002</v>
      </c>
      <c r="CD26" s="10">
        <v>22.513999999999999</v>
      </c>
      <c r="CE26" s="10">
        <v>23.498999999999999</v>
      </c>
      <c r="CF26" s="11">
        <v>22.280999999999999</v>
      </c>
    </row>
    <row r="27" spans="1:86" x14ac:dyDescent="0.2">
      <c r="A27" s="9" t="s">
        <v>22</v>
      </c>
      <c r="B27" s="14"/>
      <c r="C27" s="16">
        <f t="shared" ref="C27:L27" si="0">C23/C$22</f>
        <v>8.6194968553459123E-2</v>
      </c>
      <c r="D27" s="16">
        <f t="shared" si="0"/>
        <v>0.18725433526011559</v>
      </c>
      <c r="E27" s="16">
        <f t="shared" si="0"/>
        <v>0.25564179104477613</v>
      </c>
      <c r="F27" s="16">
        <f t="shared" si="0"/>
        <v>0.12064814814814814</v>
      </c>
      <c r="G27" s="16">
        <f t="shared" si="0"/>
        <v>0.17866883116883117</v>
      </c>
      <c r="H27" s="16">
        <f t="shared" si="0"/>
        <v>0.1477245508982036</v>
      </c>
      <c r="I27" s="16">
        <f t="shared" si="0"/>
        <v>0.13681528662420384</v>
      </c>
      <c r="J27" s="16">
        <f t="shared" si="0"/>
        <v>0.22677215189873418</v>
      </c>
      <c r="K27" s="16">
        <f t="shared" si="0"/>
        <v>0.19986885245901639</v>
      </c>
      <c r="L27" s="17">
        <f t="shared" si="0"/>
        <v>0.23578313253012048</v>
      </c>
      <c r="M27" s="5"/>
      <c r="N27" s="18">
        <f t="shared" ref="N27:W27" si="1">N23/N$22</f>
        <v>9.3911671924290216E-2</v>
      </c>
      <c r="O27" s="16">
        <f t="shared" si="1"/>
        <v>0.22452054794520548</v>
      </c>
      <c r="P27" s="16">
        <f t="shared" si="1"/>
        <v>0.17242320819112628</v>
      </c>
      <c r="Q27" s="16">
        <f t="shared" si="1"/>
        <v>0.22002906976744188</v>
      </c>
      <c r="R27" s="16">
        <f t="shared" si="1"/>
        <v>0.22556574923547398</v>
      </c>
      <c r="S27" s="16">
        <f t="shared" si="1"/>
        <v>0.19793313069908813</v>
      </c>
      <c r="T27" s="16">
        <f t="shared" si="1"/>
        <v>9.8207547169811324E-2</v>
      </c>
      <c r="U27" s="16">
        <f t="shared" si="1"/>
        <v>0.13390934844192637</v>
      </c>
      <c r="V27" s="16">
        <f t="shared" si="1"/>
        <v>0.1341715976331361</v>
      </c>
      <c r="W27" s="16">
        <f t="shared" si="1"/>
        <v>0.10114197530864198</v>
      </c>
      <c r="X27" s="63"/>
      <c r="Y27" s="16">
        <f t="shared" ref="Y27:AI27" si="2">Y23/Y$22</f>
        <v>0.12652941176470586</v>
      </c>
      <c r="Z27" s="16">
        <f t="shared" si="2"/>
        <v>0.16999999999999998</v>
      </c>
      <c r="AA27" s="16">
        <f t="shared" si="2"/>
        <v>0.12391176470588236</v>
      </c>
      <c r="AB27" s="16">
        <f t="shared" si="2"/>
        <v>0.16096969696969698</v>
      </c>
      <c r="AC27" s="16">
        <f t="shared" si="2"/>
        <v>0.13216292134831462</v>
      </c>
      <c r="AD27" s="16">
        <f t="shared" si="2"/>
        <v>0.13200000000000001</v>
      </c>
      <c r="AE27" s="16">
        <f t="shared" si="2"/>
        <v>6.8477611940298513E-2</v>
      </c>
      <c r="AF27" s="16">
        <f t="shared" si="2"/>
        <v>5.2611111111111108E-2</v>
      </c>
      <c r="AG27" s="16">
        <f t="shared" si="2"/>
        <v>0.13651465798045603</v>
      </c>
      <c r="AH27" s="16">
        <f t="shared" si="2"/>
        <v>0.24477777777777776</v>
      </c>
      <c r="AI27" s="17">
        <f t="shared" si="2"/>
        <v>0.17420485175202155</v>
      </c>
      <c r="AJ27" s="5"/>
      <c r="AK27" s="18">
        <f t="shared" ref="AK27:AS27" si="3">AK23/AK$22</f>
        <v>0.13490740740740742</v>
      </c>
      <c r="AL27" s="16">
        <f t="shared" si="3"/>
        <v>7.2661870503597126E-2</v>
      </c>
      <c r="AM27" s="16">
        <f t="shared" si="3"/>
        <v>0.17510703363914371</v>
      </c>
      <c r="AN27" s="16">
        <f t="shared" si="3"/>
        <v>0.14974683544303796</v>
      </c>
      <c r="AO27" s="16">
        <f t="shared" si="3"/>
        <v>0.20174556213017752</v>
      </c>
      <c r="AP27" s="16">
        <f t="shared" si="3"/>
        <v>8.2299999999999998E-2</v>
      </c>
      <c r="AQ27" s="16">
        <f t="shared" si="3"/>
        <v>0.10382978723404256</v>
      </c>
      <c r="AR27" s="16">
        <f t="shared" si="3"/>
        <v>0.1214375</v>
      </c>
      <c r="AS27" s="17">
        <f t="shared" si="3"/>
        <v>8.7314487632508833E-2</v>
      </c>
      <c r="AT27" s="5"/>
      <c r="AU27" s="18">
        <f t="shared" ref="AU27:BF27" si="4">AU23/AU$22</f>
        <v>0.1001067615658363</v>
      </c>
      <c r="AV27" s="16">
        <f t="shared" si="4"/>
        <v>0.11892976588628763</v>
      </c>
      <c r="AW27" s="16">
        <f t="shared" si="4"/>
        <v>0.16950867052023122</v>
      </c>
      <c r="AX27" s="16">
        <f t="shared" si="4"/>
        <v>0.12217261904761906</v>
      </c>
      <c r="AY27" s="16">
        <f t="shared" si="4"/>
        <v>9.248502994011977E-2</v>
      </c>
      <c r="AZ27" s="16">
        <f t="shared" si="4"/>
        <v>0.13105960264900662</v>
      </c>
      <c r="BA27" s="16">
        <f t="shared" si="4"/>
        <v>6.0347490347490346E-2</v>
      </c>
      <c r="BB27" s="16">
        <f t="shared" si="4"/>
        <v>9.8974358974358981E-2</v>
      </c>
      <c r="BC27" s="16">
        <f t="shared" si="4"/>
        <v>8.9565217391304353E-2</v>
      </c>
      <c r="BD27" s="16">
        <f t="shared" si="4"/>
        <v>0.12671874999999999</v>
      </c>
      <c r="BE27" s="16">
        <f t="shared" si="4"/>
        <v>5.086792452830189E-2</v>
      </c>
      <c r="BF27" s="17">
        <f t="shared" si="4"/>
        <v>0.12803680981595092</v>
      </c>
      <c r="BG27" s="5"/>
      <c r="BH27" s="18">
        <f t="shared" ref="BH27:BM30" si="5">BH23/BH$22</f>
        <v>6.1244979919678713E-2</v>
      </c>
      <c r="BI27" s="16">
        <f t="shared" si="5"/>
        <v>4.1942446043165466E-2</v>
      </c>
      <c r="BJ27" s="16">
        <f t="shared" si="5"/>
        <v>4.3787878787878785E-2</v>
      </c>
      <c r="BK27" s="16">
        <f t="shared" si="5"/>
        <v>9.489285714285714E-2</v>
      </c>
      <c r="BL27" s="16">
        <f t="shared" si="5"/>
        <v>5.2781954887218041E-2</v>
      </c>
      <c r="BM27" s="16">
        <f t="shared" si="5"/>
        <v>8.0964285714285711E-2</v>
      </c>
      <c r="BO27" s="16">
        <f t="shared" ref="BO27:BT30" si="6">BO23/BO$22</f>
        <v>6.2288732394366199E-2</v>
      </c>
      <c r="BP27" s="16">
        <f t="shared" si="6"/>
        <v>5.2676579925650564E-2</v>
      </c>
      <c r="BQ27" s="16">
        <f t="shared" si="6"/>
        <v>6.0547945205479452E-2</v>
      </c>
      <c r="BR27" s="16">
        <f t="shared" si="6"/>
        <v>6.4645161290322578E-2</v>
      </c>
      <c r="BS27" s="16">
        <f t="shared" si="6"/>
        <v>6.7284768211920531E-2</v>
      </c>
      <c r="BT27" s="17">
        <f t="shared" si="6"/>
        <v>5.022653721682848E-2</v>
      </c>
      <c r="BV27" s="18">
        <f t="shared" ref="BV27:CF27" si="7">BV23/BV$22</f>
        <v>3.3755656108597286E-2</v>
      </c>
      <c r="BW27" s="16">
        <f t="shared" si="7"/>
        <v>5.2720588235294116E-2</v>
      </c>
      <c r="BX27" s="16">
        <f t="shared" si="7"/>
        <v>3.5503875968992252E-2</v>
      </c>
      <c r="BY27" s="16">
        <f t="shared" si="7"/>
        <v>4.5429687499999996E-2</v>
      </c>
      <c r="BZ27" s="16">
        <f t="shared" si="7"/>
        <v>3.4175824175824175E-2</v>
      </c>
      <c r="CA27" s="16">
        <f t="shared" si="7"/>
        <v>4.6549295774647892E-2</v>
      </c>
      <c r="CB27" s="16">
        <f t="shared" si="7"/>
        <v>2.957854406130268E-2</v>
      </c>
      <c r="CC27" s="16">
        <f t="shared" si="7"/>
        <v>5.1049382716049384E-2</v>
      </c>
      <c r="CD27" s="16">
        <f t="shared" si="7"/>
        <v>6.0696202531645566E-2</v>
      </c>
      <c r="CE27" s="16">
        <f t="shared" si="7"/>
        <v>4.2629969418960238E-2</v>
      </c>
      <c r="CF27" s="17">
        <f t="shared" si="7"/>
        <v>4.5874999999999999E-2</v>
      </c>
      <c r="CG27" s="5"/>
      <c r="CH27" s="5"/>
    </row>
    <row r="28" spans="1:86" x14ac:dyDescent="0.2">
      <c r="A28" s="9" t="s">
        <v>23</v>
      </c>
      <c r="B28" s="14"/>
      <c r="C28" s="16">
        <f t="shared" ref="C28:L28" si="8">C24/C$22</f>
        <v>0.75779874213836473</v>
      </c>
      <c r="D28" s="16">
        <f t="shared" si="8"/>
        <v>0.71052023121387275</v>
      </c>
      <c r="E28" s="16">
        <f t="shared" si="8"/>
        <v>0.66077611940298508</v>
      </c>
      <c r="F28" s="16">
        <f t="shared" si="8"/>
        <v>0.80641975308641978</v>
      </c>
      <c r="G28" s="16">
        <f t="shared" si="8"/>
        <v>0.7525324675324675</v>
      </c>
      <c r="H28" s="16">
        <f t="shared" si="8"/>
        <v>0.7132934131736528</v>
      </c>
      <c r="I28" s="16">
        <f t="shared" si="8"/>
        <v>0.71232484076433122</v>
      </c>
      <c r="J28" s="16">
        <f t="shared" si="8"/>
        <v>0.63136075949367088</v>
      </c>
      <c r="K28" s="16">
        <f t="shared" si="8"/>
        <v>0.71209836065573773</v>
      </c>
      <c r="L28" s="17">
        <f t="shared" si="8"/>
        <v>0.66623493975903603</v>
      </c>
      <c r="M28" s="5"/>
      <c r="N28" s="18">
        <f t="shared" ref="N28:W28" si="9">N24/N$22</f>
        <v>0.81504731861198743</v>
      </c>
      <c r="O28" s="16">
        <f t="shared" si="9"/>
        <v>0.6977260273972602</v>
      </c>
      <c r="P28" s="16">
        <f t="shared" si="9"/>
        <v>0.73703071672354947</v>
      </c>
      <c r="Q28" s="16">
        <f t="shared" si="9"/>
        <v>0.68813953488372093</v>
      </c>
      <c r="R28" s="16">
        <f t="shared" si="9"/>
        <v>0.67694189602446475</v>
      </c>
      <c r="S28" s="16">
        <f t="shared" si="9"/>
        <v>0.71653495440729487</v>
      </c>
      <c r="T28" s="16">
        <f t="shared" si="9"/>
        <v>0.81440251572327038</v>
      </c>
      <c r="U28" s="16">
        <f t="shared" si="9"/>
        <v>0.76291784702549581</v>
      </c>
      <c r="V28" s="16">
        <f t="shared" si="9"/>
        <v>0.78642011834319536</v>
      </c>
      <c r="W28" s="16">
        <f t="shared" si="9"/>
        <v>0.81783950617283963</v>
      </c>
      <c r="X28" s="63"/>
      <c r="Y28" s="16">
        <f t="shared" ref="Y28:AI28" si="10">Y24/Y$22</f>
        <v>0.79138235294117643</v>
      </c>
      <c r="Z28" s="16">
        <f t="shared" si="10"/>
        <v>0.71990566037735848</v>
      </c>
      <c r="AA28" s="16">
        <f t="shared" si="10"/>
        <v>0.79779411764705888</v>
      </c>
      <c r="AB28" s="16">
        <f t="shared" si="10"/>
        <v>0.74715151515151512</v>
      </c>
      <c r="AC28" s="16">
        <f t="shared" si="10"/>
        <v>0.77272471910112361</v>
      </c>
      <c r="AD28" s="16">
        <f t="shared" si="10"/>
        <v>0.77513846153846155</v>
      </c>
      <c r="AE28" s="16">
        <f t="shared" si="10"/>
        <v>0.84641791044776116</v>
      </c>
      <c r="AF28" s="16">
        <f t="shared" si="10"/>
        <v>0.89727777777777773</v>
      </c>
      <c r="AG28" s="16">
        <f t="shared" si="10"/>
        <v>0.76710097719869708</v>
      </c>
      <c r="AH28" s="16">
        <f t="shared" si="10"/>
        <v>0.6896944444444445</v>
      </c>
      <c r="AI28" s="17">
        <f t="shared" si="10"/>
        <v>0.6999730458221024</v>
      </c>
      <c r="AJ28" s="5"/>
      <c r="AK28" s="18">
        <f t="shared" ref="AK28:AS28" si="11">AK24/AK$22</f>
        <v>0.77805555555555561</v>
      </c>
      <c r="AL28" s="16">
        <f t="shared" si="11"/>
        <v>0.83834532374100723</v>
      </c>
      <c r="AM28" s="16">
        <f t="shared" si="11"/>
        <v>0.73743119266055046</v>
      </c>
      <c r="AN28" s="16">
        <f t="shared" si="11"/>
        <v>0.78803797468354431</v>
      </c>
      <c r="AO28" s="16">
        <f t="shared" si="11"/>
        <v>0.72245562130177521</v>
      </c>
      <c r="AP28" s="16">
        <f t="shared" si="11"/>
        <v>0.82853333333333334</v>
      </c>
      <c r="AQ28" s="16">
        <f t="shared" si="11"/>
        <v>0.81838905775075999</v>
      </c>
      <c r="AR28" s="16">
        <f t="shared" si="11"/>
        <v>0.81299999999999994</v>
      </c>
      <c r="AS28" s="17">
        <f t="shared" si="11"/>
        <v>0.82293286219081274</v>
      </c>
      <c r="AT28" s="5"/>
      <c r="AU28" s="18">
        <f t="shared" ref="AU28:BF28" si="12">AU24/AU$22</f>
        <v>0.82035587188612091</v>
      </c>
      <c r="AV28" s="16">
        <f t="shared" si="12"/>
        <v>0.78692307692307695</v>
      </c>
      <c r="AW28" s="16">
        <f t="shared" si="12"/>
        <v>0.76419075144508664</v>
      </c>
      <c r="AX28" s="16">
        <f t="shared" si="12"/>
        <v>0.76497023809523801</v>
      </c>
      <c r="AY28" s="16">
        <f t="shared" si="12"/>
        <v>0.839251497005988</v>
      </c>
      <c r="AZ28" s="16">
        <f t="shared" si="12"/>
        <v>0.7792384105960265</v>
      </c>
      <c r="BA28" s="16">
        <f t="shared" si="12"/>
        <v>0.8593436293436294</v>
      </c>
      <c r="BB28" s="16">
        <f t="shared" si="12"/>
        <v>0.79910256410256408</v>
      </c>
      <c r="BC28" s="16">
        <f t="shared" si="12"/>
        <v>0.83224080267558531</v>
      </c>
      <c r="BD28" s="16">
        <f t="shared" si="12"/>
        <v>0.79331249999999998</v>
      </c>
      <c r="BE28" s="16">
        <f t="shared" si="12"/>
        <v>0.86249056603773588</v>
      </c>
      <c r="BF28" s="17">
        <f t="shared" si="12"/>
        <v>0.77978527607361958</v>
      </c>
      <c r="BG28" s="5"/>
      <c r="BH28" s="18">
        <f t="shared" si="5"/>
        <v>0.79044176706827307</v>
      </c>
      <c r="BI28" s="16">
        <f t="shared" si="5"/>
        <v>0.81309352517985611</v>
      </c>
      <c r="BJ28" s="16">
        <f t="shared" si="5"/>
        <v>0.8139015151515151</v>
      </c>
      <c r="BK28" s="16">
        <f t="shared" si="5"/>
        <v>0.77989285714285717</v>
      </c>
      <c r="BL28" s="16">
        <f t="shared" si="5"/>
        <v>0.86496240601503749</v>
      </c>
      <c r="BM28" s="16">
        <f t="shared" si="5"/>
        <v>0.8412857142857143</v>
      </c>
      <c r="BO28" s="16">
        <f t="shared" si="6"/>
        <v>0.85190140845070428</v>
      </c>
      <c r="BP28" s="16">
        <f t="shared" si="6"/>
        <v>0.84237918215613383</v>
      </c>
      <c r="BQ28" s="16">
        <f t="shared" si="6"/>
        <v>0.87099315068493155</v>
      </c>
      <c r="BR28" s="16">
        <f t="shared" si="6"/>
        <v>0.8110645161290323</v>
      </c>
      <c r="BS28" s="16">
        <f t="shared" si="6"/>
        <v>0.78052980132450334</v>
      </c>
      <c r="BT28" s="17">
        <f t="shared" si="6"/>
        <v>0.75676375404530749</v>
      </c>
      <c r="BV28" s="18">
        <f t="shared" ref="BV28:CF28" si="13">BV24/BV$22</f>
        <v>0.81737556561085967</v>
      </c>
      <c r="BW28" s="16">
        <f t="shared" si="13"/>
        <v>0.8195588235294119</v>
      </c>
      <c r="BX28" s="16">
        <f t="shared" si="13"/>
        <v>0.87732558139534889</v>
      </c>
      <c r="BY28" s="16">
        <f t="shared" si="13"/>
        <v>0.85902343749999999</v>
      </c>
      <c r="BZ28" s="16">
        <f t="shared" si="13"/>
        <v>0.86194139194139185</v>
      </c>
      <c r="CA28" s="16">
        <f t="shared" si="13"/>
        <v>0.8712676056338029</v>
      </c>
      <c r="CB28" s="16">
        <f t="shared" si="13"/>
        <v>0.89984674329501912</v>
      </c>
      <c r="CC28" s="16">
        <f t="shared" si="13"/>
        <v>0.87870370370370365</v>
      </c>
      <c r="CD28" s="16">
        <f t="shared" si="13"/>
        <v>0.85825949367088594</v>
      </c>
      <c r="CE28" s="16">
        <f t="shared" si="13"/>
        <v>0.86226299694189601</v>
      </c>
      <c r="CF28" s="17">
        <f t="shared" si="13"/>
        <v>0.86634374999999997</v>
      </c>
      <c r="CG28" s="5"/>
      <c r="CH28" s="5"/>
    </row>
    <row r="29" spans="1:86" x14ac:dyDescent="0.2">
      <c r="A29" s="9" t="s">
        <v>24</v>
      </c>
      <c r="B29" s="14"/>
      <c r="C29" s="16">
        <f t="shared" ref="C29:L29" si="14">C25/C$22</f>
        <v>1.1855345911949686E-2</v>
      </c>
      <c r="D29" s="16">
        <f t="shared" si="14"/>
        <v>1.4277456647398844E-2</v>
      </c>
      <c r="E29" s="16">
        <f t="shared" si="14"/>
        <v>1.0179104477611941E-2</v>
      </c>
      <c r="F29" s="16">
        <f t="shared" si="14"/>
        <v>4.7530864197530866E-3</v>
      </c>
      <c r="G29" s="16">
        <f t="shared" si="14"/>
        <v>2.37012987012987E-3</v>
      </c>
      <c r="H29" s="16">
        <f t="shared" si="14"/>
        <v>4.1916167664670665E-3</v>
      </c>
      <c r="I29" s="16">
        <f t="shared" si="14"/>
        <v>1.5222929936305732E-2</v>
      </c>
      <c r="J29" s="16">
        <f t="shared" si="14"/>
        <v>3.7341772151898728E-3</v>
      </c>
      <c r="K29" s="16">
        <f t="shared" si="14"/>
        <v>3.7049180327868854E-3</v>
      </c>
      <c r="L29" s="17">
        <f t="shared" si="14"/>
        <v>3.1626506024096382E-3</v>
      </c>
      <c r="M29" s="5"/>
      <c r="N29" s="18">
        <f t="shared" ref="N29:W29" si="15">N25/N$22</f>
        <v>1.6845425867507889E-2</v>
      </c>
      <c r="O29" s="16">
        <f t="shared" si="15"/>
        <v>1.021917808219178E-2</v>
      </c>
      <c r="P29" s="16">
        <f t="shared" si="15"/>
        <v>4.5733788395904435E-3</v>
      </c>
      <c r="Q29" s="16">
        <f t="shared" si="15"/>
        <v>2.0901162790697675E-2</v>
      </c>
      <c r="R29" s="16">
        <f t="shared" si="15"/>
        <v>1.4250764525993883E-2</v>
      </c>
      <c r="S29" s="16">
        <f t="shared" si="15"/>
        <v>1.5623100303951368E-2</v>
      </c>
      <c r="T29" s="16">
        <f t="shared" si="15"/>
        <v>1.0880503144654087E-2</v>
      </c>
      <c r="U29" s="16">
        <f t="shared" si="15"/>
        <v>7.9036827195467438E-3</v>
      </c>
      <c r="V29" s="16">
        <f t="shared" si="15"/>
        <v>1.1952662721893492E-2</v>
      </c>
      <c r="W29" s="16">
        <f t="shared" si="15"/>
        <v>1.2191358024691359E-2</v>
      </c>
      <c r="X29" s="63"/>
      <c r="Y29" s="16">
        <f t="shared" ref="Y29:AI29" si="16">Y25/Y$22</f>
        <v>1.5823529411764709E-2</v>
      </c>
      <c r="Z29" s="16">
        <f t="shared" si="16"/>
        <v>3.9937106918238995E-3</v>
      </c>
      <c r="AA29" s="16">
        <f t="shared" si="16"/>
        <v>8.5588235294117646E-3</v>
      </c>
      <c r="AB29" s="16">
        <f t="shared" si="16"/>
        <v>1.5636363636363636E-2</v>
      </c>
      <c r="AC29" s="16">
        <f t="shared" si="16"/>
        <v>1.9325842696629212E-2</v>
      </c>
      <c r="AD29" s="16">
        <f t="shared" si="16"/>
        <v>1.2707692307692307E-2</v>
      </c>
      <c r="AE29" s="16">
        <f t="shared" si="16"/>
        <v>1.2149253731343283E-2</v>
      </c>
      <c r="AF29" s="16">
        <f t="shared" si="16"/>
        <v>5.7222222222222223E-3</v>
      </c>
      <c r="AG29" s="16">
        <f t="shared" si="16"/>
        <v>1.2866449511400653E-2</v>
      </c>
      <c r="AH29" s="16">
        <f t="shared" si="16"/>
        <v>1.0666666666666666E-2</v>
      </c>
      <c r="AI29" s="17">
        <f t="shared" si="16"/>
        <v>2.7870619946091645E-2</v>
      </c>
      <c r="AJ29" s="5"/>
      <c r="AK29" s="18">
        <f t="shared" ref="AK29:AS29" si="17">AK25/AK$22</f>
        <v>6.2345679012345686E-3</v>
      </c>
      <c r="AL29" s="16">
        <f t="shared" si="17"/>
        <v>1.1978417266187051E-2</v>
      </c>
      <c r="AM29" s="16">
        <f t="shared" si="17"/>
        <v>4.9541284403669724E-3</v>
      </c>
      <c r="AN29" s="16">
        <f t="shared" si="17"/>
        <v>5.2215189873417722E-3</v>
      </c>
      <c r="AO29" s="16">
        <f t="shared" si="17"/>
        <v>4.1715976331360947E-3</v>
      </c>
      <c r="AP29" s="16">
        <f t="shared" si="17"/>
        <v>1.2666666666666666E-2</v>
      </c>
      <c r="AQ29" s="16">
        <f t="shared" si="17"/>
        <v>3.64741641337386E-3</v>
      </c>
      <c r="AR29" s="16">
        <f t="shared" si="17"/>
        <v>3.0000000000000001E-3</v>
      </c>
      <c r="AS29" s="17">
        <f t="shared" si="17"/>
        <v>5.8657243816254414E-3</v>
      </c>
      <c r="AT29" s="5"/>
      <c r="AU29" s="18">
        <f t="shared" ref="AU29:BF29" si="18">AU25/AU$22</f>
        <v>4.6975088967971526E-3</v>
      </c>
      <c r="AV29" s="16">
        <f t="shared" si="18"/>
        <v>7.4247491638795987E-3</v>
      </c>
      <c r="AW29" s="16">
        <f t="shared" si="18"/>
        <v>4.7976878612716765E-3</v>
      </c>
      <c r="AX29" s="16">
        <f t="shared" si="18"/>
        <v>2.7380952380952378E-3</v>
      </c>
      <c r="AY29" s="16">
        <f t="shared" si="18"/>
        <v>6.4071856287425148E-3</v>
      </c>
      <c r="AZ29" s="16">
        <f t="shared" si="18"/>
        <v>2.8807947019867546E-3</v>
      </c>
      <c r="BA29" s="16">
        <f t="shared" si="18"/>
        <v>5.9845559845559853E-3</v>
      </c>
      <c r="BB29" s="16">
        <f t="shared" si="18"/>
        <v>2.6249999999999999E-2</v>
      </c>
      <c r="BC29" s="16">
        <f t="shared" si="18"/>
        <v>1.1839464882943143E-2</v>
      </c>
      <c r="BD29" s="16">
        <f t="shared" si="18"/>
        <v>9.1249999999999994E-3</v>
      </c>
      <c r="BE29" s="16">
        <f t="shared" si="18"/>
        <v>1.1962264150943397E-2</v>
      </c>
      <c r="BF29" s="17">
        <f t="shared" si="18"/>
        <v>7.6993865030674843E-3</v>
      </c>
      <c r="BG29" s="5"/>
      <c r="BH29" s="18">
        <f t="shared" si="5"/>
        <v>7.4698795180722895E-3</v>
      </c>
      <c r="BI29" s="16">
        <f t="shared" si="5"/>
        <v>3.2841726618705033E-2</v>
      </c>
      <c r="BJ29" s="16">
        <f t="shared" si="5"/>
        <v>1.9166666666666669E-2</v>
      </c>
      <c r="BK29" s="16">
        <f t="shared" si="5"/>
        <v>-1.4285714285714287E-4</v>
      </c>
      <c r="BL29" s="16">
        <f t="shared" si="5"/>
        <v>4.4736842105263155E-3</v>
      </c>
      <c r="BM29" s="16">
        <f t="shared" si="5"/>
        <v>7.2500000000000004E-3</v>
      </c>
      <c r="BO29" s="16">
        <f t="shared" si="6"/>
        <v>1.0845070422535212E-2</v>
      </c>
      <c r="BP29" s="16">
        <f t="shared" si="6"/>
        <v>4.5724907063197026E-3</v>
      </c>
      <c r="BQ29" s="16">
        <f t="shared" si="6"/>
        <v>8.938356164383562E-3</v>
      </c>
      <c r="BR29" s="16">
        <f t="shared" si="6"/>
        <v>4.4967741935483869E-2</v>
      </c>
      <c r="BS29" s="16">
        <f t="shared" si="6"/>
        <v>1.1490066225165562E-2</v>
      </c>
      <c r="BT29" s="17">
        <f t="shared" si="6"/>
        <v>8.3495145631067962E-3</v>
      </c>
      <c r="BV29" s="18">
        <f t="shared" ref="BV29:CF29" si="19">BV25/BV$22</f>
        <v>5.6561085972850677E-3</v>
      </c>
      <c r="BW29" s="16">
        <f t="shared" si="19"/>
        <v>8.5661764705882368E-3</v>
      </c>
      <c r="BX29" s="16">
        <f t="shared" si="19"/>
        <v>8.9147286821705425E-3</v>
      </c>
      <c r="BY29" s="16">
        <f t="shared" si="19"/>
        <v>1.05078125E-2</v>
      </c>
      <c r="BZ29" s="16">
        <f t="shared" si="19"/>
        <v>1.0622710622710621E-2</v>
      </c>
      <c r="CA29" s="16">
        <f t="shared" si="19"/>
        <v>8.6619718309859164E-3</v>
      </c>
      <c r="CB29" s="16">
        <f t="shared" si="19"/>
        <v>7.7011494252873566E-3</v>
      </c>
      <c r="CC29" s="16">
        <f t="shared" si="19"/>
        <v>6.8209876543209877E-3</v>
      </c>
      <c r="CD29" s="16">
        <f t="shared" si="19"/>
        <v>9.9367088607594939E-3</v>
      </c>
      <c r="CE29" s="16">
        <f t="shared" si="19"/>
        <v>2.4587155963302753E-2</v>
      </c>
      <c r="CF29" s="17">
        <f t="shared" si="19"/>
        <v>1.4343750000000001E-2</v>
      </c>
      <c r="CG29" s="5"/>
      <c r="CH29" s="5"/>
    </row>
    <row r="30" spans="1:86" ht="16" thickBot="1" x14ac:dyDescent="0.25">
      <c r="A30" s="9" t="s">
        <v>25</v>
      </c>
      <c r="B30" s="28"/>
      <c r="C30" s="25">
        <f t="shared" ref="C30:L30" si="20">C26/C$22</f>
        <v>0.62044025157232707</v>
      </c>
      <c r="D30" s="25">
        <f t="shared" si="20"/>
        <v>0.61008670520231212</v>
      </c>
      <c r="E30" s="25">
        <f t="shared" si="20"/>
        <v>0.53943283582089552</v>
      </c>
      <c r="F30" s="25">
        <f t="shared" si="20"/>
        <v>0.64858024691358029</v>
      </c>
      <c r="G30" s="25">
        <f t="shared" si="20"/>
        <v>0.60558441558441556</v>
      </c>
      <c r="H30" s="25">
        <f t="shared" si="20"/>
        <v>0.56997005988023952</v>
      </c>
      <c r="I30" s="25">
        <f t="shared" si="20"/>
        <v>0.5746815286624205</v>
      </c>
      <c r="J30" s="25">
        <f t="shared" si="20"/>
        <v>0.49436708860759493</v>
      </c>
      <c r="K30" s="25">
        <f t="shared" si="20"/>
        <v>0.57311475409836066</v>
      </c>
      <c r="L30" s="26">
        <f t="shared" si="20"/>
        <v>0.5396686746987952</v>
      </c>
      <c r="M30" s="5"/>
      <c r="N30" s="24">
        <f t="shared" ref="N30:W30" si="21">N26/N$22</f>
        <v>0.67044164037854892</v>
      </c>
      <c r="O30" s="25">
        <f t="shared" si="21"/>
        <v>0.56446575342465755</v>
      </c>
      <c r="P30" s="25">
        <f t="shared" si="21"/>
        <v>0.5961433447098976</v>
      </c>
      <c r="Q30" s="25">
        <f t="shared" si="21"/>
        <v>0.57162790697674426</v>
      </c>
      <c r="R30" s="25">
        <f t="shared" si="21"/>
        <v>0.55657492354740057</v>
      </c>
      <c r="S30" s="25">
        <f t="shared" si="21"/>
        <v>0.58550151975683895</v>
      </c>
      <c r="T30" s="25">
        <f t="shared" si="21"/>
        <v>0.65600628930817606</v>
      </c>
      <c r="U30" s="25">
        <f t="shared" si="21"/>
        <v>0.61492917847025508</v>
      </c>
      <c r="V30" s="25">
        <f t="shared" si="21"/>
        <v>0.64150887573964499</v>
      </c>
      <c r="W30" s="25">
        <f t="shared" si="21"/>
        <v>0.66919753086419753</v>
      </c>
      <c r="X30" s="63"/>
      <c r="Y30" s="25">
        <f t="shared" ref="Y30:AI30" si="22">Y26/Y$22</f>
        <v>0.63617647058823523</v>
      </c>
      <c r="Z30" s="25">
        <f t="shared" si="22"/>
        <v>0.58204402515723275</v>
      </c>
      <c r="AA30" s="25">
        <f t="shared" si="22"/>
        <v>0.6371470588235294</v>
      </c>
      <c r="AB30" s="25">
        <f t="shared" si="22"/>
        <v>0.61772727272727279</v>
      </c>
      <c r="AC30" s="25">
        <f t="shared" si="22"/>
        <v>0.63297752808988761</v>
      </c>
      <c r="AD30" s="25">
        <f t="shared" si="22"/>
        <v>0.6327076923076923</v>
      </c>
      <c r="AE30" s="25">
        <f t="shared" si="22"/>
        <v>0.68289552238805962</v>
      </c>
      <c r="AF30" s="25">
        <f t="shared" si="22"/>
        <v>0.69963888888888892</v>
      </c>
      <c r="AG30" s="25">
        <f t="shared" si="22"/>
        <v>0.62534201954397395</v>
      </c>
      <c r="AH30" s="25">
        <f t="shared" si="22"/>
        <v>0.56580555555555556</v>
      </c>
      <c r="AI30" s="26">
        <f t="shared" si="22"/>
        <v>0.58153638814016173</v>
      </c>
      <c r="AJ30" s="5"/>
      <c r="AK30" s="24">
        <f t="shared" ref="AK30:AS30" si="23">AK26/AK$22</f>
        <v>0.62410493827160496</v>
      </c>
      <c r="AL30" s="25">
        <f t="shared" si="23"/>
        <v>0.68345323741007191</v>
      </c>
      <c r="AM30" s="25">
        <f t="shared" si="23"/>
        <v>0.60486238532110082</v>
      </c>
      <c r="AN30" s="25">
        <f t="shared" si="23"/>
        <v>0.62911392405063282</v>
      </c>
      <c r="AO30" s="25">
        <f t="shared" si="23"/>
        <v>0.5841715976331362</v>
      </c>
      <c r="AP30" s="25">
        <f t="shared" si="23"/>
        <v>0.67836666666666667</v>
      </c>
      <c r="AQ30" s="25">
        <f t="shared" si="23"/>
        <v>0.65167173252279642</v>
      </c>
      <c r="AR30" s="25">
        <f t="shared" si="23"/>
        <v>0.65921874999999996</v>
      </c>
      <c r="AS30" s="26">
        <f t="shared" si="23"/>
        <v>0.65734982332155478</v>
      </c>
      <c r="AT30" s="5"/>
      <c r="AU30" s="24">
        <f t="shared" ref="AU30:BF30" si="24">AU26/AU$22</f>
        <v>0.65822064056939489</v>
      </c>
      <c r="AV30" s="25">
        <f t="shared" si="24"/>
        <v>0.63785953177257526</v>
      </c>
      <c r="AW30" s="25">
        <f t="shared" si="24"/>
        <v>0.61436416184971099</v>
      </c>
      <c r="AX30" s="25">
        <f t="shared" si="24"/>
        <v>0.61116071428571428</v>
      </c>
      <c r="AY30" s="25">
        <f t="shared" si="24"/>
        <v>0.67077844311377244</v>
      </c>
      <c r="AZ30" s="25">
        <f t="shared" si="24"/>
        <v>0.63062913907284779</v>
      </c>
      <c r="BA30" s="25">
        <f t="shared" si="24"/>
        <v>0.69679536679536691</v>
      </c>
      <c r="BB30" s="25">
        <f t="shared" si="24"/>
        <v>0.66451923076923081</v>
      </c>
      <c r="BC30" s="25">
        <f t="shared" si="24"/>
        <v>0.6806688963210703</v>
      </c>
      <c r="BD30" s="25">
        <f t="shared" si="24"/>
        <v>0.65415624999999999</v>
      </c>
      <c r="BE30" s="25">
        <f t="shared" si="24"/>
        <v>0.69984905660377361</v>
      </c>
      <c r="BF30" s="26">
        <f t="shared" si="24"/>
        <v>0.63110429447852767</v>
      </c>
      <c r="BG30" s="5"/>
      <c r="BH30" s="24">
        <f t="shared" si="5"/>
        <v>0.65413654618473904</v>
      </c>
      <c r="BI30" s="25">
        <f t="shared" si="5"/>
        <v>0.68302158273381297</v>
      </c>
      <c r="BJ30" s="25">
        <f t="shared" si="5"/>
        <v>0.67284090909090921</v>
      </c>
      <c r="BK30" s="25">
        <f t="shared" si="5"/>
        <v>0.62624999999999997</v>
      </c>
      <c r="BL30" s="25">
        <f t="shared" si="5"/>
        <v>0.71206766917293229</v>
      </c>
      <c r="BM30" s="25">
        <f t="shared" si="5"/>
        <v>0.69139285714285725</v>
      </c>
      <c r="BN30" s="27"/>
      <c r="BO30" s="25">
        <f t="shared" si="6"/>
        <v>0.70545774647887327</v>
      </c>
      <c r="BP30" s="25">
        <f t="shared" si="6"/>
        <v>0.69591078066914502</v>
      </c>
      <c r="BQ30" s="25">
        <f t="shared" si="6"/>
        <v>0.69136986301369863</v>
      </c>
      <c r="BR30" s="25">
        <f t="shared" si="6"/>
        <v>0.70270967741935475</v>
      </c>
      <c r="BS30" s="25">
        <f t="shared" si="6"/>
        <v>0.62930463576158935</v>
      </c>
      <c r="BT30" s="26">
        <f t="shared" si="6"/>
        <v>0.68003236245954701</v>
      </c>
      <c r="BV30" s="24">
        <f t="shared" ref="BV30:CF30" si="25">BV26/BV$22</f>
        <v>0.66036199095022619</v>
      </c>
      <c r="BW30" s="25">
        <f t="shared" si="25"/>
        <v>0.66231617647058827</v>
      </c>
      <c r="BX30" s="25">
        <f t="shared" si="25"/>
        <v>0.71046511627906972</v>
      </c>
      <c r="BY30" s="25">
        <f t="shared" si="25"/>
        <v>0.71925781249999998</v>
      </c>
      <c r="BZ30" s="25">
        <f t="shared" si="25"/>
        <v>0.70157509157509146</v>
      </c>
      <c r="CA30" s="25">
        <f t="shared" si="25"/>
        <v>0.70323943661971844</v>
      </c>
      <c r="CB30" s="25">
        <f t="shared" si="25"/>
        <v>0.74632183908045968</v>
      </c>
      <c r="CC30" s="25">
        <f t="shared" si="25"/>
        <v>0.72086419753086428</v>
      </c>
      <c r="CD30" s="25">
        <f t="shared" si="25"/>
        <v>0.7124683544303797</v>
      </c>
      <c r="CE30" s="25">
        <f t="shared" si="25"/>
        <v>0.71862385321100908</v>
      </c>
      <c r="CF30" s="26">
        <f t="shared" si="25"/>
        <v>0.69628124999999996</v>
      </c>
      <c r="CG30" s="5"/>
      <c r="CH30" s="5"/>
    </row>
    <row r="31" spans="1:86" x14ac:dyDescent="0.2">
      <c r="X31" s="61"/>
    </row>
    <row r="32" spans="1:86" ht="16" thickBot="1" x14ac:dyDescent="0.25">
      <c r="A32" s="9" t="s">
        <v>48</v>
      </c>
      <c r="X32" s="61"/>
    </row>
    <row r="33" spans="1:84" x14ac:dyDescent="0.2">
      <c r="A33" s="9" t="s">
        <v>6</v>
      </c>
      <c r="B33" s="32">
        <f t="shared" ref="B33:L33" si="26">B4/AVERAGE($B4:$AI4)-1</f>
        <v>-1.4963791083194011E-2</v>
      </c>
      <c r="C33" s="33">
        <f t="shared" si="26"/>
        <v>-4.3239401448356585E-2</v>
      </c>
      <c r="D33" s="33">
        <f t="shared" si="26"/>
        <v>3.2674465510286632E-2</v>
      </c>
      <c r="E33" s="33">
        <f t="shared" si="26"/>
        <v>5.0135423269754842E-3</v>
      </c>
      <c r="F33" s="33">
        <f t="shared" si="26"/>
        <v>-1.6500509037822297E-2</v>
      </c>
      <c r="G33" s="33">
        <f t="shared" si="26"/>
        <v>-6.8748919495188021E-2</v>
      </c>
      <c r="H33" s="33">
        <f t="shared" si="26"/>
        <v>2.0380721873259455E-2</v>
      </c>
      <c r="I33" s="33">
        <f t="shared" si="26"/>
        <v>-2.2647380856335886E-2</v>
      </c>
      <c r="J33" s="33">
        <f t="shared" si="26"/>
        <v>-4.1087996311876762E-2</v>
      </c>
      <c r="K33" s="33">
        <f t="shared" si="26"/>
        <v>-7.9505945177586801E-2</v>
      </c>
      <c r="L33" s="34">
        <f t="shared" si="26"/>
        <v>-2.6700474461666124E-3</v>
      </c>
      <c r="N33" s="32">
        <f t="shared" ref="N33:W33" si="27">N4/AVERAGE($B4:$AI4)-1</f>
        <v>-9.0262970859985581E-2</v>
      </c>
      <c r="O33" s="33">
        <f t="shared" si="27"/>
        <v>0.1002900555139361</v>
      </c>
      <c r="P33" s="33">
        <f t="shared" si="27"/>
        <v>-0.12407076586181054</v>
      </c>
      <c r="Q33" s="33">
        <f t="shared" si="27"/>
        <v>2.3454157782516027E-2</v>
      </c>
      <c r="R33" s="33">
        <f t="shared" si="27"/>
        <v>-1.6500509037822297E-2</v>
      </c>
      <c r="S33" s="33">
        <f t="shared" si="27"/>
        <v>4.8041645056570603E-2</v>
      </c>
      <c r="T33" s="33">
        <f t="shared" si="27"/>
        <v>2.3454157782516027E-2</v>
      </c>
      <c r="U33" s="33">
        <f t="shared" si="27"/>
        <v>-1.3427073128565503E-2</v>
      </c>
      <c r="V33" s="33">
        <f t="shared" si="27"/>
        <v>0.10643692733244992</v>
      </c>
      <c r="W33" s="33">
        <f t="shared" si="27"/>
        <v>6.033538869359778E-2</v>
      </c>
      <c r="X33" s="61"/>
      <c r="Y33" s="33">
        <f t="shared" ref="Y33:AI33" si="28">Y4/AVERAGE($B4:$AI4)-1</f>
        <v>8.0869782362320564E-3</v>
      </c>
      <c r="Z33" s="33">
        <f t="shared" si="28"/>
        <v>-5.9528611767417527E-2</v>
      </c>
      <c r="AA33" s="33">
        <f t="shared" si="28"/>
        <v>8.0869782362320564E-3</v>
      </c>
      <c r="AB33" s="33">
        <f t="shared" si="28"/>
        <v>-4.2067654007951205E-3</v>
      </c>
      <c r="AC33" s="33">
        <f t="shared" si="28"/>
        <v>1.7307285964002661E-2</v>
      </c>
      <c r="AD33" s="33">
        <f t="shared" si="28"/>
        <v>-1.6500509037822297E-2</v>
      </c>
      <c r="AE33" s="33">
        <f t="shared" si="28"/>
        <v>-3.186768858410638E-2</v>
      </c>
      <c r="AF33" s="33">
        <f t="shared" si="28"/>
        <v>1.1160414145488851E-2</v>
      </c>
      <c r="AG33" s="33">
        <f t="shared" si="28"/>
        <v>-9.9483278587756074E-2</v>
      </c>
      <c r="AH33" s="33">
        <f t="shared" si="28"/>
        <v>0.14639159415278824</v>
      </c>
      <c r="AI33" s="34">
        <f t="shared" si="28"/>
        <v>0.13409785051576106</v>
      </c>
      <c r="AJ33" s="5"/>
      <c r="AK33" s="32">
        <f t="shared" ref="AK33:AS33" si="29">AK4/AVERAGE($B4:$AI4)-1</f>
        <v>-2.5720816765592791E-2</v>
      </c>
      <c r="AL33" s="33">
        <f t="shared" si="29"/>
        <v>-0.17631917631917615</v>
      </c>
      <c r="AM33" s="33">
        <f t="shared" si="29"/>
        <v>-4.1087996311876762E-2</v>
      </c>
      <c r="AN33" s="33">
        <f t="shared" si="29"/>
        <v>-5.0308304039647256E-2</v>
      </c>
      <c r="AO33" s="33">
        <f t="shared" si="29"/>
        <v>2.3454157782516027E-2</v>
      </c>
      <c r="AP33" s="33">
        <f t="shared" si="29"/>
        <v>-0.10870358631552646</v>
      </c>
      <c r="AQ33" s="33">
        <f t="shared" si="29"/>
        <v>-7.2802013100520258E-3</v>
      </c>
      <c r="AR33" s="33">
        <f t="shared" si="29"/>
        <v>-3.4941124493363174E-2</v>
      </c>
      <c r="AS33" s="34">
        <f t="shared" si="29"/>
        <v>-0.15787856086363539</v>
      </c>
      <c r="AT33" s="5"/>
      <c r="AU33" s="32">
        <f t="shared" ref="AU33:BF33" si="30">AU4/AVERAGE($B4:$AI4)-1</f>
        <v>-0.12714420177106733</v>
      </c>
      <c r="AV33" s="33">
        <f t="shared" si="30"/>
        <v>-0.13943794540809451</v>
      </c>
      <c r="AW33" s="33">
        <f t="shared" si="30"/>
        <v>-8.7189534950728897E-2</v>
      </c>
      <c r="AX33" s="33">
        <f t="shared" si="30"/>
        <v>-9.640984267849928E-2</v>
      </c>
      <c r="AY33" s="33">
        <f t="shared" si="30"/>
        <v>-7.2802013100520258E-3</v>
      </c>
      <c r="AZ33" s="33">
        <f t="shared" si="30"/>
        <v>-0.13636450949883772</v>
      </c>
      <c r="BA33" s="33">
        <f t="shared" si="30"/>
        <v>-0.21934727904877149</v>
      </c>
      <c r="BB33" s="33">
        <f t="shared" si="30"/>
        <v>-8.4116099041471992E-2</v>
      </c>
      <c r="BC33" s="33">
        <f t="shared" si="30"/>
        <v>-0.11177702222478336</v>
      </c>
      <c r="BD33" s="33">
        <f t="shared" si="30"/>
        <v>-5.3381739948903939E-2</v>
      </c>
      <c r="BE33" s="33">
        <f t="shared" si="30"/>
        <v>-0.20398009950248752</v>
      </c>
      <c r="BF33" s="34">
        <f t="shared" si="30"/>
        <v>-3.4941124493363174E-2</v>
      </c>
      <c r="BG33" s="5"/>
      <c r="BH33" s="32">
        <f t="shared" ref="BH33:BT33" si="31">BH4/AVERAGE($B4:$AI4)-1</f>
        <v>-0.25008163814133955</v>
      </c>
      <c r="BI33" s="33">
        <f t="shared" si="31"/>
        <v>-0.15787856086363539</v>
      </c>
      <c r="BJ33" s="33">
        <f t="shared" si="31"/>
        <v>-0.20090666359323062</v>
      </c>
      <c r="BK33" s="33">
        <f t="shared" si="31"/>
        <v>-0.23778789450431226</v>
      </c>
      <c r="BL33" s="33">
        <f t="shared" si="31"/>
        <v>-0.24393476632282585</v>
      </c>
      <c r="BM33" s="33">
        <f t="shared" si="31"/>
        <v>-0.23932461245894066</v>
      </c>
      <c r="BN33" s="33">
        <f t="shared" si="31"/>
        <v>-5.1845021994275542E-2</v>
      </c>
      <c r="BO33" s="33">
        <f t="shared" si="31"/>
        <v>-0.1455848172266081</v>
      </c>
      <c r="BP33" s="33">
        <f t="shared" si="31"/>
        <v>-0.19168635586546023</v>
      </c>
      <c r="BQ33" s="33">
        <f t="shared" si="31"/>
        <v>-0.11485045813404005</v>
      </c>
      <c r="BR33" s="33">
        <f t="shared" si="31"/>
        <v>-5.9528611767417527E-2</v>
      </c>
      <c r="BS33" s="33">
        <f t="shared" si="31"/>
        <v>-9.3336406769242486E-2</v>
      </c>
      <c r="BT33" s="34">
        <f t="shared" si="31"/>
        <v>-6.5675483585931227E-2</v>
      </c>
      <c r="BU33" s="5"/>
      <c r="BV33" s="32">
        <f t="shared" ref="BV33:CF33" si="32">BV4/AVERAGE($B4:$AI4)-1</f>
        <v>-0.32691753587275973</v>
      </c>
      <c r="BW33" s="33">
        <f t="shared" si="32"/>
        <v>-0.18400276609231814</v>
      </c>
      <c r="BX33" s="33">
        <f t="shared" si="32"/>
        <v>-0.22856758677654188</v>
      </c>
      <c r="BY33" s="33">
        <f t="shared" si="32"/>
        <v>-0.23471445859505558</v>
      </c>
      <c r="BZ33" s="33">
        <f t="shared" si="32"/>
        <v>-0.19014963791083173</v>
      </c>
      <c r="CA33" s="33">
        <f t="shared" si="32"/>
        <v>-0.18092933018306145</v>
      </c>
      <c r="CB33" s="33">
        <f t="shared" si="32"/>
        <v>-0.20090666359323062</v>
      </c>
      <c r="CC33" s="33">
        <f t="shared" si="32"/>
        <v>-1.6500509037822297E-2</v>
      </c>
      <c r="CD33" s="33">
        <f t="shared" si="32"/>
        <v>-2.8794252674849474E-2</v>
      </c>
      <c r="CE33" s="33">
        <f t="shared" si="32"/>
        <v>-5.9528611767417527E-2</v>
      </c>
      <c r="CF33" s="34">
        <f t="shared" si="32"/>
        <v>-2.2647380856335886E-2</v>
      </c>
    </row>
    <row r="34" spans="1:84" x14ac:dyDescent="0.2">
      <c r="A34" s="9" t="s">
        <v>29</v>
      </c>
      <c r="B34" s="12"/>
      <c r="C34" s="5">
        <f t="shared" ref="C34:L34" si="33">IF(C24="","",C24/AVERAGE($B24:$AI24))-1</f>
        <v>-2.6762031319210955E-2</v>
      </c>
      <c r="D34" s="5">
        <f t="shared" si="33"/>
        <v>-7.1341097996299174E-3</v>
      </c>
      <c r="E34" s="5">
        <f t="shared" si="33"/>
        <v>-0.10600067745381581</v>
      </c>
      <c r="F34" s="5">
        <f t="shared" si="33"/>
        <v>5.5222908361343581E-2</v>
      </c>
      <c r="G34" s="5">
        <f t="shared" si="33"/>
        <v>-6.3917767529117375E-2</v>
      </c>
      <c r="H34" s="5">
        <f t="shared" si="33"/>
        <v>-3.7827978842596033E-2</v>
      </c>
      <c r="I34" s="5">
        <f t="shared" si="33"/>
        <v>-9.667135673154581E-2</v>
      </c>
      <c r="J34" s="5">
        <f t="shared" si="33"/>
        <v>-0.19424555095234364</v>
      </c>
      <c r="K34" s="5">
        <f t="shared" si="33"/>
        <v>-0.12284191875765382</v>
      </c>
      <c r="L34" s="2">
        <f t="shared" si="33"/>
        <v>-0.10668725084030317</v>
      </c>
      <c r="N34" s="12">
        <f t="shared" ref="N34:W34" si="34">IF(N24="","",N24/AVERAGE($B24:$AI24))-1</f>
        <v>4.3470387451471026E-2</v>
      </c>
      <c r="O34" s="5">
        <f t="shared" si="34"/>
        <v>2.8527319627921655E-2</v>
      </c>
      <c r="P34" s="5">
        <f t="shared" si="34"/>
        <v>-0.12784986581203261</v>
      </c>
      <c r="Q34" s="5">
        <f t="shared" si="34"/>
        <v>-4.3966752651189323E-2</v>
      </c>
      <c r="R34" s="5">
        <f t="shared" si="34"/>
        <v>-0.10600067745381581</v>
      </c>
      <c r="S34" s="5">
        <f t="shared" si="34"/>
        <v>-4.7924646290940176E-2</v>
      </c>
      <c r="T34" s="5">
        <f t="shared" si="34"/>
        <v>4.5933974308866921E-2</v>
      </c>
      <c r="U34" s="5">
        <f t="shared" si="34"/>
        <v>8.765340420542489E-2</v>
      </c>
      <c r="V34" s="5">
        <f t="shared" si="34"/>
        <v>7.3518069777743111E-2</v>
      </c>
      <c r="W34" s="5">
        <f t="shared" si="34"/>
        <v>7.0165976184892953E-2</v>
      </c>
      <c r="X34" s="61"/>
      <c r="Y34" s="5">
        <f t="shared" ref="Y34:AI34" si="35">IF(Y24="","",Y24/AVERAGE($B24:$AI24))-1</f>
        <v>8.6684124130383955E-2</v>
      </c>
      <c r="Z34" s="5">
        <f t="shared" si="35"/>
        <v>-7.5427968420229696E-2</v>
      </c>
      <c r="AA34" s="5">
        <f t="shared" si="35"/>
        <v>9.5488418145339926E-2</v>
      </c>
      <c r="AB34" s="5">
        <f t="shared" si="35"/>
        <v>-4.2262695745068912E-3</v>
      </c>
      <c r="AC34" s="5">
        <f t="shared" si="35"/>
        <v>0.11099689934599666</v>
      </c>
      <c r="AD34" s="5">
        <f t="shared" si="35"/>
        <v>1.742098543474313E-2</v>
      </c>
      <c r="AE34" s="5">
        <f t="shared" si="35"/>
        <v>0.14516402199119316</v>
      </c>
      <c r="AF34" s="5">
        <f t="shared" si="35"/>
        <v>0.30457020766565068</v>
      </c>
      <c r="AG34" s="5">
        <f t="shared" si="35"/>
        <v>-4.8893926365981222E-2</v>
      </c>
      <c r="AH34" s="5">
        <f t="shared" si="35"/>
        <v>2.7606242997473274E-3</v>
      </c>
      <c r="AI34" s="2">
        <f t="shared" si="35"/>
        <v>4.8801427864196834E-2</v>
      </c>
      <c r="AJ34" s="5"/>
      <c r="AK34" s="12">
        <f t="shared" ref="AK34:AS34" si="36">IF(AK24="","",AK24/AVERAGE($B24:$AI24))-1</f>
        <v>1.8107558821230496E-2</v>
      </c>
      <c r="AL34" s="5">
        <f t="shared" si="36"/>
        <v>-5.8748273795565131E-2</v>
      </c>
      <c r="AM34" s="5">
        <f t="shared" si="36"/>
        <v>-2.6115844602516924E-2</v>
      </c>
      <c r="AN34" s="5">
        <f t="shared" si="36"/>
        <v>5.7088511946639109E-3</v>
      </c>
      <c r="AO34" s="5">
        <f t="shared" si="36"/>
        <v>-1.379791031553701E-2</v>
      </c>
      <c r="AP34" s="5">
        <f t="shared" si="36"/>
        <v>3.85106438416849E-3</v>
      </c>
      <c r="AQ34" s="5">
        <f t="shared" si="36"/>
        <v>8.7411084186664656E-2</v>
      </c>
      <c r="AR34" s="5">
        <f t="shared" si="36"/>
        <v>5.0699601344485368E-2</v>
      </c>
      <c r="AS34" s="2">
        <f t="shared" si="36"/>
        <v>-5.9434847182052497E-2</v>
      </c>
      <c r="AT34" s="5"/>
      <c r="AU34" s="12">
        <f t="shared" ref="AU34:BF34" si="37">IF(AU24="","",AU24/AVERAGE($B24:$AI24))-1</f>
        <v>-6.9006487923082838E-2</v>
      </c>
      <c r="AV34" s="5">
        <f t="shared" si="37"/>
        <v>-4.9742046431642262E-2</v>
      </c>
      <c r="AW34" s="5">
        <f t="shared" si="37"/>
        <v>6.78639360066704E-2</v>
      </c>
      <c r="AX34" s="5">
        <f t="shared" si="37"/>
        <v>3.8058573699158549E-2</v>
      </c>
      <c r="AY34" s="5">
        <f t="shared" si="37"/>
        <v>0.13207874097813921</v>
      </c>
      <c r="AZ34" s="5">
        <f t="shared" si="37"/>
        <v>-4.9580499752468699E-2</v>
      </c>
      <c r="BA34" s="5">
        <f t="shared" si="37"/>
        <v>-0.10111389040881713</v>
      </c>
      <c r="BB34" s="5">
        <f t="shared" si="37"/>
        <v>6.9204512884650793E-3</v>
      </c>
      <c r="BC34" s="5">
        <f t="shared" si="37"/>
        <v>4.9818911383829878E-3</v>
      </c>
      <c r="BD34" s="5">
        <f t="shared" si="37"/>
        <v>2.5255999374658167E-2</v>
      </c>
      <c r="BE34" s="5">
        <f t="shared" si="37"/>
        <v>-7.6922275202584545E-2</v>
      </c>
      <c r="BF34" s="2">
        <f t="shared" si="37"/>
        <v>2.6669532817426234E-2</v>
      </c>
      <c r="BG34" s="5"/>
      <c r="BH34" s="12">
        <f t="shared" ref="BH34:BM34" si="38">IF(BH24="","",BH24/AVERAGE($B24:$AI24))-1</f>
        <v>-0.20510956512676204</v>
      </c>
      <c r="BI34" s="5">
        <f t="shared" si="38"/>
        <v>-8.709971599051558E-2</v>
      </c>
      <c r="BJ34" s="5">
        <f t="shared" si="38"/>
        <v>-0.13221162614971727</v>
      </c>
      <c r="BK34" s="5">
        <f t="shared" si="38"/>
        <v>-0.11807629172203538</v>
      </c>
      <c r="BL34" s="5">
        <f t="shared" si="38"/>
        <v>-7.0783501393991477E-2</v>
      </c>
      <c r="BM34" s="5">
        <f t="shared" si="38"/>
        <v>-4.8651606347220988E-2</v>
      </c>
      <c r="BN34" s="5"/>
      <c r="BO34" s="5">
        <f t="shared" ref="BO34:BT34" si="39">IF(BO24="","",BO24/AVERAGE($B24:$AI24))-1</f>
        <v>-2.2884911019046772E-2</v>
      </c>
      <c r="BP34" s="5">
        <f t="shared" si="39"/>
        <v>-8.4838062482086474E-2</v>
      </c>
      <c r="BQ34" s="5">
        <f t="shared" si="39"/>
        <v>2.7154172854946923E-2</v>
      </c>
      <c r="BR34" s="5">
        <f t="shared" si="39"/>
        <v>1.5442038614867704E-2</v>
      </c>
      <c r="BS34" s="5">
        <f t="shared" si="39"/>
        <v>-4.8005419630527069E-2</v>
      </c>
      <c r="BT34" s="2">
        <f t="shared" si="39"/>
        <v>-5.559811355168176E-2</v>
      </c>
      <c r="BU34" s="5"/>
      <c r="BV34" s="12">
        <f t="shared" ref="BV34:CF34" si="40">IF(BV24="","",BV24/AVERAGE($B24:$AI24))-1</f>
        <v>-0.27045519685244523</v>
      </c>
      <c r="BW34" s="5">
        <f t="shared" si="40"/>
        <v>-9.9700356966048953E-2</v>
      </c>
      <c r="BX34" s="5">
        <f t="shared" si="40"/>
        <v>-8.5847729226920855E-2</v>
      </c>
      <c r="BY34" s="5">
        <f t="shared" si="40"/>
        <v>-0.11185674457385542</v>
      </c>
      <c r="BZ34" s="5">
        <f t="shared" si="40"/>
        <v>-4.966127309205548E-2</v>
      </c>
      <c r="CA34" s="5">
        <f t="shared" si="40"/>
        <v>-6.7224263268961248E-4</v>
      </c>
      <c r="CB34" s="5">
        <f t="shared" si="40"/>
        <v>-5.1478673232757344E-2</v>
      </c>
      <c r="CC34" s="5">
        <f t="shared" si="40"/>
        <v>0.14980848901743138</v>
      </c>
      <c r="CD34" s="5">
        <f t="shared" si="40"/>
        <v>9.5326871466166363E-2</v>
      </c>
      <c r="CE34" s="5">
        <f t="shared" si="40"/>
        <v>0.13874254149404641</v>
      </c>
      <c r="CF34" s="2">
        <f t="shared" si="40"/>
        <v>0.11963964668177907</v>
      </c>
    </row>
    <row r="35" spans="1:84" x14ac:dyDescent="0.2">
      <c r="A35" s="9" t="s">
        <v>13</v>
      </c>
      <c r="B35" s="12">
        <f t="shared" ref="B35:L35" si="41">B9/AVERAGE($B9:$AI9)-1</f>
        <v>0.13131421591984371</v>
      </c>
      <c r="C35" s="5">
        <f t="shared" si="41"/>
        <v>8.0464938359428029E-3</v>
      </c>
      <c r="D35" s="5">
        <f t="shared" si="41"/>
        <v>-7.0552785402224094E-2</v>
      </c>
      <c r="E35" s="5">
        <f t="shared" si="41"/>
        <v>-9.5034528115751415E-2</v>
      </c>
      <c r="F35" s="5">
        <f t="shared" si="41"/>
        <v>6.023126119898814E-2</v>
      </c>
      <c r="G35" s="5">
        <f t="shared" si="41"/>
        <v>5.0399640290184067E-3</v>
      </c>
      <c r="H35" s="5">
        <f t="shared" si="41"/>
        <v>9.5450610365816813E-2</v>
      </c>
      <c r="I35" s="5">
        <f t="shared" si="41"/>
        <v>-1.9012274426376874E-2</v>
      </c>
      <c r="J35" s="5">
        <f t="shared" si="41"/>
        <v>-3.5333436235395088E-2</v>
      </c>
      <c r="K35" s="5">
        <f t="shared" si="41"/>
        <v>-4.9507076753753099E-2</v>
      </c>
      <c r="L35" s="2">
        <f t="shared" si="41"/>
        <v>-6.4754477917441156E-2</v>
      </c>
      <c r="N35" s="12">
        <f t="shared" ref="N35:W35" si="42">N9/AVERAGE($B9:$AI9)-1</f>
        <v>-4.5426786301498545E-2</v>
      </c>
      <c r="O35" s="5">
        <f t="shared" si="42"/>
        <v>5.4218201585139125E-2</v>
      </c>
      <c r="P35" s="5">
        <f t="shared" si="42"/>
        <v>-7.7854357790469009E-2</v>
      </c>
      <c r="Q35" s="5">
        <f t="shared" si="42"/>
        <v>6.113724674348564E-3</v>
      </c>
      <c r="R35" s="5">
        <f t="shared" si="42"/>
        <v>-6.7975759853431628E-2</v>
      </c>
      <c r="S35" s="5">
        <f t="shared" si="42"/>
        <v>-3.4474427719131007E-2</v>
      </c>
      <c r="T35" s="5">
        <f t="shared" si="42"/>
        <v>4.2836338744639768E-2</v>
      </c>
      <c r="U35" s="5">
        <f t="shared" si="42"/>
        <v>1.620707474045191E-2</v>
      </c>
      <c r="V35" s="5">
        <f t="shared" si="42"/>
        <v>0.10404069552845807</v>
      </c>
      <c r="W35" s="5">
        <f t="shared" si="42"/>
        <v>0.11155702004576917</v>
      </c>
      <c r="X35" s="61"/>
      <c r="Y35" s="5">
        <f t="shared" ref="Y35:AI35" si="43">Y9/AVERAGE($B9:$AI9)-1</f>
        <v>1.8186820930279346E-3</v>
      </c>
      <c r="Z35" s="5">
        <f t="shared" si="43"/>
        <v>-0.12424081766873141</v>
      </c>
      <c r="AA35" s="5">
        <f t="shared" si="43"/>
        <v>9.5880114623948964E-2</v>
      </c>
      <c r="AB35" s="5">
        <f t="shared" si="43"/>
        <v>-3.5333436235395088E-2</v>
      </c>
      <c r="AC35" s="5">
        <f t="shared" si="43"/>
        <v>7.290163681388373E-2</v>
      </c>
      <c r="AD35" s="5">
        <f t="shared" si="43"/>
        <v>-5.9815178948922632E-2</v>
      </c>
      <c r="AE35" s="5">
        <f t="shared" si="43"/>
        <v>6.581481655470478E-2</v>
      </c>
      <c r="AF35" s="5">
        <f t="shared" si="43"/>
        <v>8.5357260299713467E-2</v>
      </c>
      <c r="AG35" s="5">
        <f t="shared" si="43"/>
        <v>-0.10534263031092073</v>
      </c>
      <c r="AH35" s="5">
        <f t="shared" si="43"/>
        <v>-1.3643471199726309E-2</v>
      </c>
      <c r="AI35" s="2">
        <f t="shared" si="43"/>
        <v>-5.8526666174526398E-2</v>
      </c>
      <c r="AJ35" s="5"/>
      <c r="AK35" s="12">
        <f t="shared" ref="AK35:AS35" si="44">AK9/AVERAGE($B9:$AI9)-1</f>
        <v>-0.10018857921333613</v>
      </c>
      <c r="AL35" s="5">
        <f t="shared" si="44"/>
        <v>-0.16740599561100333</v>
      </c>
      <c r="AM35" s="5">
        <f t="shared" si="44"/>
        <v>-0.10877866437597727</v>
      </c>
      <c r="AN35" s="5">
        <f t="shared" si="44"/>
        <v>-0.13755544967082523</v>
      </c>
      <c r="AO35" s="5">
        <f t="shared" si="44"/>
        <v>-6.1962700239582946E-2</v>
      </c>
      <c r="AP35" s="5">
        <f t="shared" si="44"/>
        <v>-0.1399177230905515</v>
      </c>
      <c r="AQ35" s="5">
        <f t="shared" si="44"/>
        <v>3.1071948674241678E-3</v>
      </c>
      <c r="AR35" s="5">
        <f t="shared" si="44"/>
        <v>-9.1598494050694867E-2</v>
      </c>
      <c r="AS35" s="2">
        <f t="shared" si="44"/>
        <v>-0.15795690193209799</v>
      </c>
      <c r="AT35" s="5"/>
      <c r="AU35" s="12">
        <f t="shared" ref="AU35:BF35" si="45">AU9/AVERAGE($B9:$AI9)-1</f>
        <v>-0.14077673160681559</v>
      </c>
      <c r="AV35" s="5">
        <f t="shared" si="45"/>
        <v>-0.15194384231824931</v>
      </c>
      <c r="AW35" s="5">
        <f t="shared" si="45"/>
        <v>-0.11693924528048638</v>
      </c>
      <c r="AX35" s="5">
        <f t="shared" si="45"/>
        <v>-4.7359555463092784E-2</v>
      </c>
      <c r="AY35" s="5">
        <f t="shared" si="45"/>
        <v>4.1547825970243535E-2</v>
      </c>
      <c r="AZ35" s="5">
        <f t="shared" si="45"/>
        <v>-0.13927346670335361</v>
      </c>
      <c r="BA35" s="5">
        <f t="shared" si="45"/>
        <v>-0.19596802877678532</v>
      </c>
      <c r="BB35" s="5">
        <f t="shared" si="45"/>
        <v>-0.15709789341583391</v>
      </c>
      <c r="BC35" s="5">
        <f t="shared" si="45"/>
        <v>-0.19016972129200238</v>
      </c>
      <c r="BD35" s="5">
        <f t="shared" si="45"/>
        <v>-0.1190867665711467</v>
      </c>
      <c r="BE35" s="5">
        <f t="shared" si="45"/>
        <v>-0.20692038735915275</v>
      </c>
      <c r="BF35" s="2">
        <f t="shared" si="45"/>
        <v>-0.14850780825319276</v>
      </c>
      <c r="BG35" s="5"/>
      <c r="BH35" s="12">
        <f t="shared" ref="BH35:BT35" si="46">BH9/AVERAGE($B9:$AI9)-1</f>
        <v>-0.28852619640424415</v>
      </c>
      <c r="BI35" s="5">
        <f t="shared" si="46"/>
        <v>-0.30849814440738477</v>
      </c>
      <c r="BJ35" s="5">
        <f t="shared" si="46"/>
        <v>-0.30527686247139429</v>
      </c>
      <c r="BK35" s="5">
        <f t="shared" si="46"/>
        <v>-0.26726573562670708</v>
      </c>
      <c r="BL35" s="5">
        <f t="shared" si="46"/>
        <v>-0.23011361729828395</v>
      </c>
      <c r="BM35" s="5">
        <f t="shared" si="46"/>
        <v>-0.23612667691213285</v>
      </c>
      <c r="BN35" s="5">
        <f t="shared" si="46"/>
        <v>-0.21636948103805809</v>
      </c>
      <c r="BO35" s="5">
        <f t="shared" si="46"/>
        <v>-0.23183163433081222</v>
      </c>
      <c r="BP35" s="5">
        <f t="shared" si="46"/>
        <v>-0.24815279613983043</v>
      </c>
      <c r="BQ35" s="5">
        <f t="shared" si="46"/>
        <v>-0.18651893509788009</v>
      </c>
      <c r="BR35" s="5">
        <f t="shared" si="46"/>
        <v>-0.12853586025005193</v>
      </c>
      <c r="BS35" s="5">
        <f t="shared" si="46"/>
        <v>-0.18931071277573841</v>
      </c>
      <c r="BT35" s="2">
        <f t="shared" si="46"/>
        <v>-0.13734069754175915</v>
      </c>
      <c r="BU35" s="5"/>
      <c r="BV35" s="12">
        <f t="shared" ref="BV35:CF35" si="47">BV9/AVERAGE($B9:$AI9)-1</f>
        <v>-0.40384808971270181</v>
      </c>
      <c r="BW35" s="5">
        <f t="shared" si="47"/>
        <v>-0.2387037024609252</v>
      </c>
      <c r="BX35" s="5">
        <f t="shared" si="47"/>
        <v>-0.32696682750706341</v>
      </c>
      <c r="BY35" s="5">
        <f t="shared" si="47"/>
        <v>-0.31988000724788435</v>
      </c>
      <c r="BZ35" s="5">
        <f t="shared" si="47"/>
        <v>-0.32847009241052538</v>
      </c>
      <c r="CA35" s="5">
        <f t="shared" si="47"/>
        <v>-0.31945050298975231</v>
      </c>
      <c r="CB35" s="5">
        <f t="shared" si="47"/>
        <v>-0.34930104892993041</v>
      </c>
      <c r="CC35" s="5">
        <f t="shared" si="47"/>
        <v>-0.22044977149031264</v>
      </c>
      <c r="CD35" s="5">
        <f t="shared" si="47"/>
        <v>-0.201981088390634</v>
      </c>
      <c r="CE35" s="5">
        <f t="shared" si="47"/>
        <v>-0.26232643665818844</v>
      </c>
      <c r="CF35" s="2">
        <f t="shared" si="47"/>
        <v>-0.28380164956479137</v>
      </c>
    </row>
    <row r="36" spans="1:84" x14ac:dyDescent="0.2">
      <c r="A36" s="9" t="s">
        <v>12</v>
      </c>
      <c r="B36" s="12">
        <f t="shared" ref="B36:L36" si="48">B10/AVERAGE($B10:$AI10)-1</f>
        <v>7.0529992927712559E-2</v>
      </c>
      <c r="C36" s="5">
        <f t="shared" si="48"/>
        <v>8.4653136452284006E-3</v>
      </c>
      <c r="D36" s="5">
        <f t="shared" si="48"/>
        <v>-4.6398491245365547E-2</v>
      </c>
      <c r="E36" s="5">
        <f t="shared" si="48"/>
        <v>-5.9771543687447637E-2</v>
      </c>
      <c r="F36" s="5">
        <f t="shared" si="48"/>
        <v>3.14395319431644E-2</v>
      </c>
      <c r="G36" s="5">
        <f t="shared" si="48"/>
        <v>1.429459291485391E-2</v>
      </c>
      <c r="H36" s="5">
        <f t="shared" si="48"/>
        <v>-2.5074473328905444E-3</v>
      </c>
      <c r="I36" s="5">
        <f t="shared" si="48"/>
        <v>2.4581556331840337E-2</v>
      </c>
      <c r="J36" s="5">
        <f t="shared" si="48"/>
        <v>-6.8001114421036846E-2</v>
      </c>
      <c r="K36" s="5">
        <f t="shared" si="48"/>
        <v>-4.948458027046132E-2</v>
      </c>
      <c r="L36" s="2">
        <f t="shared" si="48"/>
        <v>-2.7881957094790133E-2</v>
      </c>
      <c r="N36" s="12">
        <f t="shared" ref="N36:W36" si="49">N10/AVERAGE($B10:$AI10)-1</f>
        <v>-6.9715608323868139E-2</v>
      </c>
      <c r="O36" s="5">
        <f t="shared" si="49"/>
        <v>2.801054413750248E-2</v>
      </c>
      <c r="P36" s="5">
        <f t="shared" si="49"/>
        <v>-8.308866076595034E-2</v>
      </c>
      <c r="Q36" s="5">
        <f t="shared" si="49"/>
        <v>2.2931355950364107E-3</v>
      </c>
      <c r="R36" s="5">
        <f t="shared" si="49"/>
        <v>-5.0170377831593949E-2</v>
      </c>
      <c r="S36" s="5">
        <f t="shared" si="49"/>
        <v>-3.5361436745890984E-3</v>
      </c>
      <c r="T36" s="5">
        <f t="shared" si="49"/>
        <v>4.1040697799018533E-2</v>
      </c>
      <c r="U36" s="5">
        <f t="shared" si="49"/>
        <v>1.0522706328625508E-2</v>
      </c>
      <c r="V36" s="5">
        <f t="shared" si="49"/>
        <v>8.7332033175457013E-2</v>
      </c>
      <c r="W36" s="5">
        <f t="shared" si="49"/>
        <v>-1.5880499774972745E-2</v>
      </c>
      <c r="X36" s="61"/>
      <c r="Y36" s="5">
        <f t="shared" ref="Y36:AI36" si="50">Y10/AVERAGE($B10:$AI10)-1</f>
        <v>2.183836608731049E-2</v>
      </c>
      <c r="Z36" s="5">
        <f t="shared" si="50"/>
        <v>-2.0681082702899589E-2</v>
      </c>
      <c r="AA36" s="5">
        <f t="shared" si="50"/>
        <v>7.6016373416772032E-2</v>
      </c>
      <c r="AB36" s="5">
        <f t="shared" si="50"/>
        <v>1.6073380339041154E-3</v>
      </c>
      <c r="AC36" s="5">
        <f t="shared" si="50"/>
        <v>5.7499839266196506E-2</v>
      </c>
      <c r="AD36" s="5">
        <f t="shared" si="50"/>
        <v>-7.6509290413837583E-3</v>
      </c>
      <c r="AE36" s="5">
        <f t="shared" si="50"/>
        <v>8.1224148646621419E-3</v>
      </c>
      <c r="AF36" s="5">
        <f t="shared" si="50"/>
        <v>9.0418122200552897E-2</v>
      </c>
      <c r="AG36" s="5">
        <f t="shared" si="50"/>
        <v>-7.314459612953006E-2</v>
      </c>
      <c r="AH36" s="5">
        <f t="shared" si="50"/>
        <v>4.0697799018452052E-2</v>
      </c>
      <c r="AI36" s="2">
        <f t="shared" si="50"/>
        <v>-3.6797325389511748E-2</v>
      </c>
      <c r="AJ36" s="5"/>
      <c r="AK36" s="12">
        <f t="shared" ref="AK36:AS36" si="51">AK10/AVERAGE($B10:$AI10)-1</f>
        <v>-0.10229099247765805</v>
      </c>
      <c r="AL36" s="5">
        <f t="shared" si="51"/>
        <v>-0.12217912175049839</v>
      </c>
      <c r="AM36" s="5">
        <f t="shared" si="51"/>
        <v>-0.11772143760313758</v>
      </c>
      <c r="AN36" s="5">
        <f t="shared" si="51"/>
        <v>-9.5433016866333764E-2</v>
      </c>
      <c r="AO36" s="5">
        <f t="shared" si="51"/>
        <v>-8.1717065643685305E-2</v>
      </c>
      <c r="AP36" s="5">
        <f t="shared" si="51"/>
        <v>-8.1031268082552899E-2</v>
      </c>
      <c r="AQ36" s="5">
        <f t="shared" si="51"/>
        <v>4.9613167313173667E-2</v>
      </c>
      <c r="AR36" s="5">
        <f t="shared" si="51"/>
        <v>-0.25385225348792362</v>
      </c>
      <c r="AS36" s="2">
        <f t="shared" si="51"/>
        <v>-0.10709157540558512</v>
      </c>
      <c r="AT36" s="5"/>
      <c r="AU36" s="12">
        <f t="shared" ref="AU36:BF36" si="52">AU10/AVERAGE($B10:$AI10)-1</f>
        <v>-6.8686911982169252E-2</v>
      </c>
      <c r="AV36" s="5">
        <f t="shared" si="52"/>
        <v>-7.2115899787831395E-2</v>
      </c>
      <c r="AW36" s="5">
        <f t="shared" si="52"/>
        <v>-7.9659672960288197E-2</v>
      </c>
      <c r="AX36" s="5">
        <f t="shared" si="52"/>
        <v>-3.233964124215094E-2</v>
      </c>
      <c r="AY36" s="5">
        <f t="shared" si="52"/>
        <v>-1.9309487580634888E-2</v>
      </c>
      <c r="AZ36" s="5">
        <f t="shared" si="52"/>
        <v>-0.12286491931163068</v>
      </c>
      <c r="BA36" s="5">
        <f t="shared" si="52"/>
        <v>-0.22744904738432525</v>
      </c>
      <c r="BB36" s="5">
        <f t="shared" si="52"/>
        <v>-5.8742847345749194E-2</v>
      </c>
      <c r="BC36" s="5">
        <f t="shared" si="52"/>
        <v>-0.13795246565654418</v>
      </c>
      <c r="BD36" s="5">
        <f t="shared" si="52"/>
        <v>-6.6286620518205774E-2</v>
      </c>
      <c r="BE36" s="5">
        <f t="shared" si="52"/>
        <v>-0.16366987419900991</v>
      </c>
      <c r="BF36" s="2">
        <f t="shared" si="52"/>
        <v>-7.5544887593493537E-2</v>
      </c>
      <c r="BG36" s="5"/>
      <c r="BH36" s="12">
        <f t="shared" ref="BH36:BT36" si="53">BH10/AVERAGE($B10:$AI10)-1</f>
        <v>-0.2092754120143161</v>
      </c>
      <c r="BI36" s="5">
        <f t="shared" si="53"/>
        <v>-0.26619660958830715</v>
      </c>
      <c r="BJ36" s="5">
        <f t="shared" si="53"/>
        <v>-0.26276762178264512</v>
      </c>
      <c r="BK36" s="5">
        <f t="shared" si="53"/>
        <v>-0.22950644006772258</v>
      </c>
      <c r="BL36" s="5">
        <f t="shared" si="53"/>
        <v>-0.20138874006129315</v>
      </c>
      <c r="BM36" s="5">
        <f t="shared" si="53"/>
        <v>-0.14789653029296423</v>
      </c>
      <c r="BN36" s="5">
        <f t="shared" si="53"/>
        <v>-0.11497824735860784</v>
      </c>
      <c r="BO36" s="5">
        <f t="shared" si="53"/>
        <v>-0.26482501446604234</v>
      </c>
      <c r="BP36" s="5">
        <f t="shared" si="53"/>
        <v>-0.2264203510426267</v>
      </c>
      <c r="BQ36" s="5">
        <f t="shared" si="53"/>
        <v>-0.1845866998135488</v>
      </c>
      <c r="BR36" s="5">
        <f t="shared" si="53"/>
        <v>-0.2435652900709373</v>
      </c>
      <c r="BS36" s="5">
        <f t="shared" si="53"/>
        <v>-0.14206725102333861</v>
      </c>
      <c r="BT36" s="2">
        <f t="shared" si="53"/>
        <v>-0.11223505711407833</v>
      </c>
      <c r="BU36" s="5"/>
      <c r="BV36" s="12">
        <f t="shared" ref="BV36:CF36" si="54">BV10/AVERAGE($B10:$AI10)-1</f>
        <v>-0.3337476693598509</v>
      </c>
      <c r="BW36" s="5">
        <f t="shared" si="54"/>
        <v>-0.19007308030260828</v>
      </c>
      <c r="BX36" s="5">
        <f t="shared" si="54"/>
        <v>-0.2703113949551017</v>
      </c>
      <c r="BY36" s="5">
        <f t="shared" si="54"/>
        <v>-0.31763142667323896</v>
      </c>
      <c r="BZ36" s="5">
        <f t="shared" si="54"/>
        <v>-0.27236878763849903</v>
      </c>
      <c r="CA36" s="5">
        <f t="shared" si="54"/>
        <v>-0.34643492424080069</v>
      </c>
      <c r="CB36" s="5">
        <f t="shared" si="54"/>
        <v>-0.31145924862304708</v>
      </c>
      <c r="CC36" s="5">
        <f t="shared" si="54"/>
        <v>-0.1667559632241058</v>
      </c>
      <c r="CD36" s="5">
        <f t="shared" si="54"/>
        <v>-0.21133280469771332</v>
      </c>
      <c r="CE36" s="5">
        <f t="shared" si="54"/>
        <v>-0.20858961445318358</v>
      </c>
      <c r="CF36" s="2">
        <f t="shared" si="54"/>
        <v>-0.39169756327554062</v>
      </c>
    </row>
    <row r="37" spans="1:84" x14ac:dyDescent="0.2">
      <c r="A37" s="9" t="s">
        <v>14</v>
      </c>
      <c r="B37" s="12">
        <f t="shared" ref="B37:L37" si="55">B11/AVERAGE($B11:$AI11)-1</f>
        <v>0.10562772971318846</v>
      </c>
      <c r="C37" s="5">
        <f t="shared" si="55"/>
        <v>-4.7486577461262724E-2</v>
      </c>
      <c r="D37" s="5">
        <f t="shared" si="55"/>
        <v>-1.0098200127966472E-2</v>
      </c>
      <c r="E37" s="5">
        <f t="shared" si="55"/>
        <v>-0.10980053968342307</v>
      </c>
      <c r="F37" s="5">
        <f t="shared" si="55"/>
        <v>9.2274737808439866E-2</v>
      </c>
      <c r="G37" s="5">
        <f t="shared" si="55"/>
        <v>1.7497983141847362E-2</v>
      </c>
      <c r="H37" s="5">
        <f t="shared" si="55"/>
        <v>3.8862770189445284E-2</v>
      </c>
      <c r="I37" s="5">
        <f t="shared" si="55"/>
        <v>-2.4341391493031828E-2</v>
      </c>
      <c r="J37" s="5">
        <f t="shared" si="55"/>
        <v>-0.14273791971513639</v>
      </c>
      <c r="K37" s="5">
        <f t="shared" si="55"/>
        <v>-1.0988399588283126E-2</v>
      </c>
      <c r="L37" s="2">
        <f t="shared" si="55"/>
        <v>-1.6329596350182496E-2</v>
      </c>
      <c r="N37" s="12">
        <f t="shared" ref="N37:W37" si="56">N11/AVERAGE($B11:$AI11)-1</f>
        <v>-6.7961165048543992E-2</v>
      </c>
      <c r="O37" s="5">
        <f t="shared" si="56"/>
        <v>2.6399977745013237E-2</v>
      </c>
      <c r="P37" s="5">
        <f t="shared" si="56"/>
        <v>-5.7278771524745031E-2</v>
      </c>
      <c r="Q37" s="5">
        <f t="shared" si="56"/>
        <v>8.5959885386817092E-3</v>
      </c>
      <c r="R37" s="5">
        <f t="shared" si="56"/>
        <v>-9.8227946699307456E-2</v>
      </c>
      <c r="S37" s="5">
        <f t="shared" si="56"/>
        <v>-2.523159095334826E-2</v>
      </c>
      <c r="T37" s="5">
        <f t="shared" si="56"/>
        <v>-1.1962055248008197E-3</v>
      </c>
      <c r="U37" s="5">
        <f t="shared" si="56"/>
        <v>5.4886360475143725E-2</v>
      </c>
      <c r="V37" s="5">
        <f t="shared" si="56"/>
        <v>0.14390630650680136</v>
      </c>
      <c r="W37" s="5">
        <f t="shared" si="56"/>
        <v>5.0351906974153149E-3</v>
      </c>
      <c r="X37" s="61"/>
      <c r="Y37" s="5">
        <f t="shared" ref="Y37:AI37" si="57">Y11/AVERAGE($B11:$AI11)-1</f>
        <v>9.4861879989982523E-3</v>
      </c>
      <c r="Z37" s="5">
        <f t="shared" si="57"/>
        <v>-4.9266976381895811E-2</v>
      </c>
      <c r="AA37" s="5">
        <f t="shared" si="57"/>
        <v>5.3105961554510639E-2</v>
      </c>
      <c r="AB37" s="5">
        <f t="shared" si="57"/>
        <v>-3.4133585556514023E-2</v>
      </c>
      <c r="AC37" s="5">
        <f t="shared" si="57"/>
        <v>4.4203966951344764E-2</v>
      </c>
      <c r="AD37" s="5">
        <f t="shared" si="57"/>
        <v>2.9070576125962866E-2</v>
      </c>
      <c r="AE37" s="5">
        <f t="shared" si="57"/>
        <v>2.6399977745013237E-2</v>
      </c>
      <c r="AF37" s="5">
        <f t="shared" si="57"/>
        <v>0.10384733079255537</v>
      </c>
      <c r="AG37" s="5">
        <f t="shared" si="57"/>
        <v>-5.7278771524745031E-2</v>
      </c>
      <c r="AH37" s="5">
        <f t="shared" si="57"/>
        <v>4.2423568030711456E-2</v>
      </c>
      <c r="AI37" s="2">
        <f t="shared" si="57"/>
        <v>-4.9266976381895811E-2</v>
      </c>
      <c r="AJ37" s="5"/>
      <c r="AK37" s="12">
        <f t="shared" ref="AK37:AS37" si="58">AK11/AVERAGE($B11:$AI11)-1</f>
        <v>-6.5290566667594252E-2</v>
      </c>
      <c r="AL37" s="5">
        <f t="shared" si="58"/>
        <v>-8.6655353715192174E-2</v>
      </c>
      <c r="AM37" s="5">
        <f t="shared" si="58"/>
        <v>-0.10891034022310664</v>
      </c>
      <c r="AN37" s="5">
        <f t="shared" si="58"/>
        <v>-6.8851364508860646E-2</v>
      </c>
      <c r="AO37" s="5">
        <f t="shared" si="58"/>
        <v>-8.1314156953292804E-2</v>
      </c>
      <c r="AP37" s="5">
        <f t="shared" si="58"/>
        <v>-0.11425153698500601</v>
      </c>
      <c r="AQ37" s="5">
        <f t="shared" si="58"/>
        <v>9.049433888780678E-2</v>
      </c>
      <c r="AR37" s="5">
        <f t="shared" si="58"/>
        <v>-9.2886749937408086E-2</v>
      </c>
      <c r="AS37" s="2">
        <f t="shared" si="58"/>
        <v>-6.7070965588227338E-2</v>
      </c>
      <c r="AT37" s="5"/>
      <c r="AU37" s="12">
        <f t="shared" ref="AU37:BF37" si="59">AU11/AVERAGE($B11:$AI11)-1</f>
        <v>-8.9325952096141692E-2</v>
      </c>
      <c r="AV37" s="5">
        <f t="shared" si="59"/>
        <v>-9.9118146159624332E-2</v>
      </c>
      <c r="AW37" s="5">
        <f t="shared" si="59"/>
        <v>-9.1996550477091543E-2</v>
      </c>
      <c r="AX37" s="5">
        <f t="shared" si="59"/>
        <v>-1.0098200127966583E-2</v>
      </c>
      <c r="AY37" s="5">
        <f t="shared" si="59"/>
        <v>2.729017720532978E-2</v>
      </c>
      <c r="AZ37" s="5">
        <f t="shared" si="59"/>
        <v>-0.14184772025481984</v>
      </c>
      <c r="BA37" s="5">
        <f t="shared" si="59"/>
        <v>-0.14629871755640267</v>
      </c>
      <c r="BB37" s="5">
        <f t="shared" si="59"/>
        <v>-3.5023785016830566E-2</v>
      </c>
      <c r="BC37" s="5">
        <f t="shared" si="59"/>
        <v>-7.0631763429493621E-2</v>
      </c>
      <c r="BD37" s="5">
        <f t="shared" si="59"/>
        <v>-2.8792388794614654E-2</v>
      </c>
      <c r="BE37" s="5">
        <f t="shared" si="59"/>
        <v>-0.1044593429215237</v>
      </c>
      <c r="BF37" s="2">
        <f t="shared" si="59"/>
        <v>-0.11603193590563909</v>
      </c>
      <c r="BG37" s="5"/>
      <c r="BH37" s="12">
        <f t="shared" ref="BH37:BT37" si="60">BH11/AVERAGE($B11:$AI11)-1</f>
        <v>-0.19793028625476428</v>
      </c>
      <c r="BI37" s="5">
        <f t="shared" si="60"/>
        <v>-9.4667148858041283E-2</v>
      </c>
      <c r="BJ37" s="5">
        <f t="shared" si="60"/>
        <v>-0.22285587114362826</v>
      </c>
      <c r="BK37" s="5">
        <f t="shared" si="60"/>
        <v>-0.23175786574679413</v>
      </c>
      <c r="BL37" s="5">
        <f t="shared" si="60"/>
        <v>-0.15520071215956843</v>
      </c>
      <c r="BM37" s="5">
        <f t="shared" si="60"/>
        <v>-0.17923609758811621</v>
      </c>
      <c r="BN37" s="5">
        <f t="shared" si="60"/>
        <v>-0.16588310568336739</v>
      </c>
      <c r="BO37" s="5">
        <f t="shared" si="60"/>
        <v>-0.14362811917545304</v>
      </c>
      <c r="BP37" s="5">
        <f t="shared" si="60"/>
        <v>-0.11247113806437292</v>
      </c>
      <c r="BQ37" s="5">
        <f t="shared" si="60"/>
        <v>-7.775335911202641E-2</v>
      </c>
      <c r="BR37" s="5">
        <f t="shared" si="60"/>
        <v>-0.17656549920716635</v>
      </c>
      <c r="BS37" s="5">
        <f t="shared" si="60"/>
        <v>-0.13561632403260393</v>
      </c>
      <c r="BT37" s="2">
        <f t="shared" si="60"/>
        <v>-5.2827774223162094E-2</v>
      </c>
      <c r="BU37" s="5"/>
      <c r="BV37" s="12">
        <f t="shared" ref="BV37:CF37" si="61">BV11/AVERAGE($B11:$AI11)-1</f>
        <v>-0.29407182796895459</v>
      </c>
      <c r="BW37" s="5">
        <f t="shared" si="61"/>
        <v>-0.16766350460400059</v>
      </c>
      <c r="BX37" s="5">
        <f t="shared" si="61"/>
        <v>-0.20683228085793004</v>
      </c>
      <c r="BY37" s="5">
        <f t="shared" si="61"/>
        <v>-0.24511085765154284</v>
      </c>
      <c r="BZ37" s="5">
        <f t="shared" si="61"/>
        <v>-0.22196567168331172</v>
      </c>
      <c r="CA37" s="5">
        <f t="shared" si="61"/>
        <v>-0.29318162850863794</v>
      </c>
      <c r="CB37" s="5">
        <f t="shared" si="61"/>
        <v>-0.20950287923887967</v>
      </c>
      <c r="CC37" s="5">
        <f t="shared" si="61"/>
        <v>-9.4667148858041283E-2</v>
      </c>
      <c r="CD37" s="5">
        <f t="shared" si="61"/>
        <v>-0.1178123348262724</v>
      </c>
      <c r="CE37" s="5">
        <f t="shared" si="61"/>
        <v>-0.17300470136590007</v>
      </c>
      <c r="CF37" s="2">
        <f t="shared" si="61"/>
        <v>-0.1391771218738701</v>
      </c>
    </row>
    <row r="38" spans="1:84" x14ac:dyDescent="0.2">
      <c r="A38" s="9" t="s">
        <v>15</v>
      </c>
      <c r="B38" s="12">
        <f t="shared" ref="B38:L38" si="62">B12/AVERAGE($B12:$AI12)-1</f>
        <v>7.9006367141960299E-2</v>
      </c>
      <c r="C38" s="5">
        <f t="shared" si="62"/>
        <v>-4.2148686216481046E-3</v>
      </c>
      <c r="D38" s="5">
        <f t="shared" si="62"/>
        <v>-9.3175499955160834E-2</v>
      </c>
      <c r="E38" s="5">
        <f t="shared" si="62"/>
        <v>-0.10178459331001699</v>
      </c>
      <c r="F38" s="5">
        <f t="shared" si="62"/>
        <v>9.0485158281768507E-2</v>
      </c>
      <c r="G38" s="5">
        <f t="shared" si="62"/>
        <v>-3.2911846471168293E-2</v>
      </c>
      <c r="H38" s="5">
        <f t="shared" si="62"/>
        <v>2.1612411442920143E-2</v>
      </c>
      <c r="I38" s="5">
        <f t="shared" si="62"/>
        <v>8.1876064926912573E-2</v>
      </c>
      <c r="J38" s="5">
        <f t="shared" si="62"/>
        <v>-1.5693659761456424E-2</v>
      </c>
      <c r="K38" s="5">
        <f t="shared" si="62"/>
        <v>-2.4302753116312359E-2</v>
      </c>
      <c r="L38" s="2">
        <f t="shared" si="62"/>
        <v>-4.1520939826024561E-2</v>
      </c>
      <c r="N38" s="12">
        <f t="shared" ref="N38:W38" si="63">N12/AVERAGE($B12:$AI12)-1</f>
        <v>-0.1075239888799211</v>
      </c>
      <c r="O38" s="5">
        <f t="shared" si="63"/>
        <v>-1.8563357546408255E-2</v>
      </c>
      <c r="P38" s="5">
        <f t="shared" si="63"/>
        <v>-3.2911846471168293E-2</v>
      </c>
      <c r="Q38" s="5">
        <f t="shared" si="63"/>
        <v>-2.4302753116312359E-2</v>
      </c>
      <c r="R38" s="5">
        <f t="shared" si="63"/>
        <v>-5.2999730965832548E-2</v>
      </c>
      <c r="S38" s="5">
        <f t="shared" si="63"/>
        <v>-5.5869428750784489E-2</v>
      </c>
      <c r="T38" s="5">
        <f t="shared" si="63"/>
        <v>1.5245269482559998E-3</v>
      </c>
      <c r="U38" s="5">
        <f t="shared" si="63"/>
        <v>7.2639225181598821E-3</v>
      </c>
      <c r="V38" s="5">
        <f t="shared" si="63"/>
        <v>8.4745762711864403E-2</v>
      </c>
      <c r="W38" s="5">
        <f t="shared" si="63"/>
        <v>9.0485158281768507E-2</v>
      </c>
      <c r="X38" s="61"/>
      <c r="Y38" s="5">
        <f t="shared" ref="Y38:AI38" si="64">Y12/AVERAGE($B12:$AI12)-1</f>
        <v>4.4569993722536116E-2</v>
      </c>
      <c r="Z38" s="5">
        <f t="shared" si="64"/>
        <v>-5.2999730965832548E-2</v>
      </c>
      <c r="AA38" s="5">
        <f t="shared" si="64"/>
        <v>5.0309389292439999E-2</v>
      </c>
      <c r="AB38" s="5">
        <f t="shared" si="64"/>
        <v>-5.0130033180880496E-2</v>
      </c>
      <c r="AC38" s="5">
        <f t="shared" si="64"/>
        <v>1.5873015873016039E-2</v>
      </c>
      <c r="AD38" s="5">
        <f t="shared" si="64"/>
        <v>1.5873015873016039E-2</v>
      </c>
      <c r="AE38" s="5">
        <f t="shared" si="64"/>
        <v>-3.2911846471168293E-2</v>
      </c>
      <c r="AF38" s="5">
        <f t="shared" si="64"/>
        <v>0.11631243834633676</v>
      </c>
      <c r="AG38" s="5">
        <f t="shared" si="64"/>
        <v>-8.1696708815352848E-2</v>
      </c>
      <c r="AH38" s="5">
        <f t="shared" si="64"/>
        <v>0.14213971841090478</v>
      </c>
      <c r="AI38" s="2">
        <f t="shared" si="64"/>
        <v>-1.8563357546408255E-2</v>
      </c>
      <c r="AJ38" s="5"/>
      <c r="AK38" s="12">
        <f t="shared" ref="AK38:AS38" si="65">AK12/AVERAGE($B12:$AI12)-1</f>
        <v>-0.13335126894448923</v>
      </c>
      <c r="AL38" s="5">
        <f t="shared" si="65"/>
        <v>-0.11039368666487304</v>
      </c>
      <c r="AM38" s="5">
        <f t="shared" si="65"/>
        <v>-9.3175499955160834E-2</v>
      </c>
      <c r="AN38" s="5">
        <f t="shared" si="65"/>
        <v>-5.0130033180880496E-2</v>
      </c>
      <c r="AO38" s="5">
        <f t="shared" si="65"/>
        <v>-0.12761187337458524</v>
      </c>
      <c r="AP38" s="5">
        <f t="shared" si="65"/>
        <v>-0.18213613128867356</v>
      </c>
      <c r="AQ38" s="5">
        <f t="shared" si="65"/>
        <v>-7.8827011030400795E-2</v>
      </c>
      <c r="AR38" s="5">
        <f t="shared" si="65"/>
        <v>-0.21657250470809797</v>
      </c>
      <c r="AS38" s="2">
        <f t="shared" si="65"/>
        <v>-0.15056945565420132</v>
      </c>
      <c r="AT38" s="5"/>
      <c r="AU38" s="12">
        <f t="shared" ref="AU38:BF38" si="66">AU12/AVERAGE($B12:$AI12)-1</f>
        <v>-0.17639673571876957</v>
      </c>
      <c r="AV38" s="5">
        <f t="shared" si="66"/>
        <v>-0.15630885122410543</v>
      </c>
      <c r="AW38" s="5">
        <f t="shared" si="66"/>
        <v>-0.14196036229934528</v>
      </c>
      <c r="AX38" s="5">
        <f t="shared" si="66"/>
        <v>-7.0217917675544528E-2</v>
      </c>
      <c r="AY38" s="5">
        <f t="shared" si="66"/>
        <v>-9.6045197740112886E-2</v>
      </c>
      <c r="AZ38" s="5">
        <f t="shared" si="66"/>
        <v>-0.11900278001972908</v>
      </c>
      <c r="BA38" s="5">
        <f t="shared" si="66"/>
        <v>-0.16491794457896147</v>
      </c>
      <c r="BB38" s="5">
        <f t="shared" si="66"/>
        <v>-0.11613308223477703</v>
      </c>
      <c r="BC38" s="5">
        <f t="shared" si="66"/>
        <v>-7.3087615460496802E-2</v>
      </c>
      <c r="BD38" s="5">
        <f t="shared" si="66"/>
        <v>-8.7436104385256952E-2</v>
      </c>
      <c r="BE38" s="5">
        <f t="shared" si="66"/>
        <v>-0.2251815980629539</v>
      </c>
      <c r="BF38" s="2">
        <f t="shared" si="66"/>
        <v>-3.5781544256120457E-2</v>
      </c>
      <c r="BG38" s="5"/>
      <c r="BH38" s="12">
        <f t="shared" ref="BH38:BT38" si="67">BH12/AVERAGE($B12:$AI12)-1</f>
        <v>-0.20796341135324181</v>
      </c>
      <c r="BI38" s="5">
        <f t="shared" si="67"/>
        <v>-0.26248766926733025</v>
      </c>
      <c r="BJ38" s="5">
        <f t="shared" si="67"/>
        <v>-0.31701192718141868</v>
      </c>
      <c r="BK38" s="5">
        <f t="shared" si="67"/>
        <v>-0.27109676262218629</v>
      </c>
      <c r="BL38" s="5">
        <f t="shared" si="67"/>
        <v>-0.25961797148237831</v>
      </c>
      <c r="BM38" s="5">
        <f t="shared" si="67"/>
        <v>-0.26535736705228219</v>
      </c>
      <c r="BN38" s="5">
        <f t="shared" si="67"/>
        <v>-9.6045197740112886E-2</v>
      </c>
      <c r="BO38" s="5">
        <f t="shared" si="67"/>
        <v>-0.2423997847726661</v>
      </c>
      <c r="BP38" s="5">
        <f t="shared" si="67"/>
        <v>-8.7436104385256841E-2</v>
      </c>
      <c r="BQ38" s="5">
        <f t="shared" si="67"/>
        <v>-0.11613308223477703</v>
      </c>
      <c r="BR38" s="5">
        <f t="shared" si="67"/>
        <v>-0.236660389202762</v>
      </c>
      <c r="BS38" s="5">
        <f t="shared" si="67"/>
        <v>-0.12761187337458524</v>
      </c>
      <c r="BT38" s="2">
        <f t="shared" si="67"/>
        <v>-0.11613308223477703</v>
      </c>
      <c r="BU38" s="5"/>
      <c r="BV38" s="12">
        <f t="shared" ref="BV38:CF38" si="68">BV12/AVERAGE($B12:$AI12)-1</f>
        <v>-0.377275580665411</v>
      </c>
      <c r="BW38" s="5">
        <f t="shared" si="68"/>
        <v>-0.2423997847726661</v>
      </c>
      <c r="BX38" s="5">
        <f t="shared" si="68"/>
        <v>-0.19074522464352972</v>
      </c>
      <c r="BY38" s="5">
        <f t="shared" si="68"/>
        <v>-0.26535736705228219</v>
      </c>
      <c r="BZ38" s="5">
        <f t="shared" si="68"/>
        <v>-0.31701192718141868</v>
      </c>
      <c r="CA38" s="5">
        <f t="shared" si="68"/>
        <v>-0.21944220249304991</v>
      </c>
      <c r="CB38" s="5">
        <f t="shared" si="68"/>
        <v>-0.51789077212806023</v>
      </c>
      <c r="CC38" s="5">
        <f t="shared" si="68"/>
        <v>-0.17926643350372151</v>
      </c>
      <c r="CD38" s="5">
        <f t="shared" si="68"/>
        <v>-0.236660389202762</v>
      </c>
      <c r="CE38" s="5">
        <f t="shared" si="68"/>
        <v>-0.27396646040713835</v>
      </c>
      <c r="CF38" s="2">
        <f t="shared" si="68"/>
        <v>-0.33423011389113078</v>
      </c>
    </row>
    <row r="39" spans="1:84" x14ac:dyDescent="0.2">
      <c r="A39" s="9" t="s">
        <v>26</v>
      </c>
      <c r="B39" s="12">
        <f t="shared" ref="B39:L39" si="69">B13/AVERAGE($B13:$AI13)-1</f>
        <v>0.11025443330763296</v>
      </c>
      <c r="C39" s="5">
        <f t="shared" si="69"/>
        <v>-2.1331277306605001E-2</v>
      </c>
      <c r="D39" s="5">
        <f t="shared" si="69"/>
        <v>-1.7219223849910148E-2</v>
      </c>
      <c r="E39" s="5">
        <f t="shared" si="69"/>
        <v>3.3410434335645611E-3</v>
      </c>
      <c r="F39" s="5">
        <f t="shared" si="69"/>
        <v>8.5582112567463176E-2</v>
      </c>
      <c r="G39" s="5">
        <f t="shared" si="69"/>
        <v>-8.9951169365202199E-3</v>
      </c>
      <c r="H39" s="5">
        <f t="shared" si="69"/>
        <v>-7.7101002313029188E-4</v>
      </c>
      <c r="I39" s="5">
        <f t="shared" si="69"/>
        <v>-6.6563865330249383E-2</v>
      </c>
      <c r="J39" s="5">
        <f t="shared" si="69"/>
        <v>-6.6563865330249272E-2</v>
      </c>
      <c r="K39" s="5">
        <f t="shared" si="69"/>
        <v>-4.6003598046774563E-2</v>
      </c>
      <c r="L39" s="2">
        <f t="shared" si="69"/>
        <v>3.3410434335645611E-3</v>
      </c>
      <c r="N39" s="12">
        <f t="shared" ref="N39:W39" si="70">N13/AVERAGE($B13:$AI13)-1</f>
        <v>-2.9555384219994818E-2</v>
      </c>
      <c r="O39" s="5">
        <f t="shared" si="70"/>
        <v>2.8013364173734123E-2</v>
      </c>
      <c r="P39" s="5">
        <f t="shared" si="70"/>
        <v>2.8013364173734123E-2</v>
      </c>
      <c r="Q39" s="5">
        <f t="shared" si="70"/>
        <v>-1.7219223849910148E-2</v>
      </c>
      <c r="R39" s="5">
        <f t="shared" si="70"/>
        <v>-9.1236186070418945E-2</v>
      </c>
      <c r="S39" s="5">
        <f t="shared" si="70"/>
        <v>-6.2451811873554419E-2</v>
      </c>
      <c r="T39" s="5">
        <f t="shared" si="70"/>
        <v>-7.7101002313029188E-4</v>
      </c>
      <c r="U39" s="5">
        <f t="shared" si="70"/>
        <v>2.8013364173734123E-2</v>
      </c>
      <c r="V39" s="5">
        <f t="shared" si="70"/>
        <v>5.6797738370598871E-2</v>
      </c>
      <c r="W39" s="5">
        <f t="shared" si="70"/>
        <v>3.6237471087124273E-2</v>
      </c>
      <c r="X39" s="61"/>
      <c r="Y39" s="5">
        <f t="shared" ref="Y39:AI39" si="71">Y13/AVERAGE($B13:$AI13)-1</f>
        <v>3.6237471087124273E-2</v>
      </c>
      <c r="Z39" s="5">
        <f t="shared" si="71"/>
        <v>-5.4227704960164491E-2</v>
      </c>
      <c r="AA39" s="5">
        <f t="shared" si="71"/>
        <v>1.9789257260344417E-2</v>
      </c>
      <c r="AB39" s="5">
        <f t="shared" si="71"/>
        <v>-0.10768439989719869</v>
      </c>
      <c r="AC39" s="5">
        <f t="shared" si="71"/>
        <v>0.11025443330763296</v>
      </c>
      <c r="AD39" s="5">
        <f t="shared" si="71"/>
        <v>8.5582112567463176E-2</v>
      </c>
      <c r="AE39" s="5">
        <f t="shared" si="71"/>
        <v>1.5677203803649453E-2</v>
      </c>
      <c r="AF39" s="5">
        <f t="shared" si="71"/>
        <v>6.5021845283988577E-2</v>
      </c>
      <c r="AG39" s="5">
        <f t="shared" si="71"/>
        <v>-0.10768439989719858</v>
      </c>
      <c r="AH39" s="5">
        <f t="shared" si="71"/>
        <v>3.3410434335645611E-3</v>
      </c>
      <c r="AI39" s="2">
        <f t="shared" si="71"/>
        <v>-1.7219223849910148E-2</v>
      </c>
      <c r="AJ39" s="5"/>
      <c r="AK39" s="12">
        <f t="shared" ref="AK39:AS39" si="72">AK13/AVERAGE($B13:$AI13)-1</f>
        <v>-0.1282446671806734</v>
      </c>
      <c r="AL39" s="5">
        <f t="shared" si="72"/>
        <v>-0.1282446671806734</v>
      </c>
      <c r="AM39" s="5">
        <f t="shared" si="72"/>
        <v>-0.11590850681058862</v>
      </c>
      <c r="AN39" s="5">
        <f t="shared" si="72"/>
        <v>-0.14058082755075829</v>
      </c>
      <c r="AO39" s="5">
        <f t="shared" si="72"/>
        <v>-0.12002056026728358</v>
      </c>
      <c r="AP39" s="5">
        <f t="shared" si="72"/>
        <v>-7.47879722436392E-2</v>
      </c>
      <c r="AQ39" s="5">
        <f t="shared" si="72"/>
        <v>-0.10768439989719869</v>
      </c>
      <c r="AR39" s="5">
        <f t="shared" si="72"/>
        <v>-7.8900025700334164E-2</v>
      </c>
      <c r="AS39" s="2">
        <f t="shared" si="72"/>
        <v>-0.13235672063736825</v>
      </c>
      <c r="AT39" s="5"/>
      <c r="AU39" s="12">
        <f t="shared" ref="AU39:BF39" si="73">AU13/AVERAGE($B13:$AI13)-1</f>
        <v>-0.17347725520431767</v>
      </c>
      <c r="AV39" s="5">
        <f t="shared" si="73"/>
        <v>-0.15291698792084296</v>
      </c>
      <c r="AW39" s="5">
        <f t="shared" si="73"/>
        <v>-0.12002056026728358</v>
      </c>
      <c r="AX39" s="5">
        <f t="shared" si="73"/>
        <v>-8.7124132613724092E-2</v>
      </c>
      <c r="AY39" s="5">
        <f t="shared" si="73"/>
        <v>-1.3107170393215184E-2</v>
      </c>
      <c r="AZ39" s="5">
        <f t="shared" si="73"/>
        <v>-0.24338216396813173</v>
      </c>
      <c r="BA39" s="5">
        <f t="shared" si="73"/>
        <v>-0.20226162940118231</v>
      </c>
      <c r="BB39" s="5">
        <f t="shared" si="73"/>
        <v>-0.10357234644050373</v>
      </c>
      <c r="BC39" s="5">
        <f t="shared" si="73"/>
        <v>-0.1282446671806734</v>
      </c>
      <c r="BD39" s="5">
        <f t="shared" si="73"/>
        <v>-7.8900025700334164E-2</v>
      </c>
      <c r="BE39" s="5">
        <f t="shared" si="73"/>
        <v>-0.23104600359804683</v>
      </c>
      <c r="BF39" s="2">
        <f t="shared" si="73"/>
        <v>-5.8339758416859566E-2</v>
      </c>
      <c r="BG39" s="5"/>
      <c r="BH39" s="12">
        <f t="shared" ref="BH39:BT39" si="74">BH13/AVERAGE($B13:$AI13)-1</f>
        <v>-0.15702904137753793</v>
      </c>
      <c r="BI39" s="5">
        <f t="shared" si="74"/>
        <v>-0.29272680544847085</v>
      </c>
      <c r="BJ39" s="5">
        <f t="shared" si="74"/>
        <v>-0.27627859162169111</v>
      </c>
      <c r="BK39" s="5">
        <f t="shared" si="74"/>
        <v>-0.14469288100745326</v>
      </c>
      <c r="BL39" s="5">
        <f t="shared" si="74"/>
        <v>-0.15291698792084296</v>
      </c>
      <c r="BM39" s="5">
        <f t="shared" si="74"/>
        <v>-0.20226162940118231</v>
      </c>
      <c r="BN39" s="5">
        <f t="shared" si="74"/>
        <v>-5.8339758416859566E-2</v>
      </c>
      <c r="BO39" s="5">
        <f t="shared" si="74"/>
        <v>-0.1693652017476226</v>
      </c>
      <c r="BP39" s="5">
        <f t="shared" si="74"/>
        <v>-0.10768439989719869</v>
      </c>
      <c r="BQ39" s="5">
        <f t="shared" si="74"/>
        <v>-0.14058082755075829</v>
      </c>
      <c r="BR39" s="5">
        <f t="shared" si="74"/>
        <v>-7.0675918786944236E-2</v>
      </c>
      <c r="BS39" s="5">
        <f t="shared" si="74"/>
        <v>-0.12413261372397844</v>
      </c>
      <c r="BT39" s="2">
        <f t="shared" si="74"/>
        <v>-5.0115651503469527E-2</v>
      </c>
      <c r="BU39" s="5"/>
      <c r="BV39" s="12">
        <f t="shared" ref="BV39:CF39" si="75">BV13/AVERAGE($B13:$AI13)-1</f>
        <v>-0.32562323310203045</v>
      </c>
      <c r="BW39" s="5">
        <f t="shared" si="75"/>
        <v>-0.17758930866101263</v>
      </c>
      <c r="BX39" s="5">
        <f t="shared" si="75"/>
        <v>-0.24338216396813173</v>
      </c>
      <c r="BY39" s="5">
        <f t="shared" si="75"/>
        <v>-0.26394243125160632</v>
      </c>
      <c r="BZ39" s="5">
        <f t="shared" si="75"/>
        <v>-0.30917501927525071</v>
      </c>
      <c r="CA39" s="5">
        <f t="shared" si="75"/>
        <v>-0.31739912618864041</v>
      </c>
      <c r="CB39" s="5">
        <f t="shared" si="75"/>
        <v>-0.28861475199177589</v>
      </c>
      <c r="CC39" s="5">
        <f t="shared" si="75"/>
        <v>-0.17347725520431767</v>
      </c>
      <c r="CD39" s="5">
        <f t="shared" si="75"/>
        <v>-0.14880493446414811</v>
      </c>
      <c r="CE39" s="5">
        <f t="shared" si="75"/>
        <v>-0.21459778977126698</v>
      </c>
      <c r="CF39" s="2">
        <f t="shared" si="75"/>
        <v>-0.16525314829092785</v>
      </c>
    </row>
    <row r="40" spans="1:84" x14ac:dyDescent="0.2">
      <c r="A40" s="9" t="s">
        <v>17</v>
      </c>
      <c r="B40" s="12">
        <f t="shared" ref="B40:L40" si="76">B14/AVERAGE($B14:$AI14)-1</f>
        <v>0.14285714285714302</v>
      </c>
      <c r="C40" s="5">
        <f t="shared" si="76"/>
        <v>4.3290043290045155E-3</v>
      </c>
      <c r="D40" s="5">
        <f t="shared" si="76"/>
        <v>-6.4935064935064735E-2</v>
      </c>
      <c r="E40" s="5">
        <f t="shared" si="76"/>
        <v>3.3189033189033434E-2</v>
      </c>
      <c r="F40" s="5">
        <f t="shared" si="76"/>
        <v>0.10822510822510867</v>
      </c>
      <c r="G40" s="5">
        <f t="shared" si="76"/>
        <v>3.3189033189033434E-2</v>
      </c>
      <c r="H40" s="5">
        <f t="shared" si="76"/>
        <v>-1.8759018759018531E-2</v>
      </c>
      <c r="I40" s="5">
        <f t="shared" si="76"/>
        <v>4.473304473304518E-2</v>
      </c>
      <c r="J40" s="5">
        <f t="shared" si="76"/>
        <v>-1.8759018759018531E-2</v>
      </c>
      <c r="K40" s="5">
        <f t="shared" si="76"/>
        <v>-6.4935064935064735E-2</v>
      </c>
      <c r="L40" s="2">
        <f t="shared" si="76"/>
        <v>-3.0303030303030054E-2</v>
      </c>
      <c r="N40" s="12">
        <f t="shared" ref="N40:W40" si="77">N14/AVERAGE($B14:$AI14)-1</f>
        <v>-0.12842712842712822</v>
      </c>
      <c r="O40" s="5">
        <f t="shared" si="77"/>
        <v>2.1645021645021911E-2</v>
      </c>
      <c r="P40" s="5">
        <f t="shared" si="77"/>
        <v>-5.3391053391053211E-2</v>
      </c>
      <c r="Q40" s="5">
        <f t="shared" si="77"/>
        <v>-1.8759018759018531E-2</v>
      </c>
      <c r="R40" s="5">
        <f t="shared" si="77"/>
        <v>-1.2987012987012658E-2</v>
      </c>
      <c r="S40" s="5">
        <f t="shared" si="77"/>
        <v>9.090909090909105E-2</v>
      </c>
      <c r="T40" s="5">
        <f t="shared" si="77"/>
        <v>-1.4430014430011351E-3</v>
      </c>
      <c r="U40" s="5">
        <f t="shared" si="77"/>
        <v>1.0101010101010388E-2</v>
      </c>
      <c r="V40" s="5">
        <f t="shared" si="77"/>
        <v>0.12554112554112584</v>
      </c>
      <c r="W40" s="5">
        <f t="shared" si="77"/>
        <v>-8.2251082251082019E-2</v>
      </c>
      <c r="X40" s="61"/>
      <c r="Y40" s="5">
        <f t="shared" ref="Y40:AI40" si="78">Y14/AVERAGE($B14:$AI14)-1</f>
        <v>4.3290043290045155E-3</v>
      </c>
      <c r="Z40" s="5">
        <f t="shared" si="78"/>
        <v>9.6681096681096923E-2</v>
      </c>
      <c r="AA40" s="5">
        <f t="shared" si="78"/>
        <v>-0.36507936507936489</v>
      </c>
      <c r="AB40" s="5">
        <f t="shared" si="78"/>
        <v>-3.0303030303030054E-2</v>
      </c>
      <c r="AC40" s="5">
        <f t="shared" si="78"/>
        <v>2.1645021645021911E-2</v>
      </c>
      <c r="AD40" s="5">
        <f t="shared" si="78"/>
        <v>-2.4531024531024404E-2</v>
      </c>
      <c r="AE40" s="5">
        <f t="shared" si="78"/>
        <v>-5.9163059163058862E-2</v>
      </c>
      <c r="AF40" s="5">
        <f t="shared" si="78"/>
        <v>0.2409812409812413</v>
      </c>
      <c r="AG40" s="5">
        <f t="shared" si="78"/>
        <v>-0.12842712842712822</v>
      </c>
      <c r="AH40" s="5">
        <f t="shared" si="78"/>
        <v>9.6681096681096923E-2</v>
      </c>
      <c r="AI40" s="2">
        <f t="shared" si="78"/>
        <v>2.7417027417027562E-2</v>
      </c>
      <c r="AJ40" s="5"/>
      <c r="AK40" s="12">
        <f t="shared" ref="AK40:AS40" si="79">AK14/AVERAGE($B14:$AI14)-1</f>
        <v>-1.2987012987012658E-2</v>
      </c>
      <c r="AL40" s="5">
        <f t="shared" si="79"/>
        <v>-0.14574314574314551</v>
      </c>
      <c r="AM40" s="5">
        <f t="shared" si="79"/>
        <v>2.7417027417027562E-2</v>
      </c>
      <c r="AN40" s="5">
        <f t="shared" si="79"/>
        <v>-5.9163059163058862E-2</v>
      </c>
      <c r="AO40" s="5">
        <f t="shared" si="79"/>
        <v>-0.16883116883116855</v>
      </c>
      <c r="AP40" s="5">
        <f t="shared" si="79"/>
        <v>-0.15151515151515138</v>
      </c>
      <c r="AQ40" s="5">
        <f t="shared" si="79"/>
        <v>9.6681096681096923E-2</v>
      </c>
      <c r="AR40" s="5">
        <f t="shared" si="79"/>
        <v>-0.22655122655122639</v>
      </c>
      <c r="AS40" s="2">
        <f t="shared" si="79"/>
        <v>-0.18614718614718584</v>
      </c>
      <c r="AT40" s="5"/>
      <c r="AU40" s="12">
        <f t="shared" ref="AU40:BF40" si="80">AU14/AVERAGE($B14:$AI14)-1</f>
        <v>-1.4430014430011351E-3</v>
      </c>
      <c r="AV40" s="5">
        <f t="shared" si="80"/>
        <v>-9.9567099567099415E-2</v>
      </c>
      <c r="AW40" s="5">
        <f t="shared" si="80"/>
        <v>-1.4430014430011351E-3</v>
      </c>
      <c r="AX40" s="5">
        <f t="shared" si="80"/>
        <v>1.5873015873016261E-2</v>
      </c>
      <c r="AY40" s="5">
        <f t="shared" si="80"/>
        <v>2.1645021645021911E-2</v>
      </c>
      <c r="AZ40" s="5">
        <f t="shared" si="80"/>
        <v>-7.0707070707070385E-2</v>
      </c>
      <c r="BA40" s="5">
        <f t="shared" si="80"/>
        <v>-0.13419913419913398</v>
      </c>
      <c r="BB40" s="5">
        <f t="shared" si="80"/>
        <v>-3.6075036075035705E-2</v>
      </c>
      <c r="BC40" s="5">
        <f t="shared" si="80"/>
        <v>-1.8759018759018531E-2</v>
      </c>
      <c r="BD40" s="5">
        <f t="shared" si="80"/>
        <v>-9.3795093795093654E-2</v>
      </c>
      <c r="BE40" s="5">
        <f t="shared" si="80"/>
        <v>-5.9163059163058862E-2</v>
      </c>
      <c r="BF40" s="2">
        <f t="shared" si="80"/>
        <v>3.3189033189033434E-2</v>
      </c>
      <c r="BG40" s="5"/>
      <c r="BH40" s="12">
        <f t="shared" ref="BH40:BO40" si="81">BH14/AVERAGE($B14:$AI14)-1</f>
        <v>-0.24963924963924944</v>
      </c>
      <c r="BI40" s="5">
        <f t="shared" si="81"/>
        <v>-5.9163059163059084E-2</v>
      </c>
      <c r="BJ40" s="5">
        <f t="shared" si="81"/>
        <v>-0.24963924963924944</v>
      </c>
      <c r="BK40" s="5">
        <f t="shared" si="81"/>
        <v>-0.25541125541125531</v>
      </c>
      <c r="BL40" s="5">
        <f t="shared" si="81"/>
        <v>-0.2554112554112552</v>
      </c>
      <c r="BM40" s="5">
        <f t="shared" si="81"/>
        <v>-0.13419913419913398</v>
      </c>
      <c r="BN40" s="5">
        <f t="shared" si="81"/>
        <v>3.3189033189033434E-2</v>
      </c>
      <c r="BO40" s="5">
        <f t="shared" si="81"/>
        <v>-0.31890331890331869</v>
      </c>
      <c r="BP40" s="5"/>
      <c r="BQ40" s="5">
        <f>BQ14/AVERAGE($B14:$AI14)-1</f>
        <v>6.2049062049062131E-2</v>
      </c>
      <c r="BR40" s="5">
        <f>BR14/AVERAGE($B14:$AI14)-1</f>
        <v>-0.37662337662337642</v>
      </c>
      <c r="BS40" s="5">
        <f>BS14/AVERAGE($B14:$AI14)-1</f>
        <v>1.5873015873016261E-2</v>
      </c>
      <c r="BT40" s="2">
        <f>BT14/AVERAGE($B14:$AI14)-1</f>
        <v>-0.21500721500721476</v>
      </c>
      <c r="BU40" s="5"/>
      <c r="BV40" s="12">
        <f t="shared" ref="BV40:CF40" si="82">BV14/AVERAGE($B14:$AI14)-1</f>
        <v>-0.26118326118326096</v>
      </c>
      <c r="BW40" s="5">
        <f t="shared" si="82"/>
        <v>-0.28108860028860005</v>
      </c>
      <c r="BX40" s="5">
        <f t="shared" si="82"/>
        <v>-0.3083890331890331</v>
      </c>
      <c r="BY40" s="5">
        <f t="shared" si="82"/>
        <v>-0.21738759018759002</v>
      </c>
      <c r="BZ40" s="5">
        <f t="shared" si="82"/>
        <v>-0.29018874458874444</v>
      </c>
      <c r="CA40" s="5">
        <f t="shared" si="82"/>
        <v>-0.29018874458874444</v>
      </c>
      <c r="CB40" s="5">
        <f t="shared" si="82"/>
        <v>-0.16214314574314559</v>
      </c>
      <c r="CC40" s="5">
        <f t="shared" si="82"/>
        <v>-0.15368658008657987</v>
      </c>
      <c r="CD40" s="5">
        <f t="shared" si="82"/>
        <v>-0.24468802308802284</v>
      </c>
      <c r="CE40" s="5">
        <f t="shared" si="82"/>
        <v>-0.11111111111111083</v>
      </c>
      <c r="CF40" s="2">
        <f t="shared" si="82"/>
        <v>-0.39029033189033169</v>
      </c>
    </row>
    <row r="41" spans="1:84" x14ac:dyDescent="0.2">
      <c r="A41" s="9" t="s">
        <v>4</v>
      </c>
      <c r="B41" s="12"/>
      <c r="C41" s="5">
        <f>C5/AVERAGE($B5:$AI5)-1</f>
        <v>7.4877241781189374E-2</v>
      </c>
      <c r="D41" s="5">
        <f t="shared" ref="D41:L41" si="83">D5/AVERAGE($B5:$AI5)-1</f>
        <v>2.0940749362061695E-2</v>
      </c>
      <c r="E41" s="5">
        <f t="shared" si="83"/>
        <v>-2.9143136455699881E-2</v>
      </c>
      <c r="F41" s="5">
        <f t="shared" si="83"/>
        <v>9.3829295579628269E-3</v>
      </c>
      <c r="G41" s="5">
        <f t="shared" si="83"/>
        <v>3.2498569166160562E-2</v>
      </c>
      <c r="H41" s="5">
        <f t="shared" si="83"/>
        <v>4.405638897025943E-2</v>
      </c>
      <c r="I41" s="5">
        <f t="shared" si="83"/>
        <v>-6.0274968475021451E-3</v>
      </c>
      <c r="J41" s="5">
        <f t="shared" si="83"/>
        <v>6.3319421977090729E-2</v>
      </c>
      <c r="K41" s="5">
        <f t="shared" si="83"/>
        <v>6.3319421977090729E-2</v>
      </c>
      <c r="L41" s="2">
        <f t="shared" si="83"/>
        <v>9.3829295579628269E-3</v>
      </c>
      <c r="N41" s="12">
        <f t="shared" ref="N41:W41" si="84">N5/AVERAGE($B5:$AI5)-1</f>
        <v>-0.10234266188165897</v>
      </c>
      <c r="O41" s="5">
        <f t="shared" si="84"/>
        <v>9.3829295579628269E-3</v>
      </c>
      <c r="P41" s="5">
        <f t="shared" si="84"/>
        <v>2.8645962564794347E-2</v>
      </c>
      <c r="Q41" s="5">
        <f t="shared" si="84"/>
        <v>-5.611138266526372E-2</v>
      </c>
      <c r="R41" s="5">
        <f t="shared" si="84"/>
        <v>5.9466815375724291E-2</v>
      </c>
      <c r="S41" s="5">
        <f t="shared" si="84"/>
        <v>2.479335596342791E-2</v>
      </c>
      <c r="T41" s="5">
        <f t="shared" si="84"/>
        <v>-2.9143136455699881E-2</v>
      </c>
      <c r="U41" s="5">
        <f t="shared" si="84"/>
        <v>0.10184548799075333</v>
      </c>
      <c r="V41" s="5">
        <f t="shared" si="84"/>
        <v>3.2498569166160562E-2</v>
      </c>
      <c r="W41" s="5">
        <f t="shared" si="84"/>
        <v>-9.0784842077560102E-2</v>
      </c>
      <c r="X41" s="61"/>
      <c r="Y41" s="5">
        <f t="shared" ref="Y41:AI41" si="85">Y5/AVERAGE($B5:$AI5)-1</f>
        <v>1.6777163552303964E-3</v>
      </c>
      <c r="Z41" s="5">
        <f t="shared" si="85"/>
        <v>-0.1389422281733782</v>
      </c>
      <c r="AA41" s="5">
        <f t="shared" si="85"/>
        <v>8.2582454983922027E-2</v>
      </c>
      <c r="AB41" s="5">
        <f t="shared" si="85"/>
        <v>3.4425068888104038E-2</v>
      </c>
      <c r="AC41" s="5">
        <f t="shared" si="85"/>
        <v>-6.0274968475021451E-3</v>
      </c>
      <c r="AD41" s="5">
        <f t="shared" si="85"/>
        <v>-6.7669202469362588E-2</v>
      </c>
      <c r="AE41" s="5">
        <f t="shared" si="85"/>
        <v>-7.3447915950151543E-2</v>
      </c>
      <c r="AF41" s="5">
        <f t="shared" si="85"/>
        <v>-6.0274968475021451E-3</v>
      </c>
      <c r="AG41" s="5">
        <f t="shared" si="85"/>
        <v>5.3688101894935336E-2</v>
      </c>
      <c r="AH41" s="5">
        <f t="shared" si="85"/>
        <v>-0.12160569488849027</v>
      </c>
      <c r="AI41" s="2">
        <f t="shared" si="85"/>
        <v>-1.9511423531023864E-2</v>
      </c>
      <c r="AJ41" s="5"/>
      <c r="AK41" s="12">
        <f t="shared" ref="AK41:AS41" si="86">AK5/AVERAGE($B5:$AI5)-1</f>
        <v>-3.6848349658432422E-2</v>
      </c>
      <c r="AL41" s="5">
        <f t="shared" si="86"/>
        <v>-2.1437923252967228E-2</v>
      </c>
      <c r="AM41" s="5">
        <f t="shared" si="86"/>
        <v>3.6351175767526778E-2</v>
      </c>
      <c r="AN41" s="5">
        <f t="shared" si="86"/>
        <v>-9.8801034488685824E-3</v>
      </c>
      <c r="AO41" s="5">
        <f t="shared" si="86"/>
        <v>9.3829295579628269E-3</v>
      </c>
      <c r="AP41" s="5">
        <f t="shared" si="86"/>
        <v>-2.3364030132390079E-2</v>
      </c>
      <c r="AQ41" s="5">
        <f t="shared" si="86"/>
        <v>3.2498569166160562E-2</v>
      </c>
      <c r="AR41" s="5">
        <f t="shared" si="86"/>
        <v>-4.8406169462531179E-2</v>
      </c>
      <c r="AS41" s="2">
        <f t="shared" si="86"/>
        <v>4.405638897025943E-2</v>
      </c>
      <c r="AT41" s="5"/>
      <c r="AU41" s="12">
        <f t="shared" ref="AU41:BF41" si="87">AU5/AVERAGE($B5:$AI5)-1</f>
        <v>-7.9227022273461456E-2</v>
      </c>
      <c r="AV41" s="5">
        <f t="shared" si="87"/>
        <v>-3.4921849936488947E-2</v>
      </c>
      <c r="AW41" s="5">
        <f t="shared" si="87"/>
        <v>-9.2710948956982953E-2</v>
      </c>
      <c r="AX41" s="5">
        <f t="shared" si="87"/>
        <v>-5.611138266526372E-2</v>
      </c>
      <c r="AY41" s="5">
        <f t="shared" si="87"/>
        <v>-9.4637448678926539E-2</v>
      </c>
      <c r="AZ41" s="5">
        <f t="shared" si="87"/>
        <v>-0.1196791951665469</v>
      </c>
      <c r="BA41" s="5">
        <f t="shared" si="87"/>
        <v>-0.18902611399113967</v>
      </c>
      <c r="BB41" s="5">
        <f t="shared" si="87"/>
        <v>-2.9143136455699881E-2</v>
      </c>
      <c r="BC41" s="5">
        <f t="shared" si="87"/>
        <v>-0.18324740051035071</v>
      </c>
      <c r="BD41" s="5">
        <f t="shared" si="87"/>
        <v>-2.1437923252967228E-2</v>
      </c>
      <c r="BE41" s="5">
        <f t="shared" si="87"/>
        <v>-0.2564469259363098</v>
      </c>
      <c r="BF41" s="2">
        <f t="shared" si="87"/>
        <v>-5.9963989266630047E-2</v>
      </c>
      <c r="BG41" s="5"/>
      <c r="BH41" s="12">
        <f t="shared" ref="BH41:CF41" si="88">BH5/AVERAGE($B5:$AI5)-1</f>
        <v>-0.3681725173759316</v>
      </c>
      <c r="BI41" s="5">
        <f t="shared" si="88"/>
        <v>-0.37202512397729792</v>
      </c>
      <c r="BJ41" s="5">
        <f t="shared" si="88"/>
        <v>-0.32194123815953646</v>
      </c>
      <c r="BK41" s="5"/>
      <c r="BL41" s="5">
        <f t="shared" si="88"/>
        <v>-0.26800474574040867</v>
      </c>
      <c r="BM41" s="5">
        <f t="shared" si="88"/>
        <v>-0.16013176090215298</v>
      </c>
      <c r="BN41" s="5"/>
      <c r="BO41" s="5">
        <f t="shared" si="88"/>
        <v>-0.29882559855133872</v>
      </c>
      <c r="BP41" s="5">
        <f t="shared" si="88"/>
        <v>-0.19480522031444958</v>
      </c>
      <c r="BQ41" s="5">
        <f t="shared" si="88"/>
        <v>-0.16783697410488563</v>
      </c>
      <c r="BR41" s="5">
        <f t="shared" si="88"/>
        <v>-0.32579384476090267</v>
      </c>
      <c r="BS41" s="5">
        <f t="shared" si="88"/>
        <v>-0.29112038534860618</v>
      </c>
      <c r="BT41" s="2">
        <f t="shared" si="88"/>
        <v>-0.26029953253767613</v>
      </c>
      <c r="BU41" s="5"/>
      <c r="BV41" s="12">
        <f t="shared" si="88"/>
        <v>-0.2564469259363098</v>
      </c>
      <c r="BW41" s="5">
        <f t="shared" si="88"/>
        <v>-0.17168958070625184</v>
      </c>
      <c r="BX41" s="5">
        <f t="shared" si="88"/>
        <v>-0.41825640319369317</v>
      </c>
      <c r="BY41" s="5">
        <f t="shared" si="88"/>
        <v>-0.31808863155817013</v>
      </c>
      <c r="BZ41" s="5">
        <f t="shared" si="88"/>
        <v>-0.329646451362269</v>
      </c>
      <c r="CA41" s="5">
        <f t="shared" si="88"/>
        <v>-0.36431991077456538</v>
      </c>
      <c r="CB41" s="5">
        <f t="shared" si="88"/>
        <v>-0.32579384476090267</v>
      </c>
      <c r="CC41" s="5">
        <f t="shared" si="88"/>
        <v>-0.49145592861965226</v>
      </c>
      <c r="CD41" s="5">
        <f t="shared" si="88"/>
        <v>-0.35276209097046662</v>
      </c>
      <c r="CE41" s="5">
        <f t="shared" si="88"/>
        <v>-0.19865782691581579</v>
      </c>
      <c r="CF41" s="2">
        <f t="shared" si="88"/>
        <v>-0.53383460123468129</v>
      </c>
    </row>
    <row r="42" spans="1:84" x14ac:dyDescent="0.2">
      <c r="A42" s="9" t="s">
        <v>3</v>
      </c>
      <c r="B42" s="12"/>
      <c r="C42" s="5">
        <f t="shared" ref="C42:L42" si="89">IF(C19="","",C19/AVERAGE($B19:$AI19))-1</f>
        <v>-9.3747613807352859E-2</v>
      </c>
      <c r="D42" s="5">
        <f t="shared" si="89"/>
        <v>-0.20472297707009246</v>
      </c>
      <c r="E42" s="5">
        <f t="shared" si="89"/>
        <v>0.11100680485997239</v>
      </c>
      <c r="F42" s="5">
        <f t="shared" si="89"/>
        <v>2.8297437509825496E-2</v>
      </c>
      <c r="G42" s="5">
        <f t="shared" si="89"/>
        <v>-3.3664967323197237E-2</v>
      </c>
      <c r="H42" s="5">
        <f t="shared" si="89"/>
        <v>9.9171289330069357E-2</v>
      </c>
      <c r="I42" s="5">
        <f t="shared" si="89"/>
        <v>5.4892537112313899E-2</v>
      </c>
      <c r="J42" s="5">
        <f t="shared" si="89"/>
        <v>-0.18536842814472132</v>
      </c>
      <c r="K42" s="5">
        <f t="shared" si="89"/>
        <v>-0.20277359804163775</v>
      </c>
      <c r="L42" s="2">
        <f t="shared" si="89"/>
        <v>-0.15111505378758971</v>
      </c>
      <c r="N42" s="12">
        <f t="shared" ref="N42:W42" si="90">IF(N19="","",N19/AVERAGE($B19:$AI19))-1</f>
        <v>-5.7544860421766653E-2</v>
      </c>
      <c r="O42" s="5">
        <f t="shared" si="90"/>
        <v>0.19288072405506762</v>
      </c>
      <c r="P42" s="5">
        <f t="shared" si="90"/>
        <v>-0.11915916185685094</v>
      </c>
      <c r="Q42" s="5">
        <f t="shared" si="90"/>
        <v>4.6120331484267751E-2</v>
      </c>
      <c r="R42" s="5">
        <f t="shared" si="90"/>
        <v>-8.8874166236216245E-2</v>
      </c>
      <c r="S42" s="5">
        <f t="shared" si="90"/>
        <v>4.6677296920969225E-2</v>
      </c>
      <c r="T42" s="5">
        <f t="shared" si="90"/>
        <v>0.15904507377546184</v>
      </c>
      <c r="U42" s="5">
        <f t="shared" si="90"/>
        <v>0.10042446156264728</v>
      </c>
      <c r="V42" s="5">
        <f t="shared" si="90"/>
        <v>0.25010892267612883</v>
      </c>
      <c r="W42" s="5">
        <f t="shared" si="90"/>
        <v>0.17415276124598544</v>
      </c>
      <c r="X42" s="61"/>
      <c r="Y42" s="5">
        <f t="shared" ref="Y42:AI42" si="91">IF(Y19="","",Y19/AVERAGE($B19:$AI19))-1</f>
        <v>3.8253194690861525E-2</v>
      </c>
      <c r="Z42" s="5">
        <f t="shared" si="91"/>
        <v>-0.1985267365867901</v>
      </c>
      <c r="AA42" s="5">
        <f t="shared" si="91"/>
        <v>-8.7899476721989056E-2</v>
      </c>
      <c r="AB42" s="5">
        <f t="shared" si="91"/>
        <v>-9.5766613515395282E-2</v>
      </c>
      <c r="AC42" s="5">
        <f t="shared" si="91"/>
        <v>-4.6684034406090813E-2</v>
      </c>
      <c r="AD42" s="5">
        <f t="shared" si="91"/>
        <v>5.7190019538706727E-2</v>
      </c>
      <c r="AE42" s="5">
        <f t="shared" si="91"/>
        <v>-7.4044961484043492E-2</v>
      </c>
      <c r="AF42" s="5">
        <f t="shared" si="91"/>
        <v>0.11713342466368704</v>
      </c>
      <c r="AG42" s="5">
        <f t="shared" si="91"/>
        <v>-9.2564062254362534E-2</v>
      </c>
      <c r="AH42" s="5">
        <f t="shared" si="91"/>
        <v>0.13955128349091539</v>
      </c>
      <c r="AI42" s="2">
        <f t="shared" si="91"/>
        <v>0.11755114874121309</v>
      </c>
      <c r="AJ42" s="5"/>
      <c r="AK42" s="12">
        <f t="shared" ref="AK42:AS42" si="92">IF(AK19="","",AK19/AVERAGE($B19:$AI19))-1</f>
        <v>6.1924225750668027E-2</v>
      </c>
      <c r="AL42" s="5">
        <f t="shared" si="92"/>
        <v>-0.12633009185438049</v>
      </c>
      <c r="AM42" s="5">
        <f t="shared" si="92"/>
        <v>4.93228827453005E-2</v>
      </c>
      <c r="AN42" s="5">
        <f t="shared" si="92"/>
        <v>0.14108293844184416</v>
      </c>
      <c r="AO42" s="5">
        <f t="shared" si="92"/>
        <v>8.6082601567588179E-2</v>
      </c>
      <c r="AP42" s="5">
        <f t="shared" si="92"/>
        <v>9.3044669526354706E-2</v>
      </c>
      <c r="AQ42" s="5">
        <f t="shared" si="92"/>
        <v>0.13788038718081141</v>
      </c>
      <c r="AR42" s="5">
        <f t="shared" si="92"/>
        <v>0.2002605160913602</v>
      </c>
      <c r="AS42" s="2">
        <f t="shared" si="92"/>
        <v>-4.2715655669593788E-2</v>
      </c>
      <c r="AT42" s="5"/>
      <c r="AU42" s="12">
        <f t="shared" ref="AU42:BF42" si="93">IF(AU19="","",AU19/AVERAGE($B19:$AI19))-1</f>
        <v>-9.7367889145911546E-2</v>
      </c>
      <c r="AV42" s="5">
        <f t="shared" si="93"/>
        <v>7.6335706425314953E-2</v>
      </c>
      <c r="AW42" s="5">
        <f t="shared" si="93"/>
        <v>5.7050778179531303E-2</v>
      </c>
      <c r="AX42" s="5">
        <f t="shared" si="93"/>
        <v>-1.082489276169607E-3</v>
      </c>
      <c r="AY42" s="5">
        <f t="shared" si="93"/>
        <v>0.30329912188110564</v>
      </c>
      <c r="AZ42" s="5">
        <f t="shared" si="93"/>
        <v>-3.9721966447324175E-2</v>
      </c>
      <c r="BA42" s="5">
        <f t="shared" si="93"/>
        <v>0.20589979113796097</v>
      </c>
      <c r="BB42" s="5">
        <f t="shared" si="93"/>
        <v>-2.6837649066858704E-3</v>
      </c>
      <c r="BC42" s="5">
        <f t="shared" si="93"/>
        <v>-7.9336133132706044E-2</v>
      </c>
      <c r="BD42" s="5">
        <f t="shared" si="93"/>
        <v>0.15096907494329281</v>
      </c>
      <c r="BE42" s="5">
        <f t="shared" si="93"/>
        <v>-6.1095515080737628E-2</v>
      </c>
      <c r="BF42" s="2">
        <f t="shared" si="93"/>
        <v>-2.8721899072473023E-2</v>
      </c>
      <c r="BG42" s="5"/>
      <c r="BH42" s="12">
        <f>IF(BH19="","",BH19/AVERAGE($B19:$AI19))-1</f>
        <v>-0.16580501718058716</v>
      </c>
      <c r="BI42" s="5">
        <f>IF(BI19="","",BI19/AVERAGE($B19:$AI19))-1</f>
        <v>-5.5108136636198291E-2</v>
      </c>
      <c r="BJ42" s="5">
        <f>IF(BJ19="","",BJ19/AVERAGE($B19:$AI19))-1</f>
        <v>-0.17144429222718816</v>
      </c>
      <c r="BK42" s="5">
        <f>IF(BK19="","",BK19/AVERAGE($B19:$AI19))-1</f>
        <v>-0.2460080400655783</v>
      </c>
      <c r="BL42" s="5"/>
      <c r="BM42" s="5">
        <f t="shared" ref="BM42:BT42" si="94">IF(BM19="","",BM19/AVERAGE($B19:$AI19))-1</f>
        <v>-0.33567947537449194</v>
      </c>
      <c r="BN42" s="5">
        <f t="shared" si="94"/>
        <v>0.2334695802546769</v>
      </c>
      <c r="BO42" s="5">
        <f t="shared" si="94"/>
        <v>-0.11818447234262375</v>
      </c>
      <c r="BP42" s="5">
        <f t="shared" si="94"/>
        <v>9.4437083118108056E-2</v>
      </c>
      <c r="BQ42" s="5">
        <f t="shared" si="94"/>
        <v>-0.11268443865519806</v>
      </c>
      <c r="BR42" s="5">
        <f t="shared" si="94"/>
        <v>4.4449435174163998E-2</v>
      </c>
      <c r="BS42" s="5">
        <f t="shared" si="94"/>
        <v>2.3289240236259445E-3</v>
      </c>
      <c r="BT42" s="2">
        <f t="shared" si="94"/>
        <v>-6.8962651874143854E-2</v>
      </c>
      <c r="BU42" s="5"/>
      <c r="BV42" s="12">
        <f t="shared" ref="BV42:CF42" si="95">IF(BV19="","",BV19/AVERAGE($B19:$AI19))-1</f>
        <v>-0.38072405506771179</v>
      </c>
      <c r="BW42" s="5">
        <f t="shared" si="95"/>
        <v>-3.3804208682372661E-2</v>
      </c>
      <c r="BX42" s="5">
        <f t="shared" si="95"/>
        <v>-0.1357985042783032</v>
      </c>
      <c r="BY42" s="5">
        <f t="shared" si="95"/>
        <v>-0.12897567767871199</v>
      </c>
      <c r="BZ42" s="5">
        <f t="shared" si="95"/>
        <v>0.17331731309093334</v>
      </c>
      <c r="CA42" s="5">
        <f t="shared" si="95"/>
        <v>-0.1377478833067578</v>
      </c>
      <c r="CB42" s="5">
        <f t="shared" si="95"/>
        <v>0.11588025243110911</v>
      </c>
      <c r="CC42" s="5">
        <f t="shared" si="95"/>
        <v>0.42666696611044963</v>
      </c>
      <c r="CD42" s="5">
        <f t="shared" si="95"/>
        <v>9.2000359332539805E-2</v>
      </c>
      <c r="CE42" s="5">
        <f t="shared" si="95"/>
        <v>9.5411772632335357E-2</v>
      </c>
      <c r="CF42" s="2">
        <f t="shared" si="95"/>
        <v>0.90677117254699402</v>
      </c>
    </row>
    <row r="43" spans="1:84" x14ac:dyDescent="0.2">
      <c r="A43" s="9" t="s">
        <v>10</v>
      </c>
      <c r="B43" s="12">
        <f t="shared" ref="B43:L43" si="96">IF(B17="","",B17/AVERAGE($B17:$AI17))-1</f>
        <v>9.020709020709039E-2</v>
      </c>
      <c r="C43" s="5">
        <f t="shared" si="96"/>
        <v>-0.12530712530712529</v>
      </c>
      <c r="D43" s="5">
        <f t="shared" si="96"/>
        <v>1.5093015093015083E-2</v>
      </c>
      <c r="E43" s="5">
        <f t="shared" si="96"/>
        <v>-0.13794313794313784</v>
      </c>
      <c r="F43" s="5">
        <f t="shared" si="96"/>
        <v>-3.6855036855036882E-2</v>
      </c>
      <c r="G43" s="5">
        <f t="shared" si="96"/>
        <v>-3.3345033345033359E-2</v>
      </c>
      <c r="H43" s="5">
        <f t="shared" si="96"/>
        <v>0.1035451035451036</v>
      </c>
      <c r="I43" s="5">
        <f t="shared" si="96"/>
        <v>-0.13443313443313443</v>
      </c>
      <c r="J43" s="5">
        <f t="shared" si="96"/>
        <v>-8.6697086697086645E-2</v>
      </c>
      <c r="K43" s="5">
        <f t="shared" si="96"/>
        <v>-0.19550719550719553</v>
      </c>
      <c r="L43" s="2">
        <f t="shared" si="96"/>
        <v>-0.16602316602316602</v>
      </c>
      <c r="N43" s="12">
        <f t="shared" ref="N43:W43" si="97">IF(N17="","",N17/AVERAGE($B17:$AI17))-1</f>
        <v>-3.3345033345033359E-2</v>
      </c>
      <c r="O43" s="5">
        <f t="shared" si="97"/>
        <v>8.0730080730080367E-3</v>
      </c>
      <c r="P43" s="5">
        <f t="shared" si="97"/>
        <v>-0.14987714987714984</v>
      </c>
      <c r="Q43" s="5">
        <f t="shared" si="97"/>
        <v>-5.3001053001052845E-2</v>
      </c>
      <c r="R43" s="5">
        <f t="shared" si="97"/>
        <v>-7.4763074763074644E-2</v>
      </c>
      <c r="S43" s="5">
        <f t="shared" si="97"/>
        <v>8.6697086697086867E-2</v>
      </c>
      <c r="T43" s="5">
        <f t="shared" si="97"/>
        <v>6.7041067041067048E-2</v>
      </c>
      <c r="U43" s="5">
        <f t="shared" si="97"/>
        <v>0.10003510003510008</v>
      </c>
      <c r="V43" s="5">
        <f t="shared" si="97"/>
        <v>0.10424710424710448</v>
      </c>
      <c r="W43" s="5">
        <f t="shared" si="97"/>
        <v>1.0179010179010239E-2</v>
      </c>
      <c r="X43" s="61"/>
      <c r="Y43" s="5">
        <f t="shared" ref="Y43:AI43" si="98">IF(Y17="","",Y17/AVERAGE($B17:$AI17))-1</f>
        <v>0.16040716040716063</v>
      </c>
      <c r="Z43" s="5">
        <f t="shared" si="98"/>
        <v>0.16532116532116548</v>
      </c>
      <c r="AA43" s="5">
        <f t="shared" si="98"/>
        <v>-0.12600912600912595</v>
      </c>
      <c r="AB43" s="5">
        <f t="shared" si="98"/>
        <v>-0.15408915408915402</v>
      </c>
      <c r="AC43" s="5">
        <f t="shared" si="98"/>
        <v>6.8445068445068369E-2</v>
      </c>
      <c r="AD43" s="5">
        <f t="shared" si="98"/>
        <v>8.1081081081081141E-2</v>
      </c>
      <c r="AE43" s="5">
        <f t="shared" si="98"/>
        <v>0.15549315549315557</v>
      </c>
      <c r="AF43" s="5">
        <f t="shared" si="98"/>
        <v>0.28746928746928768</v>
      </c>
      <c r="AG43" s="5">
        <f t="shared" si="98"/>
        <v>-7.1955071955072003E-2</v>
      </c>
      <c r="AH43" s="5">
        <f t="shared" si="98"/>
        <v>-4.3173043173043046E-2</v>
      </c>
      <c r="AI43" s="2">
        <f t="shared" si="98"/>
        <v>0.11898911898911901</v>
      </c>
      <c r="AJ43" s="5"/>
      <c r="AK43" s="12">
        <f t="shared" ref="AK43:AS43" si="99">IF(AK17="","",AK17/AVERAGE($B17:$AI17))-1</f>
        <v>-1.0179010179010128E-2</v>
      </c>
      <c r="AL43" s="5">
        <f t="shared" si="99"/>
        <v>3.5100035100033011E-4</v>
      </c>
      <c r="AM43" s="5">
        <f t="shared" si="99"/>
        <v>-3.1941031941031817E-2</v>
      </c>
      <c r="AN43" s="5">
        <f t="shared" si="99"/>
        <v>-0.11688311688311681</v>
      </c>
      <c r="AO43" s="5">
        <f t="shared" si="99"/>
        <v>-1.3689013689013652E-2</v>
      </c>
      <c r="AP43" s="5">
        <f t="shared" si="99"/>
        <v>0.23130923130923153</v>
      </c>
      <c r="AQ43" s="5">
        <f t="shared" si="99"/>
        <v>-9.0909090909090828E-2</v>
      </c>
      <c r="AR43" s="5">
        <f t="shared" si="99"/>
        <v>0.14004914004914015</v>
      </c>
      <c r="AS43" s="2">
        <f t="shared" si="99"/>
        <v>1.0179010179010239E-2</v>
      </c>
      <c r="AT43" s="5"/>
      <c r="AU43" s="12">
        <f t="shared" ref="AU43:BF43" si="100">IF(AU17="","",AU17/AVERAGE($B17:$AI17))-1</f>
        <v>0.12741312741312738</v>
      </c>
      <c r="AV43" s="5">
        <f t="shared" si="100"/>
        <v>-8.2485082485082462E-2</v>
      </c>
      <c r="AW43" s="5">
        <f t="shared" si="100"/>
        <v>-1.5093015093014972E-2</v>
      </c>
      <c r="AX43" s="5">
        <f t="shared" si="100"/>
        <v>0.19550719550719564</v>
      </c>
      <c r="AY43" s="5">
        <f t="shared" si="100"/>
        <v>0.2671112671112672</v>
      </c>
      <c r="AZ43" s="5">
        <f t="shared" si="100"/>
        <v>0.17023517023517032</v>
      </c>
      <c r="BA43" s="5">
        <f t="shared" si="100"/>
        <v>0.20884520884520885</v>
      </c>
      <c r="BB43" s="5">
        <f t="shared" si="100"/>
        <v>0.13794313794313795</v>
      </c>
      <c r="BC43" s="5">
        <f t="shared" si="100"/>
        <v>0.1962091962091963</v>
      </c>
      <c r="BD43" s="5">
        <f t="shared" si="100"/>
        <v>0.22850122850122867</v>
      </c>
      <c r="BE43" s="5">
        <f t="shared" si="100"/>
        <v>0.2432432432432432</v>
      </c>
      <c r="BF43" s="2">
        <f t="shared" si="100"/>
        <v>-4.8789048789048661E-2</v>
      </c>
      <c r="BG43" s="5"/>
      <c r="BH43" s="12">
        <f t="shared" ref="BH43:BT43" si="101">IF(BH17="","",BH17/AVERAGE($B17:$AI17))-1</f>
        <v>0.19901719901719916</v>
      </c>
      <c r="BI43" s="5">
        <f t="shared" si="101"/>
        <v>0.99578799578799604</v>
      </c>
      <c r="BJ43" s="5">
        <f t="shared" si="101"/>
        <v>0.67076167076167081</v>
      </c>
      <c r="BK43" s="5">
        <f t="shared" si="101"/>
        <v>3.8610038610038533E-3</v>
      </c>
      <c r="BL43" s="5">
        <f t="shared" si="101"/>
        <v>0.15549315549315557</v>
      </c>
      <c r="BM43" s="5">
        <f t="shared" si="101"/>
        <v>4.5981045981046131E-2</v>
      </c>
      <c r="BN43" s="5">
        <f t="shared" si="101"/>
        <v>0.40400140400140416</v>
      </c>
      <c r="BO43" s="5">
        <f t="shared" si="101"/>
        <v>0.77746577746577761</v>
      </c>
      <c r="BP43" s="5">
        <f t="shared" si="101"/>
        <v>0.24956124956124959</v>
      </c>
      <c r="BQ43" s="5">
        <f t="shared" si="101"/>
        <v>0.34994734994735022</v>
      </c>
      <c r="BR43" s="5">
        <f t="shared" si="101"/>
        <v>0.45314145314145327</v>
      </c>
      <c r="BS43" s="5">
        <f t="shared" si="101"/>
        <v>0.10705510705510712</v>
      </c>
      <c r="BT43" s="2">
        <f t="shared" si="101"/>
        <v>0.24956124956124959</v>
      </c>
      <c r="BU43" s="5"/>
      <c r="BV43" s="12">
        <f t="shared" ref="BV43:CF43" si="102">IF(BV17="","",BV17/AVERAGE($B17:$AI17))-1</f>
        <v>0.61249561249561246</v>
      </c>
      <c r="BW43" s="5">
        <f t="shared" si="102"/>
        <v>0.14355914355914368</v>
      </c>
      <c r="BX43" s="5">
        <f t="shared" si="102"/>
        <v>0.36609336609336607</v>
      </c>
      <c r="BY43" s="5">
        <f t="shared" si="102"/>
        <v>0.59634959634959661</v>
      </c>
      <c r="BZ43" s="5">
        <f t="shared" si="102"/>
        <v>0.71849771849771882</v>
      </c>
      <c r="CA43" s="5">
        <f t="shared" si="102"/>
        <v>0.24605124605124606</v>
      </c>
      <c r="CB43" s="5">
        <f t="shared" si="102"/>
        <v>0.26009126009126016</v>
      </c>
      <c r="CC43" s="5">
        <f t="shared" si="102"/>
        <v>0.41312741312741341</v>
      </c>
      <c r="CD43" s="5">
        <f t="shared" si="102"/>
        <v>0.21937521937521942</v>
      </c>
      <c r="CE43" s="5">
        <f t="shared" si="102"/>
        <v>0.58511758511758538</v>
      </c>
      <c r="CF43" s="2">
        <f t="shared" si="102"/>
        <v>1.2113022113022116</v>
      </c>
    </row>
    <row r="44" spans="1:84" x14ac:dyDescent="0.2">
      <c r="A44" s="9" t="s">
        <v>28</v>
      </c>
      <c r="B44" s="12"/>
      <c r="C44" s="5">
        <f t="shared" ref="C44:L44" si="103">IF(C23="","",C23/AVERAGE($B23:$AI23))-1</f>
        <v>-0.47787588868201647</v>
      </c>
      <c r="D44" s="5">
        <f t="shared" si="103"/>
        <v>0.2341634867673168</v>
      </c>
      <c r="E44" s="5">
        <f t="shared" si="103"/>
        <v>0.63132830694170416</v>
      </c>
      <c r="F44" s="5">
        <f t="shared" si="103"/>
        <v>-0.25538739469463789</v>
      </c>
      <c r="G44" s="5">
        <f t="shared" si="103"/>
        <v>4.8248443846356626E-2</v>
      </c>
      <c r="H44" s="5">
        <f t="shared" si="103"/>
        <v>-6.0138502282768735E-2</v>
      </c>
      <c r="I44" s="5">
        <f t="shared" si="103"/>
        <v>-0.18166903238888821</v>
      </c>
      <c r="J44" s="5">
        <f t="shared" si="103"/>
        <v>0.36502786636434514</v>
      </c>
      <c r="K44" s="5">
        <f t="shared" si="103"/>
        <v>0.16120707135878432</v>
      </c>
      <c r="L44" s="2">
        <f t="shared" si="103"/>
        <v>0.49113007785376706</v>
      </c>
      <c r="N44" s="12">
        <f t="shared" ref="N44:W44" si="104">IF(N23="","",N23/AVERAGE($B23:$AI23))-1</f>
        <v>-0.4329210217462105</v>
      </c>
      <c r="O44" s="5">
        <f t="shared" si="104"/>
        <v>0.56103870567343139</v>
      </c>
      <c r="P44" s="5">
        <f t="shared" si="104"/>
        <v>-3.7661068814865861E-2</v>
      </c>
      <c r="Q44" s="5">
        <f t="shared" si="104"/>
        <v>0.44179401625896286</v>
      </c>
      <c r="R44" s="5">
        <f t="shared" si="104"/>
        <v>0.40503007846824035</v>
      </c>
      <c r="S44" s="5">
        <f t="shared" si="104"/>
        <v>0.24044954866935742</v>
      </c>
      <c r="T44" s="5">
        <f t="shared" si="104"/>
        <v>-0.40510995999778809</v>
      </c>
      <c r="U44" s="5">
        <f t="shared" si="104"/>
        <v>-9.9569254213751068E-2</v>
      </c>
      <c r="V44" s="5">
        <f t="shared" si="104"/>
        <v>-0.13614270528016947</v>
      </c>
      <c r="W44" s="5">
        <f t="shared" si="104"/>
        <v>-0.37577500445493173</v>
      </c>
      <c r="X44" s="61"/>
      <c r="Y44" s="5">
        <f t="shared" ref="Y44:AI44" si="105">IF(Y23="","",Y23/AVERAGE($B23:$AI23))-1</f>
        <v>-0.18052611204306279</v>
      </c>
      <c r="Z44" s="5">
        <f t="shared" si="105"/>
        <v>2.9771231588842983E-2</v>
      </c>
      <c r="AA44" s="5">
        <f t="shared" si="105"/>
        <v>-0.19747943050614203</v>
      </c>
      <c r="AB44" s="5">
        <f t="shared" si="105"/>
        <v>1.1865479504242549E-2</v>
      </c>
      <c r="AC44" s="5">
        <f t="shared" si="105"/>
        <v>-0.10375996214844485</v>
      </c>
      <c r="AD44" s="5">
        <f t="shared" si="105"/>
        <v>-0.18281195273471385</v>
      </c>
      <c r="AE44" s="5">
        <f t="shared" si="105"/>
        <v>-0.56302345444602175</v>
      </c>
      <c r="AF44" s="5">
        <f t="shared" si="105"/>
        <v>-0.63921814416772682</v>
      </c>
      <c r="AG44" s="5">
        <f t="shared" si="105"/>
        <v>-0.20167013844083581</v>
      </c>
      <c r="AH44" s="5">
        <f t="shared" si="105"/>
        <v>0.67856901456916119</v>
      </c>
      <c r="AI44" s="2">
        <f t="shared" si="105"/>
        <v>0.23111569917844865</v>
      </c>
      <c r="AJ44" s="5"/>
      <c r="AK44" s="12">
        <f t="shared" ref="AK44:AS44" si="106">IF(AK23="","",AK23/AVERAGE($B23:$AI23))-1</f>
        <v>-0.16738252806606846</v>
      </c>
      <c r="AL44" s="5">
        <f t="shared" si="106"/>
        <v>-0.61521681690538976</v>
      </c>
      <c r="AM44" s="5">
        <f t="shared" si="106"/>
        <v>9.0726983366207214E-2</v>
      </c>
      <c r="AN44" s="5">
        <f t="shared" si="106"/>
        <v>-9.8616820592229759E-2</v>
      </c>
      <c r="AO44" s="5">
        <f t="shared" si="106"/>
        <v>0.29892897303076604</v>
      </c>
      <c r="AP44" s="5">
        <f t="shared" si="106"/>
        <v>-0.52968827769277582</v>
      </c>
      <c r="AQ44" s="5">
        <f t="shared" si="106"/>
        <v>-0.34929734977663929</v>
      </c>
      <c r="AR44" s="5">
        <f t="shared" si="106"/>
        <v>-0.25976858935363589</v>
      </c>
      <c r="AS44" s="2">
        <f t="shared" si="106"/>
        <v>-0.52930730424416739</v>
      </c>
      <c r="AT44" s="5"/>
      <c r="AU44" s="12">
        <f t="shared" ref="AU44:BF44" si="107">IF(AU23="","",AU23/AVERAGE($B23:$AI23))-1</f>
        <v>-0.46416084453210948</v>
      </c>
      <c r="AV44" s="5">
        <f t="shared" si="107"/>
        <v>-0.32262920837404252</v>
      </c>
      <c r="AW44" s="5">
        <f t="shared" si="107"/>
        <v>0.11720463804449976</v>
      </c>
      <c r="AX44" s="5">
        <f t="shared" si="107"/>
        <v>-0.21805199673100228</v>
      </c>
      <c r="AY44" s="5">
        <f t="shared" si="107"/>
        <v>-0.41158650862413315</v>
      </c>
      <c r="AZ44" s="5">
        <f t="shared" si="107"/>
        <v>-0.24605354520372891</v>
      </c>
      <c r="BA44" s="5">
        <f t="shared" si="107"/>
        <v>-0.70226924991243767</v>
      </c>
      <c r="BB44" s="5">
        <f t="shared" si="107"/>
        <v>-0.41177699534843737</v>
      </c>
      <c r="BC44" s="5">
        <f t="shared" si="107"/>
        <v>-0.48987655231318505</v>
      </c>
      <c r="BD44" s="5">
        <f t="shared" si="107"/>
        <v>-0.2275763329462156</v>
      </c>
      <c r="BE44" s="5">
        <f t="shared" si="107"/>
        <v>-0.74322389563785407</v>
      </c>
      <c r="BF44" s="2">
        <f t="shared" si="107"/>
        <v>-0.20490841275400817</v>
      </c>
      <c r="BG44" s="5"/>
      <c r="BH44" s="12">
        <f t="shared" ref="BH44:BM44" si="108">IF(BH23="","",BH23/AVERAGE($B23:$AI23))-1</f>
        <v>-0.7095077454359997</v>
      </c>
      <c r="BI44" s="5">
        <f t="shared" si="108"/>
        <v>-0.77789247946122986</v>
      </c>
      <c r="BJ44" s="5">
        <f t="shared" si="108"/>
        <v>-0.77979734670427259</v>
      </c>
      <c r="BK44" s="5">
        <f t="shared" si="108"/>
        <v>-0.49387677352357451</v>
      </c>
      <c r="BL44" s="5">
        <f t="shared" si="108"/>
        <v>-0.73255663907681545</v>
      </c>
      <c r="BM44" s="5">
        <f t="shared" si="108"/>
        <v>-0.56816659600223685</v>
      </c>
      <c r="BN44" s="5"/>
      <c r="BO44" s="5">
        <f t="shared" ref="BO44:BT44" si="109">IF(BO23="","",BO23/AVERAGE($B23:$AI23))-1</f>
        <v>-0.66302898470575955</v>
      </c>
      <c r="BP44" s="5">
        <f t="shared" si="109"/>
        <v>-0.73008031166086007</v>
      </c>
      <c r="BQ44" s="5">
        <f t="shared" si="109"/>
        <v>-0.66321947143006388</v>
      </c>
      <c r="BR44" s="5">
        <f t="shared" si="109"/>
        <v>-0.61826460449425791</v>
      </c>
      <c r="BS44" s="5">
        <f t="shared" si="109"/>
        <v>-0.61293097621373849</v>
      </c>
      <c r="BT44" s="2">
        <f t="shared" si="109"/>
        <v>-0.70436460387978461</v>
      </c>
      <c r="BU44" s="5"/>
      <c r="BV44" s="12">
        <f t="shared" ref="BV44:CF44" si="110">IF(BV23="","",BV23/AVERAGE($B23:$AI23))-1</f>
        <v>-0.85789690366902016</v>
      </c>
      <c r="BW44" s="5">
        <f t="shared" si="110"/>
        <v>-0.7268420373476876</v>
      </c>
      <c r="BX44" s="5">
        <f t="shared" si="110"/>
        <v>-0.82551416053729554</v>
      </c>
      <c r="BY44" s="5">
        <f t="shared" si="110"/>
        <v>-0.77846393963414262</v>
      </c>
      <c r="BZ44" s="5">
        <f t="shared" si="110"/>
        <v>-0.82227588622412306</v>
      </c>
      <c r="CA44" s="5">
        <f t="shared" si="110"/>
        <v>-0.74817655046976494</v>
      </c>
      <c r="CB44" s="5">
        <f t="shared" si="110"/>
        <v>-0.85294424883710929</v>
      </c>
      <c r="CC44" s="5">
        <f t="shared" si="110"/>
        <v>-0.68493495800074977</v>
      </c>
      <c r="CD44" s="5">
        <f t="shared" si="110"/>
        <v>-0.63464646278442449</v>
      </c>
      <c r="CE44" s="5">
        <f t="shared" si="110"/>
        <v>-0.73446150631985807</v>
      </c>
      <c r="CF44" s="2">
        <f t="shared" si="110"/>
        <v>-0.72036548872134265</v>
      </c>
    </row>
    <row r="45" spans="1:84" ht="16" thickBot="1" x14ac:dyDescent="0.25">
      <c r="A45" s="9" t="s">
        <v>27</v>
      </c>
      <c r="B45" s="35">
        <f t="shared" ref="B45:L45" si="111">IF(B18="","",B18/AVERAGE($B18:$AI18))-1</f>
        <v>-0.57476861497470955</v>
      </c>
      <c r="C45" s="7">
        <f t="shared" si="111"/>
        <v>-0.2532901840434818</v>
      </c>
      <c r="D45" s="7">
        <f t="shared" si="111"/>
        <v>4.1617368400242105E-2</v>
      </c>
      <c r="E45" s="7">
        <f t="shared" si="111"/>
        <v>0.35540679053838264</v>
      </c>
      <c r="F45" s="7">
        <f t="shared" si="111"/>
        <v>-0.34088648674953836</v>
      </c>
      <c r="G45" s="7">
        <f t="shared" si="111"/>
        <v>-0.41378607644602339</v>
      </c>
      <c r="H45" s="7">
        <f t="shared" si="111"/>
        <v>-8.6175904325371588E-2</v>
      </c>
      <c r="I45" s="7">
        <f t="shared" si="111"/>
        <v>-0.23022315766422019</v>
      </c>
      <c r="J45" s="7">
        <f t="shared" si="111"/>
        <v>0.22712687168662415</v>
      </c>
      <c r="K45" s="7">
        <f t="shared" si="111"/>
        <v>-9.188487169270676E-3</v>
      </c>
      <c r="L45" s="36">
        <f t="shared" si="111"/>
        <v>0.39093195774695011</v>
      </c>
      <c r="N45" s="35">
        <f t="shared" ref="N45:W45" si="112">IF(N18="","",N18/AVERAGE($B18:$AI18))-1</f>
        <v>-0.55987724351467993</v>
      </c>
      <c r="O45" s="7">
        <f t="shared" si="112"/>
        <v>0.51346945231020058</v>
      </c>
      <c r="P45" s="7">
        <f t="shared" si="112"/>
        <v>-0.17377220703142815</v>
      </c>
      <c r="Q45" s="7">
        <f t="shared" si="112"/>
        <v>0.39511711443179509</v>
      </c>
      <c r="R45" s="7">
        <f t="shared" si="112"/>
        <v>0.30440627651841212</v>
      </c>
      <c r="S45" s="7">
        <f t="shared" si="112"/>
        <v>0.37185542960207552</v>
      </c>
      <c r="T45" s="7">
        <f t="shared" si="112"/>
        <v>-0.10486311556933026</v>
      </c>
      <c r="U45" s="7">
        <f t="shared" si="112"/>
        <v>-0.35470723673204962</v>
      </c>
      <c r="V45" s="7">
        <f t="shared" si="112"/>
        <v>0.31744839269909142</v>
      </c>
      <c r="W45" s="7">
        <f t="shared" si="112"/>
        <v>-2.3690541728384473E-2</v>
      </c>
      <c r="X45" s="61"/>
      <c r="Y45" s="7">
        <f t="shared" ref="Y45:AI45" si="113">IF(Y18="","",Y18/AVERAGE($B18:$AI18))-1</f>
        <v>-0.17931997286947843</v>
      </c>
      <c r="Z45" s="7">
        <f t="shared" si="113"/>
        <v>-6.3011548720880994E-2</v>
      </c>
      <c r="AA45" s="7">
        <f t="shared" si="113"/>
        <v>-0.33709064696560931</v>
      </c>
      <c r="AB45" s="7">
        <f t="shared" si="113"/>
        <v>0.44786955450588684</v>
      </c>
      <c r="AC45" s="7">
        <f t="shared" si="113"/>
        <v>-5.8826392036036124E-2</v>
      </c>
      <c r="AD45" s="7">
        <f t="shared" si="113"/>
        <v>-3.1540752050756016E-3</v>
      </c>
      <c r="AE45" s="7">
        <f t="shared" si="113"/>
        <v>-0.74713867285518321</v>
      </c>
      <c r="AF45" s="7">
        <f t="shared" si="113"/>
        <v>-0.57525526110085434</v>
      </c>
      <c r="AG45" s="7">
        <f t="shared" si="113"/>
        <v>-0.14875859614758757</v>
      </c>
      <c r="AH45" s="7">
        <f t="shared" si="113"/>
        <v>0.95982127921017324</v>
      </c>
      <c r="AI45" s="36">
        <f t="shared" si="113"/>
        <v>0.91271393419936087</v>
      </c>
      <c r="AJ45" s="5"/>
      <c r="AK45" s="35">
        <f t="shared" ref="AK45:AS45" si="114">IF(AK18="","",AK18/AVERAGE($B18:$AI18))-1</f>
        <v>-0.27664919809843014</v>
      </c>
      <c r="AL45" s="7">
        <f t="shared" si="114"/>
        <v>-0.65204801980649729</v>
      </c>
      <c r="AM45" s="7">
        <f t="shared" si="114"/>
        <v>8.5254318223986214E-3</v>
      </c>
      <c r="AN45" s="7">
        <f t="shared" si="114"/>
        <v>-0.22428607492525421</v>
      </c>
      <c r="AO45" s="7">
        <f t="shared" si="114"/>
        <v>0.13875193517873607</v>
      </c>
      <c r="AP45" s="7">
        <f t="shared" si="114"/>
        <v>-0.68270672575361713</v>
      </c>
      <c r="AQ45" s="7">
        <f t="shared" si="114"/>
        <v>-0.46926373482652584</v>
      </c>
      <c r="AR45" s="7">
        <f t="shared" si="114"/>
        <v>-0.33864791456927257</v>
      </c>
      <c r="AS45" s="36">
        <f t="shared" si="114"/>
        <v>-0.65058808142806301</v>
      </c>
      <c r="AT45" s="5"/>
      <c r="AU45" s="35">
        <f t="shared" ref="AU45:BF45" si="115">IF(AU18="","",AU18/AVERAGE($B18:$AI18))-1</f>
        <v>-0.6819280919517855</v>
      </c>
      <c r="AV45" s="7">
        <f t="shared" si="115"/>
        <v>-0.58557215897512327</v>
      </c>
      <c r="AW45" s="7">
        <f t="shared" si="115"/>
        <v>-0.48240318023243434</v>
      </c>
      <c r="AX45" s="7">
        <f t="shared" si="115"/>
        <v>-0.59472110614664475</v>
      </c>
      <c r="AY45" s="7">
        <f t="shared" si="115"/>
        <v>-0.61048844063373497</v>
      </c>
      <c r="AZ45" s="7">
        <f t="shared" si="115"/>
        <v>-0.58946532798428131</v>
      </c>
      <c r="BA45" s="7">
        <f t="shared" si="115"/>
        <v>-0.81585310586682325</v>
      </c>
      <c r="BB45" s="7">
        <f t="shared" si="115"/>
        <v>-0.51374319075615671</v>
      </c>
      <c r="BC45" s="7">
        <f t="shared" si="115"/>
        <v>-0.59987955508377921</v>
      </c>
      <c r="BD45" s="7">
        <f t="shared" si="115"/>
        <v>-0.23207241294357028</v>
      </c>
      <c r="BE45" s="7">
        <f t="shared" si="115"/>
        <v>-0.86850821671568612</v>
      </c>
      <c r="BF45" s="36">
        <f t="shared" si="115"/>
        <v>-0.18652233553642095</v>
      </c>
      <c r="BG45" s="5"/>
      <c r="BH45" s="35">
        <f>IF(BH18="","",BH18/AVERAGE($B18:$AI18))-1</f>
        <v>-0.70908294579066311</v>
      </c>
      <c r="BI45" s="7"/>
      <c r="BJ45" s="7"/>
      <c r="BK45" s="7">
        <f t="shared" ref="BK45:BT45" si="116">IF(BK18="","",BK18/AVERAGE($B18:$AI18))-1</f>
        <v>-0.64864149692348394</v>
      </c>
      <c r="BL45" s="7">
        <f t="shared" si="116"/>
        <v>-0.85575808821069344</v>
      </c>
      <c r="BM45" s="7">
        <f t="shared" si="116"/>
        <v>-0.80076707595633567</v>
      </c>
      <c r="BN45" s="7">
        <f t="shared" si="116"/>
        <v>-0.32969362584820894</v>
      </c>
      <c r="BO45" s="7">
        <f t="shared" si="116"/>
        <v>-0.76864843163078156</v>
      </c>
      <c r="BP45" s="7">
        <f t="shared" si="116"/>
        <v>-0.79920980835267241</v>
      </c>
      <c r="BQ45" s="7">
        <f t="shared" si="116"/>
        <v>-0.68299871342930407</v>
      </c>
      <c r="BR45" s="7">
        <f t="shared" si="116"/>
        <v>-0.71939984366493193</v>
      </c>
      <c r="BS45" s="7">
        <f t="shared" si="116"/>
        <v>-0.57330867659627538</v>
      </c>
      <c r="BT45" s="36">
        <f t="shared" si="116"/>
        <v>-0.71628530845760552</v>
      </c>
      <c r="BU45" s="5"/>
      <c r="BV45" s="35">
        <f t="shared" ref="BV45:CF45" si="117">IF(BV18="","",BV18/AVERAGE($B18:$AI18))-1</f>
        <v>-0.93186954233973374</v>
      </c>
      <c r="BW45" s="7">
        <f t="shared" si="117"/>
        <v>-0.76378197036933404</v>
      </c>
      <c r="BX45" s="7">
        <f t="shared" si="117"/>
        <v>-0.85429814983225916</v>
      </c>
      <c r="BY45" s="7">
        <f t="shared" si="117"/>
        <v>-0.92846301945672038</v>
      </c>
      <c r="BZ45" s="7">
        <f t="shared" si="117"/>
        <v>-0.91600487862741464</v>
      </c>
      <c r="CA45" s="7">
        <f t="shared" si="117"/>
        <v>-0.88709809873441592</v>
      </c>
      <c r="CB45" s="7">
        <f t="shared" si="117"/>
        <v>-0.7848050830187876</v>
      </c>
      <c r="CC45" s="7">
        <f t="shared" si="117"/>
        <v>-0.81118130305583347</v>
      </c>
      <c r="CD45" s="7">
        <f t="shared" si="117"/>
        <v>-0.65049075220283403</v>
      </c>
      <c r="CE45" s="7">
        <f t="shared" si="117"/>
        <v>-0.91366897722191975</v>
      </c>
      <c r="CF45" s="36">
        <f t="shared" si="117"/>
        <v>-0.82860323437181593</v>
      </c>
    </row>
    <row r="46" spans="1:84" x14ac:dyDescent="0.2">
      <c r="A46" s="9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61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</row>
    <row r="47" spans="1:84" ht="16" thickBot="1" x14ac:dyDescent="0.25">
      <c r="A47" s="9" t="s">
        <v>49</v>
      </c>
      <c r="C47" s="4"/>
      <c r="E47" s="4"/>
      <c r="F47" s="4"/>
      <c r="G47" s="4"/>
      <c r="H47" s="4"/>
      <c r="I47" s="4"/>
      <c r="J47" s="4"/>
      <c r="K47" s="4"/>
      <c r="L47" s="4"/>
      <c r="N47" s="4"/>
      <c r="O47" s="4"/>
      <c r="R47" s="4"/>
      <c r="T47" s="4"/>
      <c r="X47" s="61"/>
      <c r="Y47" s="4"/>
      <c r="Z47" s="4"/>
      <c r="AD47" s="4"/>
      <c r="AS47" s="4"/>
      <c r="BE47" s="4"/>
      <c r="BN47" s="4"/>
    </row>
    <row r="48" spans="1:84" ht="16" thickBot="1" x14ac:dyDescent="0.25">
      <c r="A48" s="9" t="s">
        <v>37</v>
      </c>
      <c r="B48" s="81" t="s">
        <v>42</v>
      </c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4"/>
    </row>
    <row r="49" spans="1:84" x14ac:dyDescent="0.2">
      <c r="A49" s="65">
        <v>1</v>
      </c>
      <c r="B49" s="40"/>
      <c r="C49" s="6">
        <v>69.671999999999997</v>
      </c>
      <c r="D49" s="41"/>
      <c r="E49" s="6">
        <v>68.113</v>
      </c>
      <c r="F49" s="6">
        <v>65.711000000000013</v>
      </c>
      <c r="G49" s="6">
        <v>69.38</v>
      </c>
      <c r="H49" s="6">
        <v>75.905000000000001</v>
      </c>
      <c r="I49" s="6">
        <v>68.177999999999997</v>
      </c>
      <c r="J49" s="6">
        <v>66.716999999999999</v>
      </c>
      <c r="K49" s="6">
        <v>74.573999999999998</v>
      </c>
      <c r="L49" s="6">
        <v>63.697999999999993</v>
      </c>
      <c r="M49" s="68"/>
      <c r="N49" s="41">
        <v>78.793999999999997</v>
      </c>
      <c r="O49" s="41">
        <v>80.936999999999998</v>
      </c>
      <c r="P49" s="41">
        <v>78.34</v>
      </c>
      <c r="Q49" s="41">
        <v>69.379000000000005</v>
      </c>
      <c r="R49" s="41"/>
      <c r="S49" s="41">
        <v>76.391000000000005</v>
      </c>
      <c r="T49" s="41"/>
      <c r="U49" s="41">
        <v>74.768000000000001</v>
      </c>
      <c r="V49" s="41">
        <v>70.742999999999995</v>
      </c>
      <c r="W49" s="41">
        <v>63.178000000000004</v>
      </c>
      <c r="X49" s="61"/>
      <c r="Y49" s="41"/>
      <c r="Z49" s="41"/>
      <c r="AA49" s="41">
        <v>56.62</v>
      </c>
      <c r="AB49" s="41">
        <v>51.977000000000004</v>
      </c>
      <c r="AC49" s="41">
        <v>62.821000000000005</v>
      </c>
      <c r="AD49" s="41"/>
      <c r="AE49" s="41">
        <v>68.86</v>
      </c>
      <c r="AF49" s="41">
        <v>74.216000000000008</v>
      </c>
      <c r="AG49" s="41">
        <v>69.671000000000006</v>
      </c>
      <c r="AH49" s="41">
        <v>69.899000000000001</v>
      </c>
      <c r="AI49" s="41"/>
      <c r="AJ49" s="68"/>
      <c r="AK49" s="41">
        <v>61.295000000000002</v>
      </c>
      <c r="AL49" s="41">
        <v>60.581000000000003</v>
      </c>
      <c r="AM49" s="41">
        <v>62.561000000000007</v>
      </c>
      <c r="AN49" s="41">
        <v>54.673000000000002</v>
      </c>
      <c r="AO49" s="41">
        <v>68.209999999999994</v>
      </c>
      <c r="AP49" s="41">
        <v>70.58</v>
      </c>
      <c r="AQ49" s="41">
        <v>76.749000000000009</v>
      </c>
      <c r="AR49" s="41">
        <v>69.185000000000002</v>
      </c>
      <c r="AS49" s="6">
        <v>71.97699999999999</v>
      </c>
      <c r="AT49" s="68"/>
      <c r="AU49" s="41">
        <v>59.866999999999997</v>
      </c>
      <c r="AV49" s="41">
        <v>51.782999999999994</v>
      </c>
      <c r="AW49" s="41">
        <v>90.156999999999996</v>
      </c>
      <c r="AX49" s="41">
        <v>79.411000000000001</v>
      </c>
      <c r="AY49" s="41">
        <v>88.046999999999997</v>
      </c>
      <c r="AZ49" s="41">
        <v>68.762</v>
      </c>
      <c r="BA49" s="41">
        <v>72.593999999999994</v>
      </c>
      <c r="BB49" s="41">
        <v>57.108000000000004</v>
      </c>
      <c r="BC49" s="41">
        <v>69.834000000000003</v>
      </c>
      <c r="BD49" s="41">
        <v>70.449999999999989</v>
      </c>
      <c r="BE49" s="6">
        <v>48.244</v>
      </c>
      <c r="BF49" s="41">
        <v>74.606000000000009</v>
      </c>
      <c r="BG49" s="68"/>
      <c r="BH49" s="41">
        <v>56.036000000000008</v>
      </c>
      <c r="BI49" s="41"/>
      <c r="BJ49" s="41"/>
      <c r="BK49" s="41">
        <v>57.853999999999999</v>
      </c>
      <c r="BL49" s="41">
        <v>67.170999999999992</v>
      </c>
      <c r="BM49" s="41">
        <v>56.296000000000006</v>
      </c>
      <c r="BN49" s="41"/>
      <c r="BO49" s="41">
        <v>45.646999999999998</v>
      </c>
      <c r="BP49" s="41">
        <v>53.893000000000001</v>
      </c>
      <c r="BQ49" s="41">
        <v>58.309000000000005</v>
      </c>
      <c r="BR49" s="41">
        <v>67.334000000000003</v>
      </c>
      <c r="BS49" s="41">
        <v>65.515999999999991</v>
      </c>
      <c r="BT49" s="41">
        <v>72.009</v>
      </c>
      <c r="BU49" s="68"/>
      <c r="BV49" s="40">
        <v>45.42</v>
      </c>
      <c r="BW49" s="41">
        <v>64.834000000000003</v>
      </c>
      <c r="BX49" s="41">
        <v>47.951000000000001</v>
      </c>
      <c r="BY49" s="41">
        <v>55.808999999999997</v>
      </c>
      <c r="BZ49" s="41">
        <v>37.660000000000004</v>
      </c>
      <c r="CA49" s="41">
        <v>52.594000000000008</v>
      </c>
      <c r="CB49" s="41">
        <v>49.51</v>
      </c>
      <c r="CC49" s="41">
        <v>60.256999999999991</v>
      </c>
      <c r="CD49" s="41">
        <v>63.795000000000002</v>
      </c>
      <c r="CE49" s="41"/>
      <c r="CF49" s="42"/>
    </row>
    <row r="50" spans="1:84" x14ac:dyDescent="0.2">
      <c r="A50" s="65">
        <v>20</v>
      </c>
      <c r="B50" s="14"/>
      <c r="C50" s="3">
        <v>76.619</v>
      </c>
      <c r="E50" s="3">
        <v>72.366000000000014</v>
      </c>
      <c r="F50" s="3">
        <v>76.975999999999999</v>
      </c>
      <c r="G50" s="3">
        <v>75.158000000000001</v>
      </c>
      <c r="H50" s="3">
        <v>81.975999999999999</v>
      </c>
      <c r="I50" s="3">
        <v>75.061000000000007</v>
      </c>
      <c r="J50" s="3">
        <v>70.644999999999996</v>
      </c>
      <c r="K50" s="4">
        <v>80.481999999999999</v>
      </c>
      <c r="L50" s="4">
        <v>66.295000000000002</v>
      </c>
      <c r="M50" s="61"/>
      <c r="N50" s="10">
        <v>80.872</v>
      </c>
      <c r="O50" s="10">
        <v>84.410000000000011</v>
      </c>
      <c r="P50" s="10">
        <v>81.456999999999994</v>
      </c>
      <c r="Q50" s="10">
        <v>72.853000000000009</v>
      </c>
      <c r="S50" s="10">
        <v>78.891000000000005</v>
      </c>
      <c r="U50" s="10">
        <v>79.216999999999999</v>
      </c>
      <c r="V50" s="10">
        <v>73.924000000000007</v>
      </c>
      <c r="W50" s="10">
        <v>67.106999999999999</v>
      </c>
      <c r="X50" s="61"/>
      <c r="AA50" s="10">
        <v>58.924999999999997</v>
      </c>
      <c r="AB50" s="10">
        <v>54.673000000000002</v>
      </c>
      <c r="AC50" s="10">
        <v>64.899000000000001</v>
      </c>
      <c r="AE50" s="10">
        <v>70.353000000000009</v>
      </c>
      <c r="AF50" s="10">
        <v>78.372</v>
      </c>
      <c r="AG50" s="10">
        <v>71.587000000000003</v>
      </c>
      <c r="AH50" s="10">
        <v>70.905000000000001</v>
      </c>
      <c r="AJ50" s="61"/>
      <c r="AK50" s="10">
        <v>61.716999999999999</v>
      </c>
      <c r="AL50" s="10">
        <v>62.625999999999998</v>
      </c>
      <c r="AM50" s="10">
        <v>64.022999999999996</v>
      </c>
      <c r="AN50" s="10">
        <v>58.308000000000007</v>
      </c>
      <c r="AO50" s="10">
        <v>70.581000000000003</v>
      </c>
      <c r="AP50" s="10">
        <v>72.852999999999994</v>
      </c>
      <c r="AQ50" s="10">
        <v>78.501999999999995</v>
      </c>
      <c r="AR50" s="10">
        <v>73.275000000000006</v>
      </c>
      <c r="AS50" s="4">
        <v>73.503</v>
      </c>
      <c r="AT50" s="61"/>
      <c r="AU50" s="10">
        <v>61.490000000000009</v>
      </c>
      <c r="AV50" s="10">
        <v>56.555999999999997</v>
      </c>
      <c r="AW50" s="10">
        <v>93.501999999999995</v>
      </c>
      <c r="AX50" s="10">
        <v>81.262</v>
      </c>
      <c r="AY50" s="10">
        <v>94.507999999999996</v>
      </c>
      <c r="AZ50" s="10">
        <v>74.671999999999997</v>
      </c>
      <c r="BA50" s="10">
        <v>76.456000000000003</v>
      </c>
      <c r="BB50" s="10">
        <v>63.015999999999991</v>
      </c>
      <c r="BC50" s="10">
        <v>71.132000000000005</v>
      </c>
      <c r="BD50" s="10">
        <v>75.838999999999999</v>
      </c>
      <c r="BE50" s="4">
        <v>52.853999999999992</v>
      </c>
      <c r="BF50" s="10">
        <v>80.872</v>
      </c>
      <c r="BG50" s="61"/>
      <c r="BH50" s="10">
        <v>61.133000000000003</v>
      </c>
      <c r="BK50" s="10">
        <v>63.243000000000002</v>
      </c>
      <c r="BL50" s="10">
        <v>75.418000000000006</v>
      </c>
      <c r="BM50" s="10">
        <v>68.697000000000003</v>
      </c>
      <c r="BO50" s="10">
        <v>53.471000000000004</v>
      </c>
      <c r="BP50" s="10">
        <v>59.932000000000002</v>
      </c>
      <c r="BQ50" s="10">
        <v>63.925000000000004</v>
      </c>
      <c r="BR50" s="10">
        <v>70.158000000000001</v>
      </c>
      <c r="BS50" s="10">
        <v>72.593000000000004</v>
      </c>
      <c r="BT50" s="10">
        <v>80.221999999999994</v>
      </c>
      <c r="BU50" s="61"/>
      <c r="BV50" s="14">
        <v>49.834999999999994</v>
      </c>
      <c r="BW50" s="10">
        <v>71.001999999999995</v>
      </c>
      <c r="BX50" s="10">
        <v>54.542000000000002</v>
      </c>
      <c r="BY50" s="10">
        <v>60.937999999999995</v>
      </c>
      <c r="BZ50" s="10">
        <v>40.809999999999995</v>
      </c>
      <c r="CA50" s="10">
        <v>59.153000000000006</v>
      </c>
      <c r="CB50" s="10">
        <v>57.497000000000007</v>
      </c>
      <c r="CC50" s="10">
        <v>67.171999999999997</v>
      </c>
      <c r="CD50" s="10">
        <v>71.456999999999994</v>
      </c>
      <c r="CF50" s="11"/>
    </row>
    <row r="51" spans="1:84" x14ac:dyDescent="0.2">
      <c r="A51" s="65">
        <v>50</v>
      </c>
      <c r="B51" s="14"/>
      <c r="C51" s="3">
        <v>168.20400000000001</v>
      </c>
      <c r="E51" s="3">
        <v>149.14699999999999</v>
      </c>
      <c r="F51" s="3">
        <v>193.52799999999999</v>
      </c>
      <c r="G51" s="3">
        <v>137.524</v>
      </c>
      <c r="H51" s="3">
        <v>204.53299999999999</v>
      </c>
      <c r="I51" s="3">
        <v>164.73099999999999</v>
      </c>
      <c r="J51" s="3">
        <v>118.53299999999999</v>
      </c>
      <c r="K51" s="4">
        <v>135.511</v>
      </c>
      <c r="L51" s="4">
        <v>131.84299999999999</v>
      </c>
      <c r="M51" s="61"/>
      <c r="N51" s="10">
        <v>183.10599999999999</v>
      </c>
      <c r="O51" s="10">
        <v>181.93800000000002</v>
      </c>
      <c r="P51" s="10">
        <v>198.00800000000001</v>
      </c>
      <c r="Q51" s="10">
        <v>179.827</v>
      </c>
      <c r="S51" s="10">
        <v>171.41899999999998</v>
      </c>
      <c r="U51" s="10">
        <v>185.60600000000002</v>
      </c>
      <c r="V51" s="10">
        <v>181.51500000000001</v>
      </c>
      <c r="W51" s="10">
        <v>189.01599999999999</v>
      </c>
      <c r="X51" s="61"/>
      <c r="AA51" s="10">
        <v>119.149</v>
      </c>
      <c r="AB51" s="10">
        <v>115.35099999999998</v>
      </c>
      <c r="AC51" s="10">
        <v>135.96599999999998</v>
      </c>
      <c r="AE51" s="10">
        <v>158.04300000000001</v>
      </c>
      <c r="AF51" s="10">
        <v>171.35400000000001</v>
      </c>
      <c r="AG51" s="10">
        <v>158.53</v>
      </c>
      <c r="AH51" s="10">
        <v>152.459</v>
      </c>
      <c r="AJ51" s="61"/>
      <c r="AK51" s="10">
        <v>101.261</v>
      </c>
      <c r="AL51" s="10">
        <v>114.181</v>
      </c>
      <c r="AM51" s="10">
        <v>121.09699999999999</v>
      </c>
      <c r="AN51" s="10">
        <v>99.378</v>
      </c>
      <c r="AO51" s="10">
        <v>127.785</v>
      </c>
      <c r="AP51" s="10">
        <v>156.16</v>
      </c>
      <c r="AQ51" s="10">
        <v>170.315</v>
      </c>
      <c r="AR51" s="10">
        <v>186.483</v>
      </c>
      <c r="AS51" s="4">
        <v>121.941</v>
      </c>
      <c r="AT51" s="61"/>
      <c r="AU51" s="10">
        <v>144.57000000000002</v>
      </c>
      <c r="AV51" s="10">
        <v>123.142</v>
      </c>
      <c r="AW51" s="10">
        <v>223.624</v>
      </c>
      <c r="AX51" s="10">
        <v>172.84700000000001</v>
      </c>
      <c r="AY51" s="10">
        <v>251.73899999999998</v>
      </c>
      <c r="AZ51" s="10">
        <v>214.63100000000003</v>
      </c>
      <c r="BA51" s="10">
        <v>185.08600000000001</v>
      </c>
      <c r="BB51" s="10">
        <v>174.828</v>
      </c>
      <c r="BC51" s="10">
        <v>180.21699999999998</v>
      </c>
      <c r="BD51" s="10">
        <v>183.88600000000002</v>
      </c>
      <c r="BE51" s="4">
        <v>133.75900000000001</v>
      </c>
      <c r="BF51" s="10">
        <v>178.107</v>
      </c>
      <c r="BG51" s="61"/>
      <c r="BH51" s="10">
        <v>133.98500000000001</v>
      </c>
      <c r="BK51" s="10">
        <v>126.29099999999998</v>
      </c>
      <c r="BL51" s="10">
        <v>192.19699999999997</v>
      </c>
      <c r="BM51" s="10">
        <v>187.489</v>
      </c>
      <c r="BO51" s="10">
        <v>128.69400000000002</v>
      </c>
      <c r="BP51" s="10">
        <v>148.011</v>
      </c>
      <c r="BQ51" s="10">
        <v>165.38</v>
      </c>
      <c r="BR51" s="10">
        <v>133.23999999999998</v>
      </c>
      <c r="BS51" s="10">
        <v>196.35300000000001</v>
      </c>
      <c r="BT51" s="10">
        <v>219.98700000000002</v>
      </c>
      <c r="BU51" s="61"/>
      <c r="BV51" s="14">
        <v>113.66300000000001</v>
      </c>
      <c r="BW51" s="10">
        <v>207.81299999999999</v>
      </c>
      <c r="BX51" s="10">
        <v>136.45399999999998</v>
      </c>
      <c r="BY51" s="10">
        <v>120.416</v>
      </c>
      <c r="BZ51" s="10">
        <v>74.379000000000005</v>
      </c>
      <c r="CA51" s="10">
        <v>157.26299999999998</v>
      </c>
      <c r="CB51" s="10">
        <v>124.86300000000001</v>
      </c>
      <c r="CC51" s="10">
        <v>152.167</v>
      </c>
      <c r="CD51" s="10">
        <v>174.63300000000001</v>
      </c>
      <c r="CF51" s="11"/>
    </row>
    <row r="52" spans="1:84" x14ac:dyDescent="0.2">
      <c r="A52" s="65">
        <v>75</v>
      </c>
      <c r="B52" s="14"/>
      <c r="C52" s="3">
        <v>310.37200000000001</v>
      </c>
      <c r="E52" s="3">
        <v>282.58099999999996</v>
      </c>
      <c r="F52" s="3">
        <v>326.50799999999998</v>
      </c>
      <c r="G52" s="3">
        <v>299.59300000000002</v>
      </c>
      <c r="H52" s="3">
        <v>334.36399999999998</v>
      </c>
      <c r="I52" s="3">
        <v>303.78100000000001</v>
      </c>
      <c r="J52" s="3">
        <v>275.08199999999999</v>
      </c>
      <c r="K52" s="4">
        <v>283.94499999999999</v>
      </c>
      <c r="L52" s="4">
        <v>301.99600000000004</v>
      </c>
      <c r="M52" s="61"/>
      <c r="N52" s="10">
        <v>331.15</v>
      </c>
      <c r="O52" s="10">
        <v>313.52100000000002</v>
      </c>
      <c r="P52" s="10">
        <v>329.62400000000002</v>
      </c>
      <c r="Q52" s="10">
        <v>293.00300000000004</v>
      </c>
      <c r="S52" s="10">
        <v>314.36500000000001</v>
      </c>
      <c r="U52" s="10">
        <v>350.92200000000003</v>
      </c>
      <c r="V52" s="10">
        <v>337.48099999999999</v>
      </c>
      <c r="W52" s="10">
        <v>352.31699999999995</v>
      </c>
      <c r="X52" s="61"/>
      <c r="AA52" s="10">
        <v>298.91199999999998</v>
      </c>
      <c r="AB52" s="10">
        <v>268.52300000000002</v>
      </c>
      <c r="AC52" s="10">
        <v>331.767</v>
      </c>
      <c r="AE52" s="10">
        <v>298.62</v>
      </c>
      <c r="AF52" s="10">
        <v>333.488</v>
      </c>
      <c r="AG52" s="10">
        <v>276.96500000000003</v>
      </c>
      <c r="AH52" s="10">
        <v>298.87900000000002</v>
      </c>
      <c r="AJ52" s="61"/>
      <c r="AK52" s="10">
        <v>236.25299999999999</v>
      </c>
      <c r="AL52" s="10">
        <v>273.55599999999998</v>
      </c>
      <c r="AM52" s="10">
        <v>264.85500000000002</v>
      </c>
      <c r="AN52" s="10">
        <v>250.7</v>
      </c>
      <c r="AO52" s="10">
        <v>301.54200000000003</v>
      </c>
      <c r="AP52" s="10">
        <v>291.08699999999999</v>
      </c>
      <c r="AQ52" s="10">
        <v>313.32600000000002</v>
      </c>
      <c r="AR52" s="10">
        <v>312.613</v>
      </c>
      <c r="AS52" s="4">
        <v>298.45699999999999</v>
      </c>
      <c r="AT52" s="61"/>
      <c r="AU52" s="10">
        <v>252.06299999999999</v>
      </c>
      <c r="AV52" s="10">
        <v>233.91499999999999</v>
      </c>
      <c r="AW52" s="10">
        <v>362.577</v>
      </c>
      <c r="AX52" s="10">
        <v>301.21600000000001</v>
      </c>
      <c r="AY52" s="10">
        <v>358.714</v>
      </c>
      <c r="AZ52" s="10">
        <v>336.05200000000002</v>
      </c>
      <c r="BA52" s="10">
        <v>261.54300000000001</v>
      </c>
      <c r="BB52" s="10">
        <v>286.60699999999997</v>
      </c>
      <c r="BC52" s="10">
        <v>299.529</v>
      </c>
      <c r="BD52" s="10">
        <v>312.54699999999997</v>
      </c>
      <c r="BE52" s="4">
        <v>224.72800000000001</v>
      </c>
      <c r="BF52" s="10">
        <v>320.89099999999996</v>
      </c>
      <c r="BG52" s="61"/>
      <c r="BH52" s="10">
        <v>253.32999999999998</v>
      </c>
      <c r="BK52" s="10">
        <v>255.63499999999999</v>
      </c>
      <c r="BL52" s="10">
        <v>290.89299999999997</v>
      </c>
      <c r="BM52" s="10">
        <v>279.72399999999999</v>
      </c>
      <c r="BO52" s="10">
        <v>243.46</v>
      </c>
      <c r="BP52" s="10">
        <v>260.76500000000004</v>
      </c>
      <c r="BQ52" s="10">
        <v>265.11500000000001</v>
      </c>
      <c r="BR52" s="10">
        <v>267.68</v>
      </c>
      <c r="BS52" s="10">
        <v>317.45</v>
      </c>
      <c r="BT52" s="10">
        <v>325.209</v>
      </c>
      <c r="BU52" s="61"/>
      <c r="BV52" s="14">
        <v>214.17700000000002</v>
      </c>
      <c r="BW52" s="10">
        <v>309.78700000000003</v>
      </c>
      <c r="BX52" s="10">
        <v>200.54</v>
      </c>
      <c r="BY52" s="10">
        <v>259.49899999999997</v>
      </c>
      <c r="BZ52" s="10">
        <v>175.05500000000001</v>
      </c>
      <c r="CA52" s="10">
        <v>275.95800000000003</v>
      </c>
      <c r="CB52" s="10">
        <v>244.95400000000001</v>
      </c>
      <c r="CC52" s="10">
        <v>255.95899999999997</v>
      </c>
      <c r="CD52" s="10">
        <v>271.44599999999997</v>
      </c>
      <c r="CF52" s="11"/>
    </row>
    <row r="53" spans="1:84" x14ac:dyDescent="0.2">
      <c r="A53" s="65">
        <v>100</v>
      </c>
      <c r="B53" s="14"/>
      <c r="C53" s="3">
        <v>340.20799999999997</v>
      </c>
      <c r="E53" s="3">
        <v>346.89600000000002</v>
      </c>
      <c r="F53" s="3">
        <v>434.911</v>
      </c>
      <c r="G53" s="3">
        <v>392.51</v>
      </c>
      <c r="H53" s="3">
        <v>404.97799999999995</v>
      </c>
      <c r="I53" s="3">
        <v>363.81099999999998</v>
      </c>
      <c r="J53" s="3">
        <v>362.99900000000002</v>
      </c>
      <c r="K53" s="4">
        <v>370.01099999999997</v>
      </c>
      <c r="L53" s="4">
        <v>382.44599999999997</v>
      </c>
      <c r="M53" s="61"/>
      <c r="N53" s="10">
        <v>395.952</v>
      </c>
      <c r="O53" s="10">
        <v>368.35600000000005</v>
      </c>
      <c r="P53" s="10">
        <v>396.63400000000001</v>
      </c>
      <c r="Q53" s="10">
        <v>342.38399999999996</v>
      </c>
      <c r="S53" s="10">
        <v>380.98500000000001</v>
      </c>
      <c r="U53" s="10">
        <v>413.77500000000003</v>
      </c>
      <c r="V53" s="10">
        <v>402.834</v>
      </c>
      <c r="W53" s="10">
        <v>422.541</v>
      </c>
      <c r="X53" s="61"/>
      <c r="AA53" s="10">
        <v>378.71199999999999</v>
      </c>
      <c r="AB53" s="10">
        <v>339.29899999999998</v>
      </c>
      <c r="AC53" s="10">
        <v>414.87900000000002</v>
      </c>
      <c r="AE53" s="10">
        <v>359.68800000000005</v>
      </c>
      <c r="AF53" s="10">
        <v>418.19099999999997</v>
      </c>
      <c r="AG53" s="10">
        <v>339.42900000000003</v>
      </c>
      <c r="AH53" s="10">
        <v>359.78500000000003</v>
      </c>
      <c r="AJ53" s="61"/>
      <c r="AK53" s="10">
        <v>294.464</v>
      </c>
      <c r="AL53" s="10">
        <v>351.60399999999998</v>
      </c>
      <c r="AM53" s="10">
        <v>327.09200000000004</v>
      </c>
      <c r="AN53" s="10">
        <v>341.96099999999996</v>
      </c>
      <c r="AO53" s="10">
        <v>367.31700000000001</v>
      </c>
      <c r="AP53" s="10">
        <v>349.91499999999996</v>
      </c>
      <c r="AQ53" s="10">
        <v>384.13400000000001</v>
      </c>
      <c r="AR53" s="10">
        <v>354.07100000000003</v>
      </c>
      <c r="AS53" s="4">
        <v>363.32400000000001</v>
      </c>
      <c r="AT53" s="61"/>
      <c r="AU53" s="10">
        <v>314.16999999999996</v>
      </c>
      <c r="AV53" s="10">
        <v>302.02799999999996</v>
      </c>
      <c r="AW53" s="10">
        <v>423.22300000000001</v>
      </c>
      <c r="AX53" s="10">
        <v>368.71300000000002</v>
      </c>
      <c r="AY53" s="10">
        <v>409.19699999999995</v>
      </c>
      <c r="AZ53" s="10">
        <v>386.86099999999999</v>
      </c>
      <c r="BA53" s="10">
        <v>309.23599999999999</v>
      </c>
      <c r="BB53" s="10">
        <v>333.94199999999995</v>
      </c>
      <c r="BC53" s="10">
        <v>352.44800000000004</v>
      </c>
      <c r="BD53" s="10">
        <v>371.44</v>
      </c>
      <c r="BE53" s="4">
        <v>281.18599999999998</v>
      </c>
      <c r="BF53" s="10">
        <v>378.90700000000004</v>
      </c>
      <c r="BG53" s="61"/>
      <c r="BH53" s="10">
        <v>318.22800000000001</v>
      </c>
      <c r="BK53" s="10">
        <v>326.08500000000004</v>
      </c>
      <c r="BL53" s="10">
        <v>349.88299999999998</v>
      </c>
      <c r="BM53" s="10">
        <v>340.82499999999999</v>
      </c>
      <c r="BO53" s="10">
        <v>311.18299999999999</v>
      </c>
      <c r="BP53" s="10">
        <v>315.37199999999996</v>
      </c>
      <c r="BQ53" s="10">
        <v>320.66399999999999</v>
      </c>
      <c r="BR53" s="10">
        <v>325.72800000000001</v>
      </c>
      <c r="BS53" s="10">
        <v>373.42100000000005</v>
      </c>
      <c r="BT53" s="10">
        <v>379.03699999999998</v>
      </c>
      <c r="BU53" s="61"/>
      <c r="BV53" s="14">
        <v>276.34800000000001</v>
      </c>
      <c r="BW53" s="10">
        <v>367.67399999999998</v>
      </c>
      <c r="BX53" s="10">
        <v>207.29399999999998</v>
      </c>
      <c r="BY53" s="10">
        <v>314.88499999999999</v>
      </c>
      <c r="BZ53" s="10">
        <v>230.83099999999999</v>
      </c>
      <c r="CA53" s="10">
        <v>333.52</v>
      </c>
      <c r="CB53" s="10">
        <v>292.678</v>
      </c>
      <c r="CC53" s="10">
        <v>316.80099999999999</v>
      </c>
      <c r="CD53" s="10">
        <v>326.702</v>
      </c>
      <c r="CF53" s="11"/>
    </row>
    <row r="54" spans="1:84" x14ac:dyDescent="0.2">
      <c r="A54" s="65">
        <v>120</v>
      </c>
      <c r="B54" s="14"/>
      <c r="C54" s="3">
        <v>388.93900000000002</v>
      </c>
      <c r="E54" s="3">
        <v>388.387</v>
      </c>
      <c r="F54" s="3">
        <v>472.63600000000002</v>
      </c>
      <c r="G54" s="3">
        <v>429.87900000000002</v>
      </c>
      <c r="H54" s="3">
        <v>434.71600000000001</v>
      </c>
      <c r="I54" s="3">
        <v>414.48999999999995</v>
      </c>
      <c r="J54" s="3">
        <v>396.56899999999996</v>
      </c>
      <c r="K54" s="4">
        <v>392.154</v>
      </c>
      <c r="L54" s="4">
        <v>404.84699999999998</v>
      </c>
      <c r="M54" s="61"/>
      <c r="N54" s="10">
        <v>423.48200000000003</v>
      </c>
      <c r="O54" s="10">
        <v>383.90700000000004</v>
      </c>
      <c r="P54" s="10">
        <v>418.613</v>
      </c>
      <c r="Q54" s="10">
        <v>364.36199999999997</v>
      </c>
      <c r="S54" s="10">
        <v>409.52199999999999</v>
      </c>
      <c r="U54" s="10">
        <v>434.58600000000001</v>
      </c>
      <c r="V54" s="10">
        <v>418.41800000000001</v>
      </c>
      <c r="W54" s="10">
        <v>448.93599999999998</v>
      </c>
      <c r="X54" s="61"/>
      <c r="AA54" s="10">
        <v>413.06099999999998</v>
      </c>
      <c r="AB54" s="10">
        <v>363.74599999999998</v>
      </c>
      <c r="AC54" s="10">
        <v>451.14299999999997</v>
      </c>
      <c r="AE54" s="10">
        <v>385.79</v>
      </c>
      <c r="AF54" s="10">
        <v>450.91700000000003</v>
      </c>
      <c r="AG54" s="10">
        <v>361.27799999999996</v>
      </c>
      <c r="AH54" s="10">
        <v>394.65300000000002</v>
      </c>
      <c r="AJ54" s="61"/>
      <c r="AK54" s="10">
        <v>319.72200000000004</v>
      </c>
      <c r="AL54" s="10">
        <v>388.387</v>
      </c>
      <c r="AM54" s="10">
        <v>348.32400000000001</v>
      </c>
      <c r="AN54" s="10">
        <v>374.23199999999997</v>
      </c>
      <c r="AO54" s="10">
        <v>394.62100000000004</v>
      </c>
      <c r="AP54" s="10">
        <v>371.53799999999995</v>
      </c>
      <c r="AQ54" s="10">
        <v>407.60699999999997</v>
      </c>
      <c r="AR54" s="10">
        <v>377.25099999999998</v>
      </c>
      <c r="AS54" s="4">
        <v>393.22399999999999</v>
      </c>
      <c r="AT54" s="61"/>
      <c r="AU54" s="10">
        <v>335.89</v>
      </c>
      <c r="AV54" s="10">
        <v>332.70800000000003</v>
      </c>
      <c r="AW54" s="10">
        <v>447.37799999999999</v>
      </c>
      <c r="AX54" s="10">
        <v>397.64</v>
      </c>
      <c r="AY54" s="10">
        <v>427.37800000000004</v>
      </c>
      <c r="AZ54" s="10">
        <v>406.92500000000001</v>
      </c>
      <c r="BA54" s="10">
        <v>323.488</v>
      </c>
      <c r="BB54" s="10">
        <v>351.34300000000002</v>
      </c>
      <c r="BC54" s="10">
        <v>377.18599999999998</v>
      </c>
      <c r="BD54" s="10">
        <v>400.88600000000002</v>
      </c>
      <c r="BE54" s="4">
        <v>306.15100000000001</v>
      </c>
      <c r="BF54" s="10">
        <v>399.19900000000001</v>
      </c>
      <c r="BG54" s="61"/>
      <c r="BH54" s="10">
        <v>349.00600000000003</v>
      </c>
      <c r="BK54" s="10">
        <v>358.779</v>
      </c>
      <c r="BL54" s="10">
        <v>370.62799999999999</v>
      </c>
      <c r="BM54" s="10">
        <v>368.64799999999997</v>
      </c>
      <c r="BO54" s="10">
        <v>334.78700000000003</v>
      </c>
      <c r="BP54" s="10">
        <v>347.05899999999997</v>
      </c>
      <c r="BQ54" s="10">
        <v>345.85699999999997</v>
      </c>
      <c r="BR54" s="10">
        <v>379.65300000000002</v>
      </c>
      <c r="BS54" s="10">
        <v>404.06799999999998</v>
      </c>
      <c r="BT54" s="10">
        <v>408.25599999999997</v>
      </c>
      <c r="BU54" s="61"/>
      <c r="BV54" s="14">
        <v>311.44300000000004</v>
      </c>
      <c r="BW54" s="10">
        <v>394.88</v>
      </c>
      <c r="BX54" s="10">
        <v>262.45299999999997</v>
      </c>
      <c r="BY54" s="10">
        <v>336.24799999999999</v>
      </c>
      <c r="BZ54" s="10">
        <v>258.55700000000002</v>
      </c>
      <c r="CA54" s="10">
        <v>355.33799999999997</v>
      </c>
      <c r="CB54" s="10">
        <v>317.41700000000003</v>
      </c>
      <c r="CC54" s="10">
        <v>325.27300000000002</v>
      </c>
      <c r="CD54" s="10">
        <v>345.11</v>
      </c>
      <c r="CF54" s="11"/>
    </row>
    <row r="55" spans="1:84" x14ac:dyDescent="0.2">
      <c r="A55" s="65">
        <v>150</v>
      </c>
      <c r="B55" s="14"/>
      <c r="C55" s="3">
        <v>428.19</v>
      </c>
      <c r="E55" s="3">
        <v>414.94399999999996</v>
      </c>
      <c r="F55" s="3">
        <v>493.57600000000002</v>
      </c>
      <c r="G55" s="3">
        <v>448.51400000000001</v>
      </c>
      <c r="H55" s="3">
        <v>458.83699999999999</v>
      </c>
      <c r="I55" s="3">
        <v>443.87099999999998</v>
      </c>
      <c r="J55" s="3">
        <v>420.13900000000001</v>
      </c>
      <c r="K55" s="4">
        <v>405.04200000000003</v>
      </c>
      <c r="L55" s="4">
        <v>423.12599999999998</v>
      </c>
      <c r="M55" s="61"/>
      <c r="N55" s="10">
        <v>439.22800000000001</v>
      </c>
      <c r="O55" s="10">
        <v>411.892</v>
      </c>
      <c r="P55" s="10">
        <v>438.15699999999998</v>
      </c>
      <c r="Q55" s="10">
        <v>388.54899999999998</v>
      </c>
      <c r="S55" s="10">
        <v>434.78</v>
      </c>
      <c r="U55" s="10">
        <v>447.47399999999999</v>
      </c>
      <c r="V55" s="10">
        <v>448.25400000000002</v>
      </c>
      <c r="W55" s="10">
        <v>468.09</v>
      </c>
      <c r="X55" s="61"/>
      <c r="AA55" s="10">
        <v>458.18900000000002</v>
      </c>
      <c r="AB55" s="10">
        <v>382.34899999999999</v>
      </c>
      <c r="AC55" s="10">
        <v>476.33699999999999</v>
      </c>
      <c r="AE55" s="10">
        <v>407.70400000000001</v>
      </c>
      <c r="AF55" s="10">
        <v>474.55099999999999</v>
      </c>
      <c r="AG55" s="10">
        <v>382.18699999999995</v>
      </c>
      <c r="AH55" s="10">
        <v>413.22300000000001</v>
      </c>
      <c r="AJ55" s="61"/>
      <c r="AK55" s="10">
        <v>337.12299999999999</v>
      </c>
      <c r="AL55" s="10">
        <v>415.43100000000004</v>
      </c>
      <c r="AM55" s="10">
        <v>370.46600000000001</v>
      </c>
      <c r="AN55" s="10">
        <v>394.00400000000002</v>
      </c>
      <c r="AO55" s="10">
        <v>410.399</v>
      </c>
      <c r="AP55" s="10">
        <v>397.02300000000002</v>
      </c>
      <c r="AQ55" s="10">
        <v>437.60500000000002</v>
      </c>
      <c r="AR55" s="10">
        <v>382.18599999999998</v>
      </c>
      <c r="AS55" s="4">
        <v>412.50900000000001</v>
      </c>
      <c r="AT55" s="61"/>
      <c r="AU55" s="10">
        <v>367.34899999999999</v>
      </c>
      <c r="AV55" s="10">
        <v>363.94099999999997</v>
      </c>
      <c r="AW55" s="10">
        <v>467.40899999999999</v>
      </c>
      <c r="AX55" s="10">
        <v>421.92400000000004</v>
      </c>
      <c r="AY55" s="10">
        <v>441.63099999999997</v>
      </c>
      <c r="AZ55" s="10">
        <v>417.86599999999999</v>
      </c>
      <c r="BA55" s="10">
        <v>340.04500000000002</v>
      </c>
      <c r="BB55" s="10">
        <v>377.82373886471157</v>
      </c>
      <c r="BC55" s="10">
        <v>395.01</v>
      </c>
      <c r="BD55" s="10">
        <v>418.548</v>
      </c>
      <c r="BE55" s="4">
        <v>322.839</v>
      </c>
      <c r="BF55" s="10">
        <v>416.99</v>
      </c>
      <c r="BG55" s="61"/>
      <c r="BH55" s="10">
        <v>369.88200000000001</v>
      </c>
      <c r="BK55" s="10">
        <v>386.34199999999998</v>
      </c>
      <c r="BL55" s="10">
        <v>384.81599999999997</v>
      </c>
      <c r="BM55" s="10">
        <v>384.23199999999997</v>
      </c>
      <c r="BO55" s="10">
        <v>351.34399999999999</v>
      </c>
      <c r="BP55" s="10">
        <v>378.25799999999998</v>
      </c>
      <c r="BQ55" s="10">
        <v>364.68700000000001</v>
      </c>
      <c r="BR55" s="10">
        <v>405.78899999999999</v>
      </c>
      <c r="BS55" s="10">
        <v>418.96999999999997</v>
      </c>
      <c r="BT55" s="10">
        <v>421.6</v>
      </c>
      <c r="BU55" s="61"/>
      <c r="BV55" s="14">
        <v>338.39</v>
      </c>
      <c r="BW55" s="10">
        <v>416.95699999999999</v>
      </c>
      <c r="BX55" s="10">
        <v>282.15999999999997</v>
      </c>
      <c r="BY55" s="10">
        <v>350.92099999999999</v>
      </c>
      <c r="BZ55" s="10">
        <v>268.45799999999997</v>
      </c>
      <c r="CA55" s="10">
        <v>371.66699999999997</v>
      </c>
      <c r="CB55" s="10">
        <v>344.52600000000001</v>
      </c>
      <c r="CC55" s="10">
        <v>357.25299999999999</v>
      </c>
      <c r="CD55" s="10">
        <v>369.97899999999998</v>
      </c>
      <c r="CF55" s="11"/>
    </row>
    <row r="56" spans="1:84" x14ac:dyDescent="0.2">
      <c r="A56" s="65">
        <v>200</v>
      </c>
      <c r="B56" s="14"/>
      <c r="C56" s="3">
        <v>451.40300000000002</v>
      </c>
      <c r="E56" s="3">
        <v>433.38500000000005</v>
      </c>
      <c r="F56" s="3">
        <v>501.13999999999993</v>
      </c>
      <c r="G56" s="3">
        <v>467.57099999999997</v>
      </c>
      <c r="H56" s="3">
        <v>466.88900000000001</v>
      </c>
      <c r="I56" s="3">
        <v>462.86399999999998</v>
      </c>
      <c r="J56" s="3">
        <v>439.29399999999998</v>
      </c>
      <c r="K56" s="4">
        <v>421.85999999999996</v>
      </c>
      <c r="L56" s="4">
        <v>471.95400000000001</v>
      </c>
      <c r="M56" s="61"/>
      <c r="N56" s="10">
        <v>460.91499999999996</v>
      </c>
      <c r="O56" s="10">
        <v>423.96900000000005</v>
      </c>
      <c r="P56" s="10">
        <v>449.84399999999999</v>
      </c>
      <c r="Q56" s="10">
        <v>399.39300000000003</v>
      </c>
      <c r="S56" s="10">
        <v>453.87099999999998</v>
      </c>
      <c r="U56" s="10">
        <v>461.82499999999999</v>
      </c>
      <c r="V56" s="10">
        <v>477.01900000000001</v>
      </c>
      <c r="W56" s="10">
        <v>478.38200000000001</v>
      </c>
      <c r="X56" s="61"/>
      <c r="AA56" s="10">
        <v>475.39499999999998</v>
      </c>
      <c r="AB56" s="10">
        <v>396.27600000000001</v>
      </c>
      <c r="AC56" s="10">
        <v>487.14800000000002</v>
      </c>
      <c r="AE56" s="10">
        <v>427.346</v>
      </c>
      <c r="AF56" s="10">
        <v>492.47300000000001</v>
      </c>
      <c r="AG56" s="10">
        <v>395.07499999999999</v>
      </c>
      <c r="AH56" s="10">
        <v>435.53407574067006</v>
      </c>
      <c r="AJ56" s="61"/>
      <c r="AK56" s="10">
        <v>349.721</v>
      </c>
      <c r="AL56" s="10">
        <v>433.19</v>
      </c>
      <c r="AM56" s="10">
        <v>389.91300000000001</v>
      </c>
      <c r="AN56" s="10">
        <v>403.03000000000003</v>
      </c>
      <c r="AO56" s="10">
        <v>420.72299999999996</v>
      </c>
      <c r="AP56" s="10">
        <v>412.31400000000002</v>
      </c>
      <c r="AQ56" s="10">
        <v>452.60500000000002</v>
      </c>
      <c r="AR56" s="10">
        <v>387.024</v>
      </c>
      <c r="AS56" s="4">
        <v>422.67100000000005</v>
      </c>
      <c r="AT56" s="61"/>
      <c r="AU56" s="10">
        <v>380.72500000000002</v>
      </c>
      <c r="AV56" s="10">
        <v>386.73099999999999</v>
      </c>
      <c r="AW56" s="10">
        <v>475.88200000000001</v>
      </c>
      <c r="AX56" s="10">
        <v>435.36599999999999</v>
      </c>
      <c r="AY56" s="10">
        <v>451.24099999999999</v>
      </c>
      <c r="AZ56" s="10">
        <v>426.30799999999999</v>
      </c>
      <c r="BA56" s="10">
        <v>353.81099999999998</v>
      </c>
      <c r="BB56" s="10">
        <v>391.52780657998932</v>
      </c>
      <c r="BC56" s="10">
        <v>404.39299999999997</v>
      </c>
      <c r="BD56" s="10">
        <v>430.46300000000002</v>
      </c>
      <c r="BE56" s="4">
        <v>344.29900000000004</v>
      </c>
      <c r="BF56" s="10">
        <v>429.13200000000001</v>
      </c>
      <c r="BG56" s="61"/>
      <c r="BH56" s="10">
        <v>382.089</v>
      </c>
      <c r="BK56" s="10">
        <v>402.57499999999999</v>
      </c>
      <c r="BL56" s="10">
        <v>398.80899999999997</v>
      </c>
      <c r="BM56" s="10">
        <v>394.166</v>
      </c>
      <c r="BO56" s="10">
        <v>358.32400000000001</v>
      </c>
      <c r="BP56" s="10">
        <v>399.62100000000004</v>
      </c>
      <c r="BQ56" s="10">
        <v>373.09500000000003</v>
      </c>
      <c r="BR56" s="10">
        <v>434.16399999999999</v>
      </c>
      <c r="BS56" s="10">
        <v>432.54</v>
      </c>
      <c r="BT56" s="10">
        <v>427.18400000000003</v>
      </c>
      <c r="BU56" s="61"/>
      <c r="BV56" s="14">
        <v>354.68799999999999</v>
      </c>
      <c r="BW56" s="10">
        <v>420.26800000000003</v>
      </c>
      <c r="BX56" s="10">
        <v>293.58699999999999</v>
      </c>
      <c r="BY56" s="10">
        <v>355.88900000000001</v>
      </c>
      <c r="BZ56" s="10">
        <v>295.178</v>
      </c>
      <c r="CA56" s="10">
        <v>380.46599999999995</v>
      </c>
      <c r="CB56" s="10">
        <v>355.14299999999997</v>
      </c>
      <c r="CC56" s="10">
        <v>371.76500000000004</v>
      </c>
      <c r="CD56" s="10">
        <v>384.81599999999997</v>
      </c>
      <c r="CF56" s="11"/>
    </row>
    <row r="57" spans="1:84" x14ac:dyDescent="0.2">
      <c r="A57" s="65">
        <v>250</v>
      </c>
      <c r="B57" s="14"/>
      <c r="C57" s="3">
        <v>450.78699999999998</v>
      </c>
      <c r="E57" s="3">
        <v>438.38400000000001</v>
      </c>
      <c r="F57" s="3">
        <v>501.75800000000004</v>
      </c>
      <c r="G57" s="3">
        <v>461</v>
      </c>
      <c r="H57" s="3">
        <v>458.57799999999997</v>
      </c>
      <c r="I57" s="3">
        <v>463.416</v>
      </c>
      <c r="J57" s="3">
        <v>431.43700000000001</v>
      </c>
      <c r="K57" s="4">
        <v>433.09200000000004</v>
      </c>
      <c r="L57" s="4">
        <v>481.14099999999996</v>
      </c>
      <c r="M57" s="61"/>
      <c r="N57" s="10">
        <v>465.68799999999999</v>
      </c>
      <c r="O57" s="10">
        <v>427.89799999999997</v>
      </c>
      <c r="P57" s="10">
        <v>455.39600000000002</v>
      </c>
      <c r="Q57" s="10">
        <v>398.322</v>
      </c>
      <c r="S57" s="10">
        <v>456.63</v>
      </c>
      <c r="U57" s="10">
        <v>461.72699999999998</v>
      </c>
      <c r="V57" s="10">
        <v>482.31099999999998</v>
      </c>
      <c r="W57" s="10">
        <v>478.73899999999998</v>
      </c>
      <c r="X57" s="61"/>
      <c r="AA57" s="10">
        <v>467.96100000000001</v>
      </c>
      <c r="AB57" s="10">
        <v>400.62700000000001</v>
      </c>
      <c r="AC57" s="10">
        <v>486.92</v>
      </c>
      <c r="AE57" s="10">
        <v>430.36500000000001</v>
      </c>
      <c r="AF57" s="10">
        <v>498.99799999999999</v>
      </c>
      <c r="AG57" s="10">
        <v>396.92599999999999</v>
      </c>
      <c r="AH57" s="10">
        <v>435.53407574067006</v>
      </c>
      <c r="AJ57" s="61"/>
      <c r="AK57" s="10">
        <v>353.87599999999998</v>
      </c>
      <c r="AL57" s="10">
        <v>437.89699999999999</v>
      </c>
      <c r="AM57" s="10">
        <v>386.56900000000002</v>
      </c>
      <c r="AN57" s="10">
        <v>400.56200000000001</v>
      </c>
      <c r="AO57" s="10">
        <v>429.61899999999997</v>
      </c>
      <c r="AP57" s="10">
        <v>408.029</v>
      </c>
      <c r="AQ57" s="10">
        <v>457.34500000000003</v>
      </c>
      <c r="AR57" s="10">
        <v>391.536</v>
      </c>
      <c r="AS57" s="4">
        <v>425.52799999999996</v>
      </c>
      <c r="AT57" s="61"/>
      <c r="AU57" s="10">
        <v>385.43299999999999</v>
      </c>
      <c r="AV57" s="10">
        <v>389.36099999999999</v>
      </c>
      <c r="AW57" s="10">
        <v>467.11699999999996</v>
      </c>
      <c r="AX57" s="10">
        <v>432.73599999999999</v>
      </c>
      <c r="AY57" s="10">
        <v>446.85799999999995</v>
      </c>
      <c r="AZ57" s="10">
        <v>422.57299999999998</v>
      </c>
      <c r="BA57" s="10">
        <v>361.76499999999999</v>
      </c>
      <c r="BB57" s="10">
        <v>396.3784</v>
      </c>
      <c r="BC57" s="10">
        <v>411.34000000000003</v>
      </c>
      <c r="BD57" s="10">
        <v>431.95699999999999</v>
      </c>
      <c r="BE57" s="4">
        <v>357.02600000000001</v>
      </c>
      <c r="BF57" s="10">
        <v>429.22899999999998</v>
      </c>
      <c r="BG57" s="61"/>
      <c r="BH57" s="10">
        <v>385.75700000000001</v>
      </c>
      <c r="BK57" s="10">
        <v>409.197</v>
      </c>
      <c r="BL57" s="10">
        <v>402.44499999999999</v>
      </c>
      <c r="BM57" s="10">
        <v>391.601</v>
      </c>
      <c r="BO57" s="10">
        <v>362.447</v>
      </c>
      <c r="BP57" s="10">
        <v>400.56099999999998</v>
      </c>
      <c r="BQ57" s="10">
        <v>370.72500000000002</v>
      </c>
      <c r="BR57" s="10">
        <v>430.04</v>
      </c>
      <c r="BS57" s="10">
        <v>432.76700000000005</v>
      </c>
      <c r="BT57" s="10">
        <v>430.91700000000003</v>
      </c>
      <c r="BU57" s="61"/>
      <c r="BV57" s="14">
        <v>355.79200000000003</v>
      </c>
      <c r="BW57" s="10">
        <v>415.17099999999999</v>
      </c>
      <c r="BX57" s="10">
        <v>296.02199999999999</v>
      </c>
      <c r="BY57" s="10">
        <v>354.46</v>
      </c>
      <c r="BZ57" s="10">
        <v>300.47000000000003</v>
      </c>
      <c r="CA57" s="10">
        <v>382.34899999999999</v>
      </c>
      <c r="CB57" s="10">
        <v>356.24699999999996</v>
      </c>
      <c r="CC57" s="10">
        <v>370.01100000000002</v>
      </c>
      <c r="CD57" s="10">
        <v>389.19900000000001</v>
      </c>
      <c r="CF57" s="11"/>
    </row>
    <row r="58" spans="1:84" x14ac:dyDescent="0.2">
      <c r="A58" s="39"/>
      <c r="B58" s="14"/>
      <c r="C58" s="4"/>
      <c r="E58" s="4"/>
      <c r="F58" s="4"/>
      <c r="G58" s="4"/>
      <c r="H58" s="4"/>
      <c r="I58" s="4"/>
      <c r="J58" s="4"/>
      <c r="K58" s="4"/>
      <c r="L58" s="4"/>
      <c r="M58" s="61"/>
      <c r="X58" s="61"/>
      <c r="AJ58" s="61"/>
      <c r="AS58" s="4"/>
      <c r="AT58" s="61"/>
      <c r="BE58" s="4"/>
      <c r="BG58" s="61"/>
      <c r="BU58" s="61"/>
      <c r="BV58" s="14"/>
      <c r="CF58" s="11"/>
    </row>
    <row r="59" spans="1:84" x14ac:dyDescent="0.2">
      <c r="A59" s="65" t="s">
        <v>32</v>
      </c>
      <c r="B59" s="14"/>
      <c r="C59" s="43">
        <v>14.76</v>
      </c>
      <c r="E59" s="43">
        <v>15.4</v>
      </c>
      <c r="F59" s="43">
        <v>14.19</v>
      </c>
      <c r="G59" s="43">
        <v>14.5</v>
      </c>
      <c r="H59" s="43">
        <v>14.48</v>
      </c>
      <c r="I59" s="43">
        <v>13.68</v>
      </c>
      <c r="J59" s="43">
        <v>14.59</v>
      </c>
      <c r="K59" s="43">
        <v>13.84</v>
      </c>
      <c r="L59" s="43">
        <v>14.45</v>
      </c>
      <c r="M59" s="61"/>
      <c r="N59" s="10">
        <v>14.52</v>
      </c>
      <c r="O59" s="10">
        <v>14.38</v>
      </c>
      <c r="P59" s="10">
        <v>14.24</v>
      </c>
      <c r="Q59" s="10">
        <v>14.6</v>
      </c>
      <c r="S59" s="10">
        <v>14.11</v>
      </c>
      <c r="U59" s="10">
        <v>14.382999999999999</v>
      </c>
      <c r="V59" s="10">
        <v>14.46</v>
      </c>
      <c r="W59" s="10">
        <v>14.4</v>
      </c>
      <c r="X59" s="61"/>
      <c r="AA59" s="10">
        <v>14.44</v>
      </c>
      <c r="AB59" s="10">
        <v>14.8</v>
      </c>
      <c r="AC59" s="10">
        <v>14.7</v>
      </c>
      <c r="AE59" s="10">
        <v>14.67</v>
      </c>
      <c r="AF59" s="10">
        <v>14.15</v>
      </c>
      <c r="AG59" s="10">
        <v>14.36</v>
      </c>
      <c r="AH59" s="10">
        <v>14.5</v>
      </c>
      <c r="AJ59" s="61"/>
      <c r="AK59" s="10">
        <v>14.5</v>
      </c>
      <c r="AL59" s="10">
        <v>14.52</v>
      </c>
      <c r="AM59" s="10">
        <v>13.8</v>
      </c>
      <c r="AN59" s="10">
        <v>14.14</v>
      </c>
      <c r="AO59" s="10">
        <v>14.06</v>
      </c>
      <c r="AP59" s="10">
        <v>14.18</v>
      </c>
      <c r="AQ59" s="10">
        <v>14.78</v>
      </c>
      <c r="AR59" s="10">
        <v>14.3</v>
      </c>
      <c r="AS59" s="4">
        <v>13.52</v>
      </c>
      <c r="AT59" s="61"/>
      <c r="AU59" s="10">
        <v>13.82</v>
      </c>
      <c r="AV59" s="10">
        <v>13.78</v>
      </c>
      <c r="AW59" s="10">
        <v>14.84</v>
      </c>
      <c r="AX59" s="10">
        <v>14.64</v>
      </c>
      <c r="AY59" s="10">
        <v>14.7</v>
      </c>
      <c r="AZ59" s="10">
        <v>14.69</v>
      </c>
      <c r="BA59" s="10">
        <v>13.86</v>
      </c>
      <c r="BB59" s="10">
        <v>14.78</v>
      </c>
      <c r="BC59" s="10">
        <v>14.33</v>
      </c>
      <c r="BD59" s="10">
        <v>14.84</v>
      </c>
      <c r="BE59" s="4">
        <v>14.6</v>
      </c>
      <c r="BF59" s="10">
        <v>14.08</v>
      </c>
      <c r="BG59" s="61"/>
      <c r="BH59" s="10">
        <v>14.7</v>
      </c>
      <c r="BK59" s="10">
        <v>14</v>
      </c>
      <c r="BL59" s="10">
        <v>14.09</v>
      </c>
      <c r="BM59" s="10">
        <v>15.4</v>
      </c>
      <c r="BO59" s="10">
        <v>14.55</v>
      </c>
      <c r="BP59" s="10">
        <v>14.53</v>
      </c>
      <c r="BQ59" s="10">
        <v>14.07</v>
      </c>
      <c r="BR59" s="10">
        <v>14.2</v>
      </c>
      <c r="BS59" s="10">
        <v>15.05</v>
      </c>
      <c r="BT59" s="10">
        <v>15.54</v>
      </c>
      <c r="BU59" s="61"/>
      <c r="BV59" s="14">
        <v>14.75</v>
      </c>
      <c r="BW59" s="10">
        <v>14.5</v>
      </c>
      <c r="BX59" s="10">
        <v>14.02</v>
      </c>
      <c r="BY59" s="10">
        <v>14.75</v>
      </c>
      <c r="BZ59" s="10">
        <v>14.99</v>
      </c>
      <c r="CA59" s="10">
        <v>15.06</v>
      </c>
      <c r="CB59" s="10">
        <v>14.31</v>
      </c>
      <c r="CC59" s="10">
        <v>14.18</v>
      </c>
      <c r="CD59" s="10">
        <v>14.4</v>
      </c>
      <c r="CF59" s="11"/>
    </row>
    <row r="60" spans="1:84" x14ac:dyDescent="0.2">
      <c r="A60" s="65" t="s">
        <v>33</v>
      </c>
      <c r="B60" s="14"/>
      <c r="C60" s="43">
        <v>11.9</v>
      </c>
      <c r="E60" s="43">
        <v>12.2</v>
      </c>
      <c r="F60" s="43">
        <v>13.7</v>
      </c>
      <c r="G60" s="43">
        <v>12.4</v>
      </c>
      <c r="H60" s="43">
        <v>12.5</v>
      </c>
      <c r="I60" s="43">
        <v>11.7</v>
      </c>
      <c r="J60" s="43">
        <v>11.4</v>
      </c>
      <c r="K60" s="43">
        <v>11.9</v>
      </c>
      <c r="L60" s="43">
        <v>12.8</v>
      </c>
      <c r="M60" s="61"/>
      <c r="N60" s="10">
        <v>12</v>
      </c>
      <c r="O60" s="10">
        <v>12.3</v>
      </c>
      <c r="P60" s="10">
        <v>12</v>
      </c>
      <c r="Q60" s="10">
        <v>12</v>
      </c>
      <c r="S60" s="10">
        <v>11.3</v>
      </c>
      <c r="U60" s="10">
        <v>12.3</v>
      </c>
      <c r="V60" s="10">
        <v>13.4</v>
      </c>
      <c r="W60" s="10">
        <v>12.8</v>
      </c>
      <c r="X60" s="61"/>
      <c r="AA60" s="10">
        <v>13.5</v>
      </c>
      <c r="AB60" s="10">
        <v>11.2</v>
      </c>
      <c r="AC60" s="10">
        <v>14.1</v>
      </c>
      <c r="AE60" s="10">
        <v>12</v>
      </c>
      <c r="AF60" s="10">
        <v>13.4</v>
      </c>
      <c r="AG60" s="10">
        <v>10.8</v>
      </c>
      <c r="AH60" s="10">
        <v>12.1</v>
      </c>
      <c r="AJ60" s="61"/>
      <c r="AK60" s="10">
        <v>10</v>
      </c>
      <c r="AL60" s="10">
        <v>10.6</v>
      </c>
      <c r="AM60" s="10">
        <v>10.6</v>
      </c>
      <c r="AN60" s="10">
        <v>10.3</v>
      </c>
      <c r="AO60" s="10">
        <v>11.2</v>
      </c>
      <c r="AP60" s="10">
        <v>11</v>
      </c>
      <c r="AQ60" s="10">
        <v>12.2</v>
      </c>
      <c r="AR60" s="10">
        <v>10.9</v>
      </c>
      <c r="AS60" s="4">
        <v>10.6</v>
      </c>
      <c r="AT60" s="61"/>
      <c r="AU60" s="10">
        <v>10.5</v>
      </c>
      <c r="AV60" s="10">
        <v>10.1</v>
      </c>
      <c r="AW60" s="10">
        <v>11.5</v>
      </c>
      <c r="AX60" s="10">
        <v>12</v>
      </c>
      <c r="AY60" s="10">
        <v>12.2</v>
      </c>
      <c r="AZ60" s="10">
        <v>9.9</v>
      </c>
      <c r="BA60" s="10">
        <v>9.6</v>
      </c>
      <c r="BB60" s="10">
        <v>10.9</v>
      </c>
      <c r="BC60" s="10">
        <v>10</v>
      </c>
      <c r="BD60" s="10">
        <v>11.5</v>
      </c>
      <c r="BE60" s="4">
        <v>9.5</v>
      </c>
      <c r="BF60" s="10">
        <v>12</v>
      </c>
      <c r="BG60" s="61"/>
      <c r="BH60" s="10">
        <v>9.6</v>
      </c>
      <c r="BK60" s="10">
        <v>11.6</v>
      </c>
      <c r="BL60" s="10">
        <v>10.8</v>
      </c>
      <c r="BM60" s="10">
        <v>10.4</v>
      </c>
      <c r="BO60" s="10">
        <v>10.3</v>
      </c>
      <c r="BP60" s="10">
        <v>11.5</v>
      </c>
      <c r="BQ60" s="10">
        <v>10.4</v>
      </c>
      <c r="BR60" s="10">
        <v>12.6</v>
      </c>
      <c r="BS60" s="10">
        <v>10.9</v>
      </c>
      <c r="BT60" s="10">
        <v>11.4</v>
      </c>
      <c r="BU60" s="61"/>
      <c r="BV60" s="14">
        <v>8.3000000000000007</v>
      </c>
      <c r="BW60" s="10">
        <v>10.1</v>
      </c>
      <c r="BX60" s="10">
        <v>9.1999999999999993</v>
      </c>
      <c r="BY60" s="10">
        <v>9.3000000000000007</v>
      </c>
      <c r="BZ60" s="10">
        <v>8.6999999999999993</v>
      </c>
      <c r="CA60" s="10">
        <v>8.6999999999999993</v>
      </c>
      <c r="CB60" s="10">
        <v>9.4</v>
      </c>
      <c r="CC60" s="10">
        <v>10.5</v>
      </c>
      <c r="CD60" s="10">
        <v>10.5</v>
      </c>
      <c r="CF60" s="11"/>
    </row>
    <row r="61" spans="1:84" x14ac:dyDescent="0.2">
      <c r="A61" s="65" t="s">
        <v>34</v>
      </c>
      <c r="B61" s="14"/>
      <c r="C61" s="10">
        <f>MAX(C49:C57)</f>
        <v>451.40300000000002</v>
      </c>
      <c r="E61" s="10">
        <f>MAX(E49:E57)</f>
        <v>438.38400000000001</v>
      </c>
      <c r="F61" s="10">
        <f>MAX(F49:F57)</f>
        <v>501.75800000000004</v>
      </c>
      <c r="G61" s="10">
        <f>MAX(G49:G57)</f>
        <v>467.57099999999997</v>
      </c>
      <c r="H61" s="38">
        <v>466.88900000000001</v>
      </c>
      <c r="I61" s="10">
        <v>463.416</v>
      </c>
      <c r="J61" s="38">
        <v>439.29399999999998</v>
      </c>
      <c r="K61" s="10">
        <f>MAX(K49:K57)</f>
        <v>433.09200000000004</v>
      </c>
      <c r="L61" s="10">
        <f>MAX(L49:L57)</f>
        <v>481.14099999999996</v>
      </c>
      <c r="M61" s="61"/>
      <c r="N61" s="10">
        <v>465.68799999999999</v>
      </c>
      <c r="O61" s="10">
        <v>427.89799999999997</v>
      </c>
      <c r="P61" s="10">
        <v>455.39600000000002</v>
      </c>
      <c r="Q61" s="10">
        <v>399.39300000000003</v>
      </c>
      <c r="S61" s="10">
        <v>456.63</v>
      </c>
      <c r="U61" s="10">
        <v>461.82499999999999</v>
      </c>
      <c r="V61" s="10">
        <v>482.31099999999998</v>
      </c>
      <c r="W61" s="10">
        <v>478.73899999999998</v>
      </c>
      <c r="X61" s="61"/>
      <c r="AA61" s="10">
        <v>475.39499999999998</v>
      </c>
      <c r="AB61" s="10">
        <v>400.62700000000001</v>
      </c>
      <c r="AC61" s="10">
        <v>487.14800000000002</v>
      </c>
      <c r="AE61" s="10">
        <v>430.36500000000001</v>
      </c>
      <c r="AF61" s="10">
        <v>498.99799999999999</v>
      </c>
      <c r="AG61" s="10">
        <v>396.92599999999999</v>
      </c>
      <c r="AH61" s="10">
        <v>435.53407574067006</v>
      </c>
      <c r="AJ61" s="61"/>
      <c r="AK61" s="10">
        <v>353.87599999999998</v>
      </c>
      <c r="AL61" s="10">
        <v>437.89699999999999</v>
      </c>
      <c r="AM61" s="10">
        <v>389.91300000000001</v>
      </c>
      <c r="AN61" s="10">
        <v>403.03000000000003</v>
      </c>
      <c r="AO61" s="10">
        <v>429.61899999999997</v>
      </c>
      <c r="AP61" s="10">
        <v>412.31400000000002</v>
      </c>
      <c r="AQ61" s="10">
        <v>457.34500000000003</v>
      </c>
      <c r="AR61" s="10">
        <v>391.536</v>
      </c>
      <c r="AS61" s="4">
        <v>425.52799999999996</v>
      </c>
      <c r="AT61" s="61"/>
      <c r="AU61" s="10">
        <v>385.43299999999999</v>
      </c>
      <c r="AV61" s="10">
        <v>389.36099999999999</v>
      </c>
      <c r="AW61" s="10">
        <v>475.88200000000001</v>
      </c>
      <c r="AX61" s="10">
        <v>435.36599999999999</v>
      </c>
      <c r="AY61" s="10">
        <v>451.24099999999999</v>
      </c>
      <c r="AZ61" s="10">
        <v>426.30799999999999</v>
      </c>
      <c r="BA61" s="10">
        <v>361.76499999999999</v>
      </c>
      <c r="BB61" s="10">
        <v>396.3784</v>
      </c>
      <c r="BC61" s="10">
        <v>411.34000000000003</v>
      </c>
      <c r="BD61" s="10">
        <v>431.95699999999999</v>
      </c>
      <c r="BE61" s="4">
        <v>357.02600000000001</v>
      </c>
      <c r="BF61" s="10">
        <v>429.22899999999998</v>
      </c>
      <c r="BG61" s="61"/>
      <c r="BH61" s="10">
        <v>385.75700000000001</v>
      </c>
      <c r="BK61" s="10">
        <v>409.197</v>
      </c>
      <c r="BL61" s="10">
        <v>402.44499999999999</v>
      </c>
      <c r="BM61" s="10">
        <v>394.166</v>
      </c>
      <c r="BO61" s="10">
        <v>362.447</v>
      </c>
      <c r="BP61" s="10">
        <v>400.56099999999998</v>
      </c>
      <c r="BQ61" s="10">
        <v>373.09500000000003</v>
      </c>
      <c r="BR61" s="10">
        <v>434.16399999999999</v>
      </c>
      <c r="BS61" s="10">
        <v>432.76700000000005</v>
      </c>
      <c r="BT61" s="10">
        <v>430.91700000000003</v>
      </c>
      <c r="BU61" s="61"/>
      <c r="BV61" s="14">
        <v>355.79200000000003</v>
      </c>
      <c r="BW61" s="10">
        <v>420.26800000000003</v>
      </c>
      <c r="BX61" s="10">
        <v>296.02199999999999</v>
      </c>
      <c r="BY61" s="10">
        <v>355.88900000000001</v>
      </c>
      <c r="BZ61" s="10">
        <v>300.47000000000003</v>
      </c>
      <c r="CA61" s="10">
        <v>382.34899999999999</v>
      </c>
      <c r="CB61" s="10">
        <v>356.24699999999996</v>
      </c>
      <c r="CC61" s="10">
        <v>371.76500000000004</v>
      </c>
      <c r="CD61" s="10">
        <v>389.19900000000001</v>
      </c>
      <c r="CF61" s="11"/>
    </row>
    <row r="62" spans="1:84" x14ac:dyDescent="0.2">
      <c r="A62" s="66" t="s">
        <v>39</v>
      </c>
      <c r="C62">
        <v>12.799100167982999</v>
      </c>
      <c r="E62">
        <v>13.18996228842073</v>
      </c>
      <c r="F62">
        <v>13.566667853025535</v>
      </c>
      <c r="G62">
        <v>13.216839553457845</v>
      </c>
      <c r="H62">
        <v>13.689891386110872</v>
      </c>
      <c r="I62">
        <v>13.973014789548728</v>
      </c>
      <c r="J62">
        <v>13.72082079944272</v>
      </c>
      <c r="L62">
        <v>13.243477788723965</v>
      </c>
      <c r="M62" s="61"/>
      <c r="N62">
        <v>13.715497039262402</v>
      </c>
      <c r="O62">
        <v>13.474046457180719</v>
      </c>
      <c r="P62">
        <v>13.346573313954025</v>
      </c>
      <c r="Q62">
        <v>13.151924967100626</v>
      </c>
      <c r="S62">
        <v>12.297178201897765</v>
      </c>
      <c r="U62">
        <v>13.431556048445003</v>
      </c>
      <c r="V62">
        <v>13.070360183259226</v>
      </c>
      <c r="W62">
        <v>13.591588503648154</v>
      </c>
      <c r="X62" s="61"/>
      <c r="AA62">
        <v>13.307656484701937</v>
      </c>
      <c r="AB62">
        <v>13.321335674328878</v>
      </c>
      <c r="AC62">
        <v>13.570155202565985</v>
      </c>
      <c r="AD62" s="1"/>
      <c r="AE62" s="1">
        <v>12.731265691926524</v>
      </c>
      <c r="AF62">
        <v>13.242886108965024</v>
      </c>
      <c r="AG62">
        <v>12.592912088499162</v>
      </c>
      <c r="AH62">
        <v>13.491433044795855</v>
      </c>
      <c r="AJ62" s="61"/>
      <c r="AK62">
        <v>12.306467113775028</v>
      </c>
      <c r="AL62">
        <v>13.370693352043048</v>
      </c>
      <c r="AM62">
        <v>13.300543592546745</v>
      </c>
      <c r="AN62">
        <v>13.091072905149304</v>
      </c>
      <c r="AO62">
        <v>13.5</v>
      </c>
      <c r="AP62">
        <v>13.309539552769678</v>
      </c>
      <c r="AQ62">
        <v>13.381951133879198</v>
      </c>
      <c r="AR62">
        <v>14.24903415119212</v>
      </c>
      <c r="AS62">
        <v>13.2971409245134</v>
      </c>
      <c r="AT62" s="61"/>
      <c r="AU62">
        <v>12.922841200550721</v>
      </c>
      <c r="AV62">
        <v>13.071123401259001</v>
      </c>
      <c r="AW62">
        <v>14.125318640315385</v>
      </c>
      <c r="AX62">
        <v>13.414367190521119</v>
      </c>
      <c r="AY62">
        <v>14.814135101874513</v>
      </c>
      <c r="AZ62" s="1">
        <v>14.961231256601565</v>
      </c>
      <c r="BA62">
        <v>13.082774513399414</v>
      </c>
      <c r="BB62">
        <v>13.274878804133863</v>
      </c>
      <c r="BC62">
        <v>13.749217908335282</v>
      </c>
      <c r="BD62">
        <v>13.839945045858457</v>
      </c>
      <c r="BE62">
        <v>13.681248086211554</v>
      </c>
      <c r="BF62">
        <v>14.127797224382192</v>
      </c>
      <c r="BG62" s="72"/>
      <c r="BH62" s="37">
        <v>14.04282859613113</v>
      </c>
      <c r="BI62" s="45"/>
      <c r="BJ62" s="45"/>
      <c r="BK62" s="37">
        <v>12.567308383279709</v>
      </c>
      <c r="BL62" s="37">
        <v>14.194884491896715</v>
      </c>
      <c r="BM62" s="37">
        <v>14.868948048368054</v>
      </c>
      <c r="BN62" s="45"/>
      <c r="BO62" s="37">
        <v>13.860146060965207</v>
      </c>
      <c r="BP62" s="37">
        <v>13</v>
      </c>
      <c r="BQ62" s="37">
        <v>13.189021698349478</v>
      </c>
      <c r="BR62" s="37">
        <v>12.895706049495033</v>
      </c>
      <c r="BS62" s="37">
        <v>13.091948445194333</v>
      </c>
      <c r="BT62" s="37">
        <v>14.438025724092228</v>
      </c>
      <c r="BU62" s="61"/>
      <c r="BV62" s="76">
        <v>13.627848936362426</v>
      </c>
      <c r="BW62" s="77">
        <v>14.345843899675003</v>
      </c>
      <c r="BX62" s="77">
        <v>13.277155352302913</v>
      </c>
      <c r="BY62" s="77">
        <v>13.673073271619245</v>
      </c>
      <c r="BZ62" s="77">
        <v>13.358028651435859</v>
      </c>
      <c r="CA62" s="77">
        <v>14.964506313760012</v>
      </c>
      <c r="CB62" s="77">
        <v>14.572952474437272</v>
      </c>
      <c r="CC62" s="77">
        <v>13.83030302862997</v>
      </c>
      <c r="CD62" s="77">
        <v>13.7425722058926</v>
      </c>
      <c r="CF62" s="8"/>
    </row>
    <row r="63" spans="1:84" x14ac:dyDescent="0.2">
      <c r="A63" s="67" t="s">
        <v>40</v>
      </c>
      <c r="C63">
        <v>11.767770727835426</v>
      </c>
      <c r="E63">
        <v>11.280328934149566</v>
      </c>
      <c r="F63">
        <v>11.789820600650813</v>
      </c>
      <c r="G63">
        <v>10.089747744996856</v>
      </c>
      <c r="H63">
        <v>9.6729564023517867</v>
      </c>
      <c r="I63">
        <v>12.283511865797124</v>
      </c>
      <c r="J63">
        <v>12.14013323869446</v>
      </c>
      <c r="L63">
        <v>7.442330799401276</v>
      </c>
      <c r="M63" s="61"/>
      <c r="N63">
        <v>9.2012180870815143</v>
      </c>
      <c r="O63">
        <v>10.65721176349129</v>
      </c>
      <c r="P63">
        <v>9.8472624183670234</v>
      </c>
      <c r="Q63">
        <v>10.622660493770553</v>
      </c>
      <c r="S63">
        <v>9.3624455440426573</v>
      </c>
      <c r="U63">
        <v>9.6365847745358622</v>
      </c>
      <c r="V63">
        <v>10.312338960016092</v>
      </c>
      <c r="W63">
        <v>9.0910801613982812</v>
      </c>
      <c r="X63" s="61"/>
      <c r="AA63">
        <v>7.6931040463133797</v>
      </c>
      <c r="AB63">
        <v>10.380514540076064</v>
      </c>
      <c r="AC63">
        <v>8.1832361313201716</v>
      </c>
      <c r="AD63" s="1"/>
      <c r="AE63">
        <v>9.4294205542136069</v>
      </c>
      <c r="AF63">
        <v>9.3604360604429075</v>
      </c>
      <c r="AG63">
        <v>9.0147959527523938</v>
      </c>
      <c r="AH63">
        <v>8.2295637121601999</v>
      </c>
      <c r="AJ63" s="61"/>
      <c r="AK63">
        <v>8.978789400416531</v>
      </c>
      <c r="AL63">
        <v>10.140828064583644</v>
      </c>
      <c r="AM63">
        <v>9.4763519689100235</v>
      </c>
      <c r="AN63">
        <v>9.2219342023784918</v>
      </c>
      <c r="AO63">
        <v>9.1825988481378999</v>
      </c>
      <c r="AP63">
        <v>9.6324666167999737</v>
      </c>
      <c r="AQ63">
        <v>8.9244471383993869</v>
      </c>
      <c r="AR63">
        <v>10.642817091215136</v>
      </c>
      <c r="AS63">
        <v>10.446388548170177</v>
      </c>
      <c r="AT63" s="61"/>
      <c r="AU63">
        <v>9.363080705511976</v>
      </c>
      <c r="AV63">
        <v>11.232387547361213</v>
      </c>
      <c r="AW63">
        <v>10.393755366562573</v>
      </c>
      <c r="AX63">
        <v>10.066273502685419</v>
      </c>
      <c r="AY63">
        <v>11.010659918167221</v>
      </c>
      <c r="AZ63">
        <v>9.5744597139454868</v>
      </c>
      <c r="BA63">
        <v>11.064546792231539</v>
      </c>
      <c r="BB63">
        <v>9.4515578911275782</v>
      </c>
      <c r="BC63">
        <v>9.5404696491049492</v>
      </c>
      <c r="BD63">
        <v>11.201765005217112</v>
      </c>
      <c r="BE63">
        <v>14.164969419931168</v>
      </c>
      <c r="BF63">
        <v>10.813830604305053</v>
      </c>
      <c r="BG63" s="72"/>
      <c r="BH63" s="37">
        <v>12.754173065905348</v>
      </c>
      <c r="BI63" s="45"/>
      <c r="BJ63" s="45"/>
      <c r="BK63" s="37">
        <v>11.978221455582513</v>
      </c>
      <c r="BL63" s="37">
        <v>12.757265673238493</v>
      </c>
      <c r="BM63" s="37">
        <v>16.473979641357431</v>
      </c>
      <c r="BN63" s="45"/>
      <c r="BO63" s="37">
        <v>13.707839401246247</v>
      </c>
      <c r="BP63" s="37">
        <v>14.018831391200848</v>
      </c>
      <c r="BQ63" s="37">
        <v>12.06609240241707</v>
      </c>
      <c r="BR63" s="37">
        <v>10.404207535845444</v>
      </c>
      <c r="BS63" s="37">
        <v>12.086365053308299</v>
      </c>
      <c r="BT63" s="37">
        <v>12.473907816734652</v>
      </c>
      <c r="BU63" s="61"/>
      <c r="BV63" s="76">
        <v>12.660210564110145</v>
      </c>
      <c r="BW63" s="77">
        <v>12.451010269077074</v>
      </c>
      <c r="BX63" s="77">
        <v>14.048150049405734</v>
      </c>
      <c r="BY63" s="77">
        <v>12.101203793423537</v>
      </c>
      <c r="BZ63" s="77">
        <v>14.488224362452968</v>
      </c>
      <c r="CA63" s="77">
        <v>12.346047205142128</v>
      </c>
      <c r="CB63" s="77">
        <v>12.774427313525393</v>
      </c>
      <c r="CC63" s="77">
        <v>12.547653861150422</v>
      </c>
      <c r="CD63" s="77">
        <v>13.307653324859558</v>
      </c>
      <c r="CF63" s="8"/>
    </row>
    <row r="64" spans="1:84" x14ac:dyDescent="0.2">
      <c r="A64" s="65" t="s">
        <v>35</v>
      </c>
      <c r="B64" s="14"/>
      <c r="C64" s="38">
        <f>C60/C59/0.44/1.06</f>
        <v>1.7286300650313535</v>
      </c>
      <c r="E64" s="38">
        <f>E60/E59/0.44/1.06</f>
        <v>1.6985587311487824</v>
      </c>
      <c r="F64" s="38">
        <f>F60/F59/0.44/1.06</f>
        <v>2.0700442536175911</v>
      </c>
      <c r="G64" s="38">
        <f>G60/G59/0.44/1.06</f>
        <v>1.8335600638788667</v>
      </c>
      <c r="H64" s="38">
        <v>1.850899803834235</v>
      </c>
      <c r="I64" s="38">
        <v>1.833754626703981</v>
      </c>
      <c r="J64" s="38">
        <v>1.6752939406087723</v>
      </c>
      <c r="K64" s="38">
        <f>K60/K59/0.44/1.06</f>
        <v>1.8435389999900851</v>
      </c>
      <c r="L64" s="38">
        <f>L60/L59/0.44/1.06</f>
        <v>1.8992563224462424</v>
      </c>
      <c r="M64" s="61"/>
      <c r="N64" s="10">
        <v>1.7719688700508909</v>
      </c>
      <c r="O64" s="10">
        <v>1.8339508131409881</v>
      </c>
      <c r="P64" s="10">
        <v>1.8068109545743634</v>
      </c>
      <c r="Q64" s="10">
        <v>1.7622594515848586</v>
      </c>
      <c r="S64" s="10">
        <v>1.717089323898358</v>
      </c>
      <c r="U64" s="10">
        <v>1.8335682884632838</v>
      </c>
      <c r="V64" s="10">
        <v>1.9869089390736614</v>
      </c>
      <c r="W64" s="10">
        <v>1.9058509624547362</v>
      </c>
      <c r="X64" s="61"/>
      <c r="AA64" s="10">
        <v>2.0045091061136637</v>
      </c>
      <c r="AB64" s="10">
        <v>1.6225487923601127</v>
      </c>
      <c r="AC64" s="10">
        <v>2.0565687681590648</v>
      </c>
      <c r="AE64" s="10">
        <v>1.7538505789460761</v>
      </c>
      <c r="AF64" s="10">
        <v>2.0304383928625542</v>
      </c>
      <c r="AG64" s="10">
        <v>1.6125410302106575</v>
      </c>
      <c r="AH64" s="10">
        <v>1.789199739752765</v>
      </c>
      <c r="AJ64" s="61"/>
      <c r="AK64" s="10">
        <v>1.4786774708700539</v>
      </c>
      <c r="AL64" s="10">
        <v>1.5652391685449536</v>
      </c>
      <c r="AM64" s="10">
        <v>1.646903820816864</v>
      </c>
      <c r="AN64" s="10">
        <v>1.5618138633270335</v>
      </c>
      <c r="AO64" s="10">
        <v>1.7079460972211713</v>
      </c>
      <c r="AP64" s="10">
        <v>1.6632514570082761</v>
      </c>
      <c r="AQ64" s="10">
        <v>1.7698108565420332</v>
      </c>
      <c r="AR64" s="10">
        <v>1.6343005193777063</v>
      </c>
      <c r="AS64" s="4">
        <v>1.6810112963959116</v>
      </c>
      <c r="AT64" s="61"/>
      <c r="AU64" s="10">
        <v>1.6290061138926604</v>
      </c>
      <c r="AV64" s="10">
        <v>1.5714972105146543</v>
      </c>
      <c r="AW64" s="10">
        <v>1.6615193279486622</v>
      </c>
      <c r="AX64" s="10">
        <v>1.7574445350504737</v>
      </c>
      <c r="AY64" s="10">
        <v>1.7794424802511055</v>
      </c>
      <c r="AZ64" s="10">
        <v>1.4449567797372105</v>
      </c>
      <c r="BA64" s="10">
        <v>1.4850786720426512</v>
      </c>
      <c r="BB64" s="10">
        <v>1.5812244537957512</v>
      </c>
      <c r="BC64" s="10">
        <v>1.4962193529389936</v>
      </c>
      <c r="BD64" s="10">
        <v>1.6615193279486622</v>
      </c>
      <c r="BE64" s="4">
        <v>1.3951220658380132</v>
      </c>
      <c r="BF64" s="10">
        <v>1.8273428972399812</v>
      </c>
      <c r="BG64" s="61"/>
      <c r="BH64" s="10">
        <v>1.4002170336402142</v>
      </c>
      <c r="BK64" s="10">
        <v>1.7765253614310217</v>
      </c>
      <c r="BL64" s="10">
        <v>1.6434413906192364</v>
      </c>
      <c r="BM64" s="10">
        <v>1.4479517052415851</v>
      </c>
      <c r="BO64" s="10">
        <v>1.5528569719004117</v>
      </c>
      <c r="BP64" s="10">
        <v>1.6969681229702784</v>
      </c>
      <c r="BQ64" s="10">
        <v>1.5848227619559638</v>
      </c>
      <c r="BR64" s="10">
        <v>1.9024955910419639</v>
      </c>
      <c r="BS64" s="10">
        <v>1.5528569719004117</v>
      </c>
      <c r="BT64" s="10">
        <v>1.5728789313694975</v>
      </c>
      <c r="BU64" s="61"/>
      <c r="BV64" s="14">
        <v>1.2065005669099049</v>
      </c>
      <c r="BW64" s="10">
        <v>1.4934642455787541</v>
      </c>
      <c r="BX64" s="10">
        <v>1.406958449458382</v>
      </c>
      <c r="BY64" s="10">
        <v>1.3518620809954358</v>
      </c>
      <c r="BZ64" s="10">
        <v>1.2443973512358721</v>
      </c>
      <c r="CA64" s="10">
        <v>1.2386132998025052</v>
      </c>
      <c r="CB64" s="10">
        <v>1.4084118747700094</v>
      </c>
      <c r="CC64" s="10">
        <v>1.5876491180533547</v>
      </c>
      <c r="CD64" s="10">
        <v>1.5633933676386504</v>
      </c>
      <c r="CF64" s="11"/>
    </row>
    <row r="65" spans="1:85" ht="16" thickBot="1" x14ac:dyDescent="0.25">
      <c r="A65" s="65" t="s">
        <v>36</v>
      </c>
      <c r="B65" s="14"/>
      <c r="C65" s="38">
        <f>C61/C64</f>
        <v>261.13337325983196</v>
      </c>
      <c r="E65" s="38">
        <f>E61/E64</f>
        <v>258.09175270819674</v>
      </c>
      <c r="F65" s="38">
        <f>F61/F64</f>
        <v>242.38998713343068</v>
      </c>
      <c r="G65" s="38">
        <f>G61/G64</f>
        <v>255.00719022580643</v>
      </c>
      <c r="H65" s="38">
        <v>252.24974308864003</v>
      </c>
      <c r="I65" s="38">
        <v>252.71429080615388</v>
      </c>
      <c r="J65" s="38">
        <v>262.21905860912278</v>
      </c>
      <c r="K65" s="38">
        <f>K61/K64</f>
        <v>234.92424082285717</v>
      </c>
      <c r="L65" s="38">
        <f>L61/L64</f>
        <v>253.33126145937493</v>
      </c>
      <c r="M65" s="69"/>
      <c r="N65" s="10">
        <v>262.80822867199998</v>
      </c>
      <c r="O65" s="10">
        <v>233.32032513300814</v>
      </c>
      <c r="P65" s="10">
        <v>252.04407735466671</v>
      </c>
      <c r="Q65" s="10">
        <v>226.63688916000001</v>
      </c>
      <c r="S65" s="10">
        <v>265.93258349734515</v>
      </c>
      <c r="U65" s="10">
        <v>251.87226617398372</v>
      </c>
      <c r="V65" s="10">
        <v>242.74439080477612</v>
      </c>
      <c r="W65" s="10">
        <v>251.19435329999996</v>
      </c>
      <c r="X65" s="61"/>
      <c r="AA65" s="10">
        <v>237.16280387555554</v>
      </c>
      <c r="AB65" s="10">
        <v>246.91214334285721</v>
      </c>
      <c r="AC65" s="10">
        <v>236.87416027234042</v>
      </c>
      <c r="AE65" s="10">
        <v>245.38293351000002</v>
      </c>
      <c r="AF65" s="10">
        <v>245.75874931940302</v>
      </c>
      <c r="AG65" s="10">
        <v>246.14939562074073</v>
      </c>
      <c r="AH65" s="10">
        <v>243.42395433214907</v>
      </c>
      <c r="AJ65" s="69"/>
      <c r="AK65" s="10">
        <v>239.31926127999998</v>
      </c>
      <c r="AL65" s="10">
        <v>279.76363536000002</v>
      </c>
      <c r="AM65" s="10">
        <v>236.75517360000003</v>
      </c>
      <c r="AN65" s="10">
        <v>258.05251794951459</v>
      </c>
      <c r="AO65" s="10">
        <v>251.54131075857148</v>
      </c>
      <c r="AP65" s="10">
        <v>247.89637084800003</v>
      </c>
      <c r="AQ65" s="10">
        <v>258.41462001967216</v>
      </c>
      <c r="AR65" s="10">
        <v>239.57405346055046</v>
      </c>
      <c r="AS65" s="4">
        <v>253.13809664000001</v>
      </c>
      <c r="AT65" s="69"/>
      <c r="AU65" s="10">
        <v>236.60623291276193</v>
      </c>
      <c r="AV65" s="10">
        <v>247.76435961504953</v>
      </c>
      <c r="AW65" s="10">
        <v>286.41376118539131</v>
      </c>
      <c r="AX65" s="10">
        <v>247.72673692800001</v>
      </c>
      <c r="AY65" s="10">
        <v>253.58560617049181</v>
      </c>
      <c r="AZ65" s="10">
        <v>295.03166183111114</v>
      </c>
      <c r="BA65" s="10">
        <v>243.59988922500003</v>
      </c>
      <c r="BB65" s="10">
        <v>250.67813683787153</v>
      </c>
      <c r="BC65" s="10">
        <v>274.91958260800004</v>
      </c>
      <c r="BD65" s="10">
        <v>259.97711415930434</v>
      </c>
      <c r="BE65" s="4">
        <v>255.9102237305263</v>
      </c>
      <c r="BF65" s="10">
        <v>234.89242257066667</v>
      </c>
      <c r="BG65" s="69"/>
      <c r="BH65" s="10">
        <v>275.49800547500001</v>
      </c>
      <c r="BK65" s="10">
        <v>230.3355802758621</v>
      </c>
      <c r="BL65" s="10">
        <v>244.87943549259259</v>
      </c>
      <c r="BM65" s="10">
        <v>272.22316778461538</v>
      </c>
      <c r="BO65" s="10">
        <v>233.40655743486244</v>
      </c>
      <c r="BP65" s="10">
        <v>236.04509394017393</v>
      </c>
      <c r="BQ65" s="10">
        <v>235.41749207307694</v>
      </c>
      <c r="BR65" s="10">
        <v>228.20762478730154</v>
      </c>
      <c r="BS65" s="10">
        <v>278.69083104954137</v>
      </c>
      <c r="BT65" s="10">
        <v>273.96704946947369</v>
      </c>
      <c r="BU65" s="69"/>
      <c r="BV65" s="28">
        <v>294.89584154216868</v>
      </c>
      <c r="BW65" s="27">
        <v>281.40479508910897</v>
      </c>
      <c r="BX65" s="27">
        <v>210.39853743652176</v>
      </c>
      <c r="BY65" s="27">
        <v>263.2583641505376</v>
      </c>
      <c r="BZ65" s="27">
        <v>241.45824458850583</v>
      </c>
      <c r="CA65" s="27">
        <v>308.69117912827585</v>
      </c>
      <c r="CB65" s="27">
        <v>252.94234334553187</v>
      </c>
      <c r="CC65" s="27">
        <v>234.16068183619049</v>
      </c>
      <c r="CD65" s="27">
        <v>248.94502436571432</v>
      </c>
      <c r="CE65" s="27"/>
      <c r="CF65" s="78"/>
    </row>
    <row r="66" spans="1:85" ht="16" thickBot="1" x14ac:dyDescent="0.25">
      <c r="A66" s="79" t="s">
        <v>38</v>
      </c>
      <c r="B66" s="81" t="s">
        <v>41</v>
      </c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3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3"/>
      <c r="AK66" s="82"/>
      <c r="AL66" s="82"/>
      <c r="AM66" s="82"/>
      <c r="AN66" s="82"/>
      <c r="AO66" s="82"/>
      <c r="AP66" s="82"/>
      <c r="AQ66" s="82"/>
      <c r="AR66" s="82"/>
      <c r="AS66" s="82"/>
      <c r="AT66" s="83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3"/>
      <c r="BH66" s="82"/>
      <c r="BI66" s="82"/>
      <c r="BJ66" s="82"/>
      <c r="BK66" s="82"/>
      <c r="BL66" s="82"/>
      <c r="BM66" s="82"/>
      <c r="BN66" s="82"/>
      <c r="BO66" s="82"/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4"/>
    </row>
    <row r="67" spans="1:85" x14ac:dyDescent="0.2">
      <c r="A67" s="80">
        <v>1</v>
      </c>
      <c r="B67" s="14"/>
      <c r="E67" s="46">
        <v>424.47289999999998</v>
      </c>
      <c r="F67" s="45"/>
      <c r="G67" s="46">
        <v>404.60930000000002</v>
      </c>
      <c r="H67" s="46">
        <v>453.7894</v>
      </c>
      <c r="I67" s="46">
        <v>457.11180000000002</v>
      </c>
      <c r="J67" s="45"/>
      <c r="K67" s="45"/>
      <c r="L67" s="46">
        <v>472.8793</v>
      </c>
      <c r="M67" s="73"/>
      <c r="N67" s="46">
        <v>464.7466</v>
      </c>
      <c r="O67" s="46">
        <v>417.8553</v>
      </c>
      <c r="P67" s="46">
        <v>445.59719999999999</v>
      </c>
      <c r="Q67" s="46">
        <v>386.4393</v>
      </c>
      <c r="R67" s="45"/>
      <c r="S67" s="46">
        <v>453.85969999999998</v>
      </c>
      <c r="T67" s="45"/>
      <c r="U67" s="46">
        <v>450.2561</v>
      </c>
      <c r="V67" s="46">
        <v>468.74</v>
      </c>
      <c r="W67" s="46">
        <v>466.54849999999999</v>
      </c>
      <c r="X67" s="70"/>
      <c r="AA67" s="46">
        <v>451.6737</v>
      </c>
      <c r="AB67" s="46">
        <v>388.38720000000001</v>
      </c>
      <c r="AC67" s="46">
        <v>467.2303</v>
      </c>
      <c r="AD67" s="57"/>
      <c r="AE67" s="46">
        <v>424.49990000000003</v>
      </c>
      <c r="AF67" s="46">
        <v>493.52210000000002</v>
      </c>
      <c r="AG67" s="46">
        <v>387.23469999999998</v>
      </c>
      <c r="AH67" s="45"/>
      <c r="AI67" s="45"/>
      <c r="AJ67" s="73"/>
      <c r="AK67" s="46">
        <v>346.89600000000002</v>
      </c>
      <c r="AL67" s="46">
        <v>430.96600000000001</v>
      </c>
      <c r="AM67" s="46">
        <v>376.38029999999998</v>
      </c>
      <c r="AN67" s="46">
        <v>393.89550000000003</v>
      </c>
      <c r="AO67" s="46">
        <v>420.70139999999998</v>
      </c>
      <c r="AP67" s="46">
        <v>400.8</v>
      </c>
      <c r="AQ67" s="46">
        <v>451.44110000000001</v>
      </c>
      <c r="AR67" s="46">
        <v>383.93939999999998</v>
      </c>
      <c r="AS67" s="46">
        <v>414.71699999999998</v>
      </c>
      <c r="AT67" s="70"/>
      <c r="AU67" s="46">
        <v>375.23320000000001</v>
      </c>
      <c r="AV67" s="46">
        <v>377.52199999999999</v>
      </c>
      <c r="AW67" s="46">
        <v>466.2346</v>
      </c>
      <c r="AX67" s="46">
        <v>428.04410000000001</v>
      </c>
      <c r="AY67" s="46">
        <v>441.67430000000002</v>
      </c>
      <c r="AZ67" s="46">
        <v>410.49099999999999</v>
      </c>
      <c r="BA67" s="46">
        <v>348.75200000000001</v>
      </c>
      <c r="BB67" s="46"/>
      <c r="BC67" s="46">
        <v>405.62650000000002</v>
      </c>
      <c r="BD67" s="46">
        <v>419.64089999999999</v>
      </c>
      <c r="BE67" s="46">
        <v>351.56020000000001</v>
      </c>
      <c r="BF67" s="46">
        <v>421.90800000000002</v>
      </c>
      <c r="BG67" s="73"/>
      <c r="BH67" s="46">
        <v>385.6601</v>
      </c>
      <c r="BI67" s="45"/>
      <c r="BJ67" s="45"/>
      <c r="BK67" s="45"/>
      <c r="BL67" s="46">
        <v>391.44979999999998</v>
      </c>
      <c r="BM67" s="45"/>
      <c r="BN67" s="46"/>
      <c r="BO67" s="46">
        <v>358.88119999999998</v>
      </c>
      <c r="BP67" s="46">
        <v>395.89769999999999</v>
      </c>
      <c r="BQ67" s="46">
        <v>366.7867</v>
      </c>
      <c r="BR67" s="46">
        <v>415.0686</v>
      </c>
      <c r="BS67" s="46">
        <v>424.62439999999998</v>
      </c>
      <c r="BT67" s="47">
        <v>423.43400000000003</v>
      </c>
      <c r="BU67" s="70"/>
      <c r="BV67" s="44">
        <v>352.60449999999997</v>
      </c>
      <c r="BW67" s="45"/>
      <c r="BX67" s="46">
        <v>298.40309999999999</v>
      </c>
      <c r="BY67" s="46">
        <v>350.99209999999999</v>
      </c>
      <c r="BZ67" s="46">
        <v>295.74630000000002</v>
      </c>
      <c r="CA67" s="46">
        <v>380.37900000000002</v>
      </c>
      <c r="CB67" s="46">
        <v>350.66739999999999</v>
      </c>
      <c r="CC67" s="46">
        <v>364.58440000000002</v>
      </c>
      <c r="CD67" s="46">
        <v>385.63839999999999</v>
      </c>
      <c r="CE67" s="45"/>
      <c r="CF67" s="54"/>
      <c r="CG67" s="10"/>
    </row>
    <row r="68" spans="1:85" x14ac:dyDescent="0.2">
      <c r="A68" s="80">
        <v>5</v>
      </c>
      <c r="B68" s="14"/>
      <c r="E68" s="46">
        <v>369.18369999999999</v>
      </c>
      <c r="F68" s="45"/>
      <c r="G68" s="46">
        <v>329.35910000000001</v>
      </c>
      <c r="H68" s="46">
        <v>395.82729999999998</v>
      </c>
      <c r="I68" s="46">
        <v>394.22019999999998</v>
      </c>
      <c r="J68" s="45"/>
      <c r="K68" s="45"/>
      <c r="L68" s="46">
        <v>396.56849999999997</v>
      </c>
      <c r="M68" s="74"/>
      <c r="N68" s="46">
        <v>392.17489999999998</v>
      </c>
      <c r="O68" s="46">
        <v>350.31040000000002</v>
      </c>
      <c r="P68" s="46">
        <v>387.59719999999999</v>
      </c>
      <c r="Q68" s="46">
        <v>327.82229999999998</v>
      </c>
      <c r="R68" s="45"/>
      <c r="S68" s="46">
        <v>383.7663</v>
      </c>
      <c r="T68" s="45"/>
      <c r="U68" s="46">
        <v>380.74149999999997</v>
      </c>
      <c r="V68" s="46">
        <v>390.56779999999998</v>
      </c>
      <c r="W68" s="46">
        <v>388.28980000000001</v>
      </c>
      <c r="X68" s="64"/>
      <c r="AA68" s="46">
        <v>369.74099999999999</v>
      </c>
      <c r="AB68" s="46">
        <v>326.99990000000003</v>
      </c>
      <c r="AC68" s="46">
        <v>397.6832</v>
      </c>
      <c r="AD68" s="57"/>
      <c r="AE68" s="46">
        <v>363.90800000000002</v>
      </c>
      <c r="AF68" s="46">
        <v>408.41860000000003</v>
      </c>
      <c r="AG68" s="46">
        <v>321.6918</v>
      </c>
      <c r="AH68" s="45"/>
      <c r="AI68" s="45"/>
      <c r="AJ68" s="74"/>
      <c r="AK68" s="46">
        <v>286.23919999999998</v>
      </c>
      <c r="AL68" s="46">
        <v>367.17630000000003</v>
      </c>
      <c r="AM68" s="46">
        <v>329.911</v>
      </c>
      <c r="AN68" s="46">
        <v>329.9597</v>
      </c>
      <c r="AO68" s="46">
        <v>354.27120000000002</v>
      </c>
      <c r="AP68" s="46">
        <v>340.40289999999999</v>
      </c>
      <c r="AQ68" s="46">
        <v>388.01929999999999</v>
      </c>
      <c r="AR68" s="46">
        <v>327.10820000000001</v>
      </c>
      <c r="AS68" s="46">
        <v>358.43209999999999</v>
      </c>
      <c r="AT68" s="64"/>
      <c r="AU68" s="46">
        <v>300.02629999999999</v>
      </c>
      <c r="AV68" s="46">
        <v>313.53750000000002</v>
      </c>
      <c r="AW68" s="46">
        <v>388.34930000000003</v>
      </c>
      <c r="AX68" s="46">
        <v>355.00700000000001</v>
      </c>
      <c r="AY68" s="46">
        <v>374.7407</v>
      </c>
      <c r="AZ68" s="46">
        <v>360.12580000000003</v>
      </c>
      <c r="BA68" s="46">
        <v>306.31389999999999</v>
      </c>
      <c r="BB68" s="46"/>
      <c r="BC68" s="46">
        <v>337.1671</v>
      </c>
      <c r="BD68" s="46">
        <v>363.82150000000001</v>
      </c>
      <c r="BE68" s="46">
        <v>307.2013</v>
      </c>
      <c r="BF68" s="46">
        <v>362.25229999999999</v>
      </c>
      <c r="BG68" s="74"/>
      <c r="BH68" s="46">
        <v>335.1705</v>
      </c>
      <c r="BI68" s="45"/>
      <c r="BJ68" s="45"/>
      <c r="BK68" s="45"/>
      <c r="BL68" s="46">
        <v>345.10489999999999</v>
      </c>
      <c r="BM68" s="45"/>
      <c r="BN68" s="46"/>
      <c r="BO68" s="46">
        <v>306.36250000000001</v>
      </c>
      <c r="BP68" s="46">
        <v>335.58170000000001</v>
      </c>
      <c r="BQ68" s="46">
        <v>319.9495</v>
      </c>
      <c r="BR68" s="46">
        <v>336.79379999999998</v>
      </c>
      <c r="BS68" s="46">
        <v>373.45839999999998</v>
      </c>
      <c r="BT68" s="47">
        <v>368.82119999999998</v>
      </c>
      <c r="BU68" s="64"/>
      <c r="BV68" s="44">
        <v>303.11590000000001</v>
      </c>
      <c r="BW68" s="45"/>
      <c r="BX68" s="46">
        <v>248.8982</v>
      </c>
      <c r="BY68" s="46">
        <v>297.24509999999998</v>
      </c>
      <c r="BZ68" s="46">
        <v>262.78809999999999</v>
      </c>
      <c r="CA68" s="46">
        <v>320.75569999999999</v>
      </c>
      <c r="CB68" s="46">
        <v>297.81330000000003</v>
      </c>
      <c r="CC68" s="46">
        <v>314.09480000000002</v>
      </c>
      <c r="CD68" s="46">
        <v>332.63819999999998</v>
      </c>
      <c r="CE68" s="45"/>
      <c r="CF68" s="54"/>
      <c r="CG68" s="10"/>
    </row>
    <row r="69" spans="1:85" x14ac:dyDescent="0.2">
      <c r="A69" s="80">
        <v>10</v>
      </c>
      <c r="B69" s="14"/>
      <c r="E69" s="46">
        <v>298.58699999999999</v>
      </c>
      <c r="F69" s="45"/>
      <c r="G69" s="46">
        <v>242.45920000000001</v>
      </c>
      <c r="H69" s="46">
        <v>313.24520000000001</v>
      </c>
      <c r="I69" s="46">
        <v>313.34809999999999</v>
      </c>
      <c r="J69" s="45"/>
      <c r="K69" s="45"/>
      <c r="L69" s="46">
        <v>317.09789999999998</v>
      </c>
      <c r="M69" s="74"/>
      <c r="N69" s="46">
        <v>309.72820000000002</v>
      </c>
      <c r="O69" s="46">
        <v>279.3836</v>
      </c>
      <c r="P69" s="46">
        <v>313.51589999999999</v>
      </c>
      <c r="Q69" s="46">
        <v>257.71809999999999</v>
      </c>
      <c r="R69" s="45"/>
      <c r="S69" s="46">
        <v>300.4538</v>
      </c>
      <c r="T69" s="45"/>
      <c r="U69" s="46">
        <v>309.9554</v>
      </c>
      <c r="V69" s="46">
        <v>314.27870000000001</v>
      </c>
      <c r="W69" s="46">
        <v>315.88580000000002</v>
      </c>
      <c r="X69" s="64"/>
      <c r="AA69" s="46">
        <v>291.79629999999997</v>
      </c>
      <c r="AB69" s="46">
        <v>265.79669999999999</v>
      </c>
      <c r="AC69" s="46">
        <v>304.31180000000001</v>
      </c>
      <c r="AD69" s="57"/>
      <c r="AE69" s="46">
        <v>307.60160000000002</v>
      </c>
      <c r="AF69" s="46">
        <v>328.22280000000001</v>
      </c>
      <c r="AG69" s="46">
        <v>255.64570000000001</v>
      </c>
      <c r="AH69" s="45"/>
      <c r="AI69" s="45"/>
      <c r="AJ69" s="74"/>
      <c r="AK69" s="46">
        <v>233.2174</v>
      </c>
      <c r="AL69" s="46">
        <v>298.20819999999998</v>
      </c>
      <c r="AM69" s="46">
        <v>273.9889</v>
      </c>
      <c r="AN69" s="46">
        <v>250.47819999999999</v>
      </c>
      <c r="AO69" s="46">
        <v>286.55309999999997</v>
      </c>
      <c r="AP69" s="46">
        <v>275.98</v>
      </c>
      <c r="AQ69" s="46">
        <v>319.96030000000002</v>
      </c>
      <c r="AR69" s="46">
        <v>271.79199999999997</v>
      </c>
      <c r="AS69" s="46">
        <v>290.64370000000002</v>
      </c>
      <c r="AT69" s="64"/>
      <c r="AU69" s="46">
        <v>229.0779</v>
      </c>
      <c r="AV69" s="46">
        <v>251.69030000000001</v>
      </c>
      <c r="AW69" s="46">
        <v>319.3272</v>
      </c>
      <c r="AX69" s="46">
        <v>293.65219999999999</v>
      </c>
      <c r="AY69" s="46">
        <v>318.06110000000001</v>
      </c>
      <c r="AZ69" s="46">
        <v>305.35610000000003</v>
      </c>
      <c r="BA69" s="46">
        <v>258.41070000000002</v>
      </c>
      <c r="BB69" s="46"/>
      <c r="BC69" s="46">
        <v>281.03930000000003</v>
      </c>
      <c r="BD69" s="46">
        <v>301.63339999999999</v>
      </c>
      <c r="BE69" s="46">
        <v>262.5068</v>
      </c>
      <c r="BF69" s="46">
        <v>301.08150000000001</v>
      </c>
      <c r="BG69" s="74"/>
      <c r="BH69" s="46">
        <v>260.87810000000002</v>
      </c>
      <c r="BI69" s="45"/>
      <c r="BJ69" s="45"/>
      <c r="BK69" s="45"/>
      <c r="BL69" s="46">
        <v>259.57409999999999</v>
      </c>
      <c r="BM69" s="45"/>
      <c r="BN69" s="46"/>
      <c r="BO69" s="46">
        <v>274.96280000000002</v>
      </c>
      <c r="BP69" s="46">
        <v>277.08390000000003</v>
      </c>
      <c r="BQ69" s="46">
        <v>254.87190000000001</v>
      </c>
      <c r="BR69" s="46">
        <v>265.6884</v>
      </c>
      <c r="BS69" s="46">
        <v>305.0693</v>
      </c>
      <c r="BT69" s="47">
        <v>311.4434</v>
      </c>
      <c r="BU69" s="64"/>
      <c r="BV69" s="44">
        <v>235.24639999999999</v>
      </c>
      <c r="BW69" s="45"/>
      <c r="BX69" s="46">
        <v>160.1533</v>
      </c>
      <c r="BY69" s="46">
        <v>250.3484</v>
      </c>
      <c r="BZ69" s="46">
        <v>222.43870000000001</v>
      </c>
      <c r="CA69" s="46">
        <v>237.28100000000001</v>
      </c>
      <c r="CB69" s="46">
        <v>195.6328</v>
      </c>
      <c r="CC69" s="46">
        <v>264.95249999999999</v>
      </c>
      <c r="CD69" s="46">
        <v>277.00819999999999</v>
      </c>
      <c r="CE69" s="45"/>
      <c r="CF69" s="54"/>
      <c r="CG69" s="10"/>
    </row>
    <row r="70" spans="1:85" x14ac:dyDescent="0.2">
      <c r="A70" s="80">
        <v>15</v>
      </c>
      <c r="B70" s="14"/>
      <c r="E70" s="46">
        <v>210.24789999999999</v>
      </c>
      <c r="F70" s="45"/>
      <c r="G70" s="46">
        <v>172.32249999999999</v>
      </c>
      <c r="H70" s="46">
        <v>212.09299999999999</v>
      </c>
      <c r="I70" s="46">
        <v>214.3655</v>
      </c>
      <c r="J70" s="45"/>
      <c r="K70" s="45"/>
      <c r="L70" s="46">
        <v>201.99610000000001</v>
      </c>
      <c r="M70" s="74"/>
      <c r="N70" s="46">
        <v>193.25210000000001</v>
      </c>
      <c r="O70" s="46">
        <v>185.8228</v>
      </c>
      <c r="P70" s="46">
        <v>215.03110000000001</v>
      </c>
      <c r="Q70" s="46">
        <v>169.83879999999999</v>
      </c>
      <c r="R70" s="45"/>
      <c r="S70" s="46">
        <v>179.83840000000001</v>
      </c>
      <c r="T70" s="45"/>
      <c r="U70" s="46">
        <v>226.90809999999999</v>
      </c>
      <c r="V70" s="46">
        <v>210.3073</v>
      </c>
      <c r="W70" s="46">
        <v>209.6472</v>
      </c>
      <c r="X70" s="64"/>
      <c r="AA70" s="46">
        <v>206.02180000000001</v>
      </c>
      <c r="AB70" s="46">
        <v>179.2269</v>
      </c>
      <c r="AC70" s="46">
        <v>185.02199999999999</v>
      </c>
      <c r="AD70" s="57"/>
      <c r="AE70" s="46">
        <v>236.096</v>
      </c>
      <c r="AF70" s="46">
        <v>198.92269999999999</v>
      </c>
      <c r="AG70" s="46">
        <v>175.33099999999999</v>
      </c>
      <c r="AH70" s="45"/>
      <c r="AI70" s="45"/>
      <c r="AJ70" s="74"/>
      <c r="AK70" s="46">
        <v>165.4939</v>
      </c>
      <c r="AL70" s="46">
        <v>193.804</v>
      </c>
      <c r="AM70" s="46">
        <v>196.5095</v>
      </c>
      <c r="AN70" s="46">
        <v>146.19309999999999</v>
      </c>
      <c r="AO70" s="46">
        <v>193.28450000000001</v>
      </c>
      <c r="AP70" s="46">
        <v>182.7928</v>
      </c>
      <c r="AQ70" s="46">
        <v>239.42910000000001</v>
      </c>
      <c r="AR70" s="46">
        <v>194.3776</v>
      </c>
      <c r="AS70" s="46">
        <v>205.1182</v>
      </c>
      <c r="AT70" s="64"/>
      <c r="AU70" s="46">
        <v>164.5686</v>
      </c>
      <c r="AV70" s="46">
        <v>178.64789999999999</v>
      </c>
      <c r="AW70" s="46">
        <v>235.04079999999999</v>
      </c>
      <c r="AX70" s="46">
        <v>215.30160000000001</v>
      </c>
      <c r="AY70" s="46">
        <v>227.7414</v>
      </c>
      <c r="AZ70" s="46">
        <v>206.1138</v>
      </c>
      <c r="BA70" s="46">
        <v>199.05789999999999</v>
      </c>
      <c r="BB70" s="46"/>
      <c r="BC70" s="46">
        <v>218.2236</v>
      </c>
      <c r="BD70" s="46">
        <v>227.94159999999999</v>
      </c>
      <c r="BE70" s="46">
        <v>203.4787</v>
      </c>
      <c r="BF70" s="46">
        <v>232.78450000000001</v>
      </c>
      <c r="BG70" s="74"/>
      <c r="BH70" s="46">
        <v>165.38570000000001</v>
      </c>
      <c r="BI70" s="45"/>
      <c r="BJ70" s="45"/>
      <c r="BK70" s="45"/>
      <c r="BL70" s="46">
        <v>182.1651</v>
      </c>
      <c r="BM70" s="45"/>
      <c r="BN70" s="46"/>
      <c r="BO70" s="46">
        <v>215.43700000000001</v>
      </c>
      <c r="BP70" s="46">
        <v>208.2079</v>
      </c>
      <c r="BQ70" s="46">
        <v>181.73759999999999</v>
      </c>
      <c r="BR70" s="46">
        <v>196.99109999999999</v>
      </c>
      <c r="BS70" s="46">
        <v>227.1138</v>
      </c>
      <c r="BT70" s="47">
        <v>250.34299999999999</v>
      </c>
      <c r="BU70" s="64"/>
      <c r="BV70" s="44">
        <v>151.23609999999999</v>
      </c>
      <c r="BW70" s="45"/>
      <c r="BX70" s="46">
        <v>103.8524</v>
      </c>
      <c r="BY70" s="46">
        <v>200.29159999999999</v>
      </c>
      <c r="BZ70" s="46">
        <v>181.41290000000001</v>
      </c>
      <c r="CA70" s="46">
        <v>164.8879</v>
      </c>
      <c r="CB70" s="46">
        <v>136.74010000000001</v>
      </c>
      <c r="CC70" s="46">
        <v>201.9691</v>
      </c>
      <c r="CD70" s="46">
        <v>204.8965</v>
      </c>
      <c r="CE70" s="45"/>
      <c r="CF70" s="54"/>
      <c r="CG70" s="10"/>
    </row>
    <row r="71" spans="1:85" x14ac:dyDescent="0.2">
      <c r="A71" s="80">
        <v>20</v>
      </c>
      <c r="B71" s="14"/>
      <c r="E71" s="46">
        <v>139.3211</v>
      </c>
      <c r="F71" s="45"/>
      <c r="G71" s="46">
        <v>136.17189999999999</v>
      </c>
      <c r="H71" s="46">
        <v>147.06960000000001</v>
      </c>
      <c r="I71" s="46">
        <v>157.0745</v>
      </c>
      <c r="J71" s="45"/>
      <c r="K71" s="45"/>
      <c r="L71" s="46">
        <v>135.39279999999999</v>
      </c>
      <c r="M71" s="74"/>
      <c r="N71" s="46">
        <v>128.53710000000001</v>
      </c>
      <c r="O71" s="46">
        <v>126.2375</v>
      </c>
      <c r="P71" s="46">
        <v>145.46260000000001</v>
      </c>
      <c r="Q71" s="46">
        <v>118.6784</v>
      </c>
      <c r="R71" s="45"/>
      <c r="S71" s="46">
        <v>113.08880000000001</v>
      </c>
      <c r="T71" s="45"/>
      <c r="U71" s="46">
        <v>176.64580000000001</v>
      </c>
      <c r="V71" s="46">
        <v>153.2218</v>
      </c>
      <c r="W71" s="46">
        <v>142.13480000000001</v>
      </c>
      <c r="X71" s="64"/>
      <c r="AA71" s="46">
        <v>132.76849999999999</v>
      </c>
      <c r="AB71" s="46">
        <v>120.5235</v>
      </c>
      <c r="AC71" s="46">
        <v>133.0823</v>
      </c>
      <c r="AD71" s="57"/>
      <c r="AE71" s="46">
        <v>152.7835</v>
      </c>
      <c r="AF71" s="46">
        <v>114.92319999999999</v>
      </c>
      <c r="AG71" s="46">
        <v>108.6249</v>
      </c>
      <c r="AH71" s="45"/>
      <c r="AI71" s="45"/>
      <c r="AJ71" s="74"/>
      <c r="AK71" s="46">
        <v>116.2218</v>
      </c>
      <c r="AL71" s="46">
        <v>126.9787</v>
      </c>
      <c r="AM71" s="46">
        <v>125.929</v>
      </c>
      <c r="AN71" s="46">
        <v>99.907780000000002</v>
      </c>
      <c r="AO71" s="46">
        <v>131.87569999999999</v>
      </c>
      <c r="AP71" s="46">
        <v>117.8288</v>
      </c>
      <c r="AQ71" s="46">
        <v>156.46299999999999</v>
      </c>
      <c r="AR71" s="46">
        <v>130.41470000000001</v>
      </c>
      <c r="AS71" s="46">
        <v>154.07140000000001</v>
      </c>
      <c r="AT71" s="64"/>
      <c r="AU71" s="46">
        <v>121.8546</v>
      </c>
      <c r="AV71" s="46">
        <v>130.07390000000001</v>
      </c>
      <c r="AW71" s="46">
        <v>159.50399999999999</v>
      </c>
      <c r="AX71" s="46">
        <v>148.81729999999999</v>
      </c>
      <c r="AY71" s="46">
        <v>159.74199999999999</v>
      </c>
      <c r="AZ71" s="46">
        <v>144.51560000000001</v>
      </c>
      <c r="BA71" s="46">
        <v>147.05869999999999</v>
      </c>
      <c r="BB71" s="46"/>
      <c r="BC71" s="46">
        <v>137.13509999999999</v>
      </c>
      <c r="BD71" s="46">
        <v>159.29830000000001</v>
      </c>
      <c r="BE71" s="46">
        <v>143.244</v>
      </c>
      <c r="BF71" s="46">
        <v>153.5735</v>
      </c>
      <c r="BG71" s="74"/>
      <c r="BH71" s="46">
        <v>110.3509</v>
      </c>
      <c r="BI71" s="45"/>
      <c r="BJ71" s="45"/>
      <c r="BK71" s="45"/>
      <c r="BL71" s="46">
        <v>131.35079999999999</v>
      </c>
      <c r="BM71" s="45"/>
      <c r="BN71" s="46"/>
      <c r="BO71" s="46">
        <v>166.67339999999999</v>
      </c>
      <c r="BP71" s="46">
        <v>145.8792</v>
      </c>
      <c r="BQ71" s="46">
        <v>130.26859999999999</v>
      </c>
      <c r="BR71" s="46">
        <v>141.4855</v>
      </c>
      <c r="BS71" s="46">
        <v>156.76060000000001</v>
      </c>
      <c r="BT71" s="47">
        <v>184.52420000000001</v>
      </c>
      <c r="BU71" s="64"/>
      <c r="BV71" s="44">
        <v>97.299729999999997</v>
      </c>
      <c r="BW71" s="45"/>
      <c r="BX71" s="46">
        <v>71.251379999999997</v>
      </c>
      <c r="BY71" s="46">
        <v>150.2242</v>
      </c>
      <c r="BZ71" s="46">
        <v>135.2791</v>
      </c>
      <c r="CA71" s="46">
        <v>126.17789999999999</v>
      </c>
      <c r="CB71" s="46">
        <v>113.0185</v>
      </c>
      <c r="CC71" s="46">
        <v>154.423</v>
      </c>
      <c r="CD71" s="46">
        <v>155.60810000000001</v>
      </c>
      <c r="CE71" s="45"/>
      <c r="CF71" s="54"/>
      <c r="CG71" s="10"/>
    </row>
    <row r="72" spans="1:85" x14ac:dyDescent="0.2">
      <c r="A72" s="80">
        <v>25</v>
      </c>
      <c r="B72" s="14"/>
      <c r="E72" s="46">
        <v>99.566829999999996</v>
      </c>
      <c r="F72" s="45"/>
      <c r="G72" s="46">
        <v>111.7469</v>
      </c>
      <c r="H72" s="46">
        <v>113.8248</v>
      </c>
      <c r="I72" s="46">
        <v>123.8458</v>
      </c>
      <c r="J72" s="45"/>
      <c r="K72" s="45"/>
      <c r="L72" s="46">
        <v>100.7628</v>
      </c>
      <c r="M72" s="74"/>
      <c r="N72" s="46">
        <v>89.432130000000001</v>
      </c>
      <c r="O72" s="46">
        <v>92.575950000000006</v>
      </c>
      <c r="P72" s="46">
        <v>107.87260000000001</v>
      </c>
      <c r="Q72" s="46">
        <v>88.874920000000003</v>
      </c>
      <c r="R72" s="45"/>
      <c r="S72" s="46">
        <v>74.833420000000004</v>
      </c>
      <c r="T72" s="45"/>
      <c r="U72" s="46">
        <v>131.49690000000001</v>
      </c>
      <c r="V72" s="46">
        <v>109.34990000000001</v>
      </c>
      <c r="W72" s="46">
        <v>100.7086</v>
      </c>
      <c r="X72" s="64"/>
      <c r="AA72" s="46">
        <v>92.608429999999998</v>
      </c>
      <c r="AB72" s="46">
        <v>85.996219999999994</v>
      </c>
      <c r="AC72" s="46">
        <v>93.33887</v>
      </c>
      <c r="AD72" s="57"/>
      <c r="AE72" s="46">
        <v>102.4726</v>
      </c>
      <c r="AF72" s="46">
        <v>82.046229999999994</v>
      </c>
      <c r="AG72" s="46">
        <v>75.82902</v>
      </c>
      <c r="AH72" s="45"/>
      <c r="AI72" s="45"/>
      <c r="AJ72" s="74"/>
      <c r="AK72" s="46">
        <v>88.566469999999995</v>
      </c>
      <c r="AL72" s="46">
        <v>93.333449999999999</v>
      </c>
      <c r="AM72" s="46">
        <v>89.129149999999996</v>
      </c>
      <c r="AN72" s="46">
        <v>76.656880000000001</v>
      </c>
      <c r="AO72" s="46">
        <v>95.725149999999999</v>
      </c>
      <c r="AP72" s="46">
        <v>88.420320000000004</v>
      </c>
      <c r="AQ72" s="46">
        <v>114.7771</v>
      </c>
      <c r="AR72" s="46">
        <v>100.0376</v>
      </c>
      <c r="AS72" s="46">
        <v>121.9141</v>
      </c>
      <c r="AT72" s="64"/>
      <c r="AU72" s="46">
        <v>89.102170000000001</v>
      </c>
      <c r="AV72" s="46">
        <v>97.110349999999997</v>
      </c>
      <c r="AW72" s="46">
        <v>118.2671</v>
      </c>
      <c r="AX72" s="46">
        <v>106.2927</v>
      </c>
      <c r="AY72" s="46">
        <v>117.3959</v>
      </c>
      <c r="AZ72" s="46">
        <v>106.5849</v>
      </c>
      <c r="BA72" s="46">
        <v>113.33240000000001</v>
      </c>
      <c r="BB72" s="46"/>
      <c r="BC72" s="46">
        <v>90.676649999999995</v>
      </c>
      <c r="BD72" s="46">
        <v>115.89709999999999</v>
      </c>
      <c r="BE72" s="46">
        <v>105.70829999999999</v>
      </c>
      <c r="BF72" s="46">
        <v>109.101</v>
      </c>
      <c r="BG72" s="74"/>
      <c r="BH72" s="46">
        <v>85.758179999999996</v>
      </c>
      <c r="BI72" s="45"/>
      <c r="BJ72" s="45"/>
      <c r="BK72" s="45"/>
      <c r="BL72" s="46">
        <v>91.764300000000006</v>
      </c>
      <c r="BM72" s="45"/>
      <c r="BN72" s="46"/>
      <c r="BO72" s="46">
        <v>128.34780000000001</v>
      </c>
      <c r="BP72" s="46">
        <v>110.47</v>
      </c>
      <c r="BQ72" s="46">
        <v>99.036600000000007</v>
      </c>
      <c r="BR72" s="46">
        <v>108.0891</v>
      </c>
      <c r="BS72" s="46">
        <v>113.7381</v>
      </c>
      <c r="BT72" s="47">
        <v>137.476</v>
      </c>
      <c r="BU72" s="64"/>
      <c r="BV72" s="44">
        <v>72.068420000000003</v>
      </c>
      <c r="BW72" s="45"/>
      <c r="BX72" s="46">
        <v>56.668900000000001</v>
      </c>
      <c r="BY72" s="46">
        <v>110.5132</v>
      </c>
      <c r="BZ72" s="46">
        <v>98.214179999999999</v>
      </c>
      <c r="CA72" s="46">
        <v>98.338520000000003</v>
      </c>
      <c r="CB72" s="46">
        <v>94.275019999999998</v>
      </c>
      <c r="CC72" s="46">
        <v>121.6598</v>
      </c>
      <c r="CD72" s="46">
        <v>117.4555</v>
      </c>
      <c r="CE72" s="45"/>
      <c r="CF72" s="54"/>
      <c r="CG72" s="10"/>
    </row>
    <row r="73" spans="1:85" x14ac:dyDescent="0.2">
      <c r="A73" s="80">
        <v>30</v>
      </c>
      <c r="B73" s="14"/>
      <c r="E73" s="46">
        <v>79.535480000000007</v>
      </c>
      <c r="F73" s="45"/>
      <c r="G73" s="46">
        <v>92.245829999999998</v>
      </c>
      <c r="H73" s="46">
        <v>93.181899999999999</v>
      </c>
      <c r="I73" s="46">
        <v>101.02249999999999</v>
      </c>
      <c r="J73" s="45"/>
      <c r="K73" s="45"/>
      <c r="L73" s="46">
        <v>83.041880000000006</v>
      </c>
      <c r="M73" s="74"/>
      <c r="N73" s="46">
        <v>72.209149999999994</v>
      </c>
      <c r="O73" s="46">
        <v>72.203670000000002</v>
      </c>
      <c r="P73" s="46">
        <v>86.910719999999998</v>
      </c>
      <c r="Q73" s="46">
        <v>70.537180000000006</v>
      </c>
      <c r="R73" s="45"/>
      <c r="S73" s="46">
        <v>61.85257</v>
      </c>
      <c r="T73" s="45"/>
      <c r="U73" s="46">
        <v>100.34059999999999</v>
      </c>
      <c r="V73" s="46">
        <v>86.33708</v>
      </c>
      <c r="W73" s="46">
        <v>79.746520000000004</v>
      </c>
      <c r="X73" s="64"/>
      <c r="AA73" s="46">
        <v>71.494929999999997</v>
      </c>
      <c r="AB73" s="46">
        <v>64.417420000000007</v>
      </c>
      <c r="AC73" s="46">
        <v>70.288229999999999</v>
      </c>
      <c r="AD73" s="57"/>
      <c r="AE73" s="46">
        <v>82.067830000000001</v>
      </c>
      <c r="AF73" s="46">
        <v>67.339280000000002</v>
      </c>
      <c r="AG73" s="46">
        <v>61.701079999999997</v>
      </c>
      <c r="AH73" s="45"/>
      <c r="AI73" s="45"/>
      <c r="AJ73" s="74"/>
      <c r="AK73" s="46">
        <v>72.360650000000007</v>
      </c>
      <c r="AL73" s="46">
        <v>75.282570000000007</v>
      </c>
      <c r="AM73" s="46">
        <v>70.396450000000002</v>
      </c>
      <c r="AN73" s="46">
        <v>61.387180000000001</v>
      </c>
      <c r="AO73" s="46">
        <v>75.423270000000002</v>
      </c>
      <c r="AP73" s="46">
        <v>70.315269999999998</v>
      </c>
      <c r="AQ73" s="46">
        <v>91.926670000000001</v>
      </c>
      <c r="AR73" s="46">
        <v>83.366479999999996</v>
      </c>
      <c r="AS73" s="46">
        <v>98.614599999999996</v>
      </c>
      <c r="AT73" s="64"/>
      <c r="AU73" s="46">
        <v>68.291569999999993</v>
      </c>
      <c r="AV73" s="46">
        <v>76.732669999999999</v>
      </c>
      <c r="AW73" s="46">
        <v>97.337549999999993</v>
      </c>
      <c r="AX73" s="46">
        <v>82.884950000000003</v>
      </c>
      <c r="AY73" s="46">
        <v>92.467669999999998</v>
      </c>
      <c r="AZ73" s="46">
        <v>86.759119999999996</v>
      </c>
      <c r="BA73" s="46">
        <v>91.223230000000001</v>
      </c>
      <c r="BB73" s="46"/>
      <c r="BC73" s="46">
        <v>71.538129999999995</v>
      </c>
      <c r="BD73" s="46">
        <v>91.845399999999998</v>
      </c>
      <c r="BE73" s="46">
        <v>80.882869999999997</v>
      </c>
      <c r="BF73" s="46">
        <v>87.430120000000002</v>
      </c>
      <c r="BG73" s="74"/>
      <c r="BH73" s="46">
        <v>74.73603</v>
      </c>
      <c r="BI73" s="45"/>
      <c r="BJ73" s="45"/>
      <c r="BK73" s="45"/>
      <c r="BL73" s="46">
        <v>71.824969999999993</v>
      </c>
      <c r="BM73" s="45"/>
      <c r="BN73" s="46"/>
      <c r="BO73" s="46">
        <v>105.02119999999999</v>
      </c>
      <c r="BP73" s="46">
        <v>87.954949999999997</v>
      </c>
      <c r="BQ73" s="46">
        <v>80.401269999999997</v>
      </c>
      <c r="BR73" s="46">
        <v>85.947500000000005</v>
      </c>
      <c r="BS73" s="46">
        <v>89.562029999999993</v>
      </c>
      <c r="BT73" s="47">
        <v>111.73609999999999</v>
      </c>
      <c r="BU73" s="64"/>
      <c r="BV73" s="44">
        <v>64.011529999999993</v>
      </c>
      <c r="BW73" s="45"/>
      <c r="BX73" s="46">
        <v>50.825029999999998</v>
      </c>
      <c r="BY73" s="46">
        <v>88.133619999999993</v>
      </c>
      <c r="BZ73" s="46">
        <v>79.270380000000003</v>
      </c>
      <c r="CA73" s="46">
        <v>80.980270000000004</v>
      </c>
      <c r="CB73" s="46">
        <v>81.299570000000003</v>
      </c>
      <c r="CC73" s="46">
        <v>98.436000000000007</v>
      </c>
      <c r="CD73" s="46">
        <v>93.041300000000007</v>
      </c>
      <c r="CE73" s="45"/>
      <c r="CF73" s="54"/>
      <c r="CG73" s="10"/>
    </row>
    <row r="74" spans="1:85" x14ac:dyDescent="0.2">
      <c r="A74" s="80">
        <v>35</v>
      </c>
      <c r="B74" s="14"/>
      <c r="E74" s="46">
        <v>68.470200000000006</v>
      </c>
      <c r="F74" s="45"/>
      <c r="G74" s="46">
        <v>81.645799999999994</v>
      </c>
      <c r="H74" s="46">
        <v>79.178380000000004</v>
      </c>
      <c r="I74" s="46">
        <v>88.019900000000007</v>
      </c>
      <c r="J74" s="45"/>
      <c r="K74" s="45"/>
      <c r="L74" s="46">
        <v>75.066100000000006</v>
      </c>
      <c r="M74" s="74"/>
      <c r="N74" s="46">
        <v>65.120829999999998</v>
      </c>
      <c r="O74" s="46">
        <v>63.340530000000001</v>
      </c>
      <c r="P74" s="46">
        <v>77.133120000000005</v>
      </c>
      <c r="Q74" s="46">
        <v>61.874180000000003</v>
      </c>
      <c r="R74" s="45"/>
      <c r="S74" s="46">
        <v>57.642919999999997</v>
      </c>
      <c r="T74" s="45"/>
      <c r="U74" s="46">
        <v>84.914069999999995</v>
      </c>
      <c r="V74" s="46">
        <v>77.295400000000001</v>
      </c>
      <c r="W74" s="46">
        <v>70.829279999999997</v>
      </c>
      <c r="X74" s="64"/>
      <c r="AA74" s="46">
        <v>61.187049999999999</v>
      </c>
      <c r="AB74" s="46">
        <v>55.7652</v>
      </c>
      <c r="AC74" s="46">
        <v>62.041930000000001</v>
      </c>
      <c r="AD74" s="57"/>
      <c r="AE74" s="46">
        <v>74.075900000000004</v>
      </c>
      <c r="AF74" s="46">
        <v>61.863419999999998</v>
      </c>
      <c r="AG74" s="46">
        <v>57.269469999999998</v>
      </c>
      <c r="AH74" s="45"/>
      <c r="AI74" s="45"/>
      <c r="AJ74" s="74"/>
      <c r="AK74" s="46">
        <v>63.497529999999998</v>
      </c>
      <c r="AL74" s="46">
        <v>67.12285</v>
      </c>
      <c r="AM74" s="46">
        <v>61.170720000000003</v>
      </c>
      <c r="AN74" s="46">
        <v>54.601930000000003</v>
      </c>
      <c r="AO74" s="46">
        <v>66.819850000000002</v>
      </c>
      <c r="AP74" s="46">
        <v>60.911000000000001</v>
      </c>
      <c r="AQ74" s="46">
        <v>79.611320000000006</v>
      </c>
      <c r="AR74" s="46">
        <v>71.624719999999996</v>
      </c>
      <c r="AS74" s="46">
        <v>83.350300000000004</v>
      </c>
      <c r="AT74" s="64"/>
      <c r="AU74" s="46">
        <v>58.936079999999997</v>
      </c>
      <c r="AV74" s="46">
        <v>67.182379999999995</v>
      </c>
      <c r="AW74" s="46">
        <v>87.067620000000005</v>
      </c>
      <c r="AX74" s="46">
        <v>70.986249999999998</v>
      </c>
      <c r="AY74" s="46">
        <v>79.697929999999999</v>
      </c>
      <c r="AZ74" s="46">
        <v>77.565929999999994</v>
      </c>
      <c r="BA74" s="46">
        <v>77.300830000000005</v>
      </c>
      <c r="BB74" s="46"/>
      <c r="BC74" s="46">
        <v>63.91413</v>
      </c>
      <c r="BD74" s="46">
        <v>77.43065</v>
      </c>
      <c r="BE74" s="46">
        <v>69.828249999999997</v>
      </c>
      <c r="BF74" s="46">
        <v>76.245679999999993</v>
      </c>
      <c r="BG74" s="74"/>
      <c r="BH74" s="46">
        <v>68.199569999999994</v>
      </c>
      <c r="BI74" s="45"/>
      <c r="BJ74" s="45"/>
      <c r="BK74" s="45"/>
      <c r="BL74" s="46">
        <v>63.989919999999998</v>
      </c>
      <c r="BM74" s="45"/>
      <c r="BN74" s="46"/>
      <c r="BO74" s="46">
        <v>90.692899999999995</v>
      </c>
      <c r="BP74" s="46">
        <v>75.309569999999994</v>
      </c>
      <c r="BQ74" s="46">
        <v>67.918229999999994</v>
      </c>
      <c r="BR74" s="46">
        <v>71.954800000000006</v>
      </c>
      <c r="BS74" s="46">
        <v>77.706670000000003</v>
      </c>
      <c r="BT74" s="47">
        <v>97.191500000000005</v>
      </c>
      <c r="BU74" s="64"/>
      <c r="BV74" s="44">
        <v>60.38617</v>
      </c>
      <c r="BW74" s="45"/>
      <c r="BX74" s="46">
        <v>47.648850000000003</v>
      </c>
      <c r="BY74" s="46">
        <v>75.921019999999999</v>
      </c>
      <c r="BZ74" s="46">
        <v>70.607519999999994</v>
      </c>
      <c r="CA74" s="46">
        <v>72.398499999999999</v>
      </c>
      <c r="CB74" s="46">
        <v>72.512129999999999</v>
      </c>
      <c r="CC74" s="46">
        <v>83.047300000000007</v>
      </c>
      <c r="CD74" s="46">
        <v>79.016130000000004</v>
      </c>
      <c r="CE74" s="45"/>
      <c r="CF74" s="54"/>
      <c r="CG74" s="10"/>
    </row>
    <row r="75" spans="1:85" x14ac:dyDescent="0.2">
      <c r="A75" s="80">
        <v>40</v>
      </c>
      <c r="B75" s="14"/>
      <c r="E75" s="46">
        <v>62.101500000000001</v>
      </c>
      <c r="F75" s="45"/>
      <c r="G75" s="46">
        <v>74.384320000000002</v>
      </c>
      <c r="H75" s="46">
        <v>70.791499999999999</v>
      </c>
      <c r="I75" s="46">
        <v>80.639380000000003</v>
      </c>
      <c r="J75" s="45"/>
      <c r="K75" s="45"/>
      <c r="L75" s="46">
        <v>70.721119999999999</v>
      </c>
      <c r="M75" s="74"/>
      <c r="N75" s="46">
        <v>62.296320000000001</v>
      </c>
      <c r="O75" s="46">
        <v>58.292180000000002</v>
      </c>
      <c r="P75" s="46">
        <v>70.228679999999997</v>
      </c>
      <c r="Q75" s="46">
        <v>57.453449999999997</v>
      </c>
      <c r="R75" s="45"/>
      <c r="S75" s="46">
        <v>55.348649999999999</v>
      </c>
      <c r="T75" s="45"/>
      <c r="U75" s="46">
        <v>78.420879999999997</v>
      </c>
      <c r="V75" s="46">
        <v>72.766400000000004</v>
      </c>
      <c r="W75" s="46">
        <v>66.457300000000004</v>
      </c>
      <c r="X75" s="64"/>
      <c r="AA75" s="46">
        <v>56.495719999999999</v>
      </c>
      <c r="AB75" s="46">
        <v>52.432130000000001</v>
      </c>
      <c r="AC75" s="46">
        <v>58.746679999999998</v>
      </c>
      <c r="AD75" s="57"/>
      <c r="AE75" s="46">
        <v>69.260180000000005</v>
      </c>
      <c r="AF75" s="46">
        <v>56.820329999999998</v>
      </c>
      <c r="AG75" s="46">
        <v>54.352969999999999</v>
      </c>
      <c r="AH75" s="45"/>
      <c r="AI75" s="45"/>
      <c r="AJ75" s="74"/>
      <c r="AK75" s="46">
        <v>58.806179999999998</v>
      </c>
      <c r="AL75" s="46">
        <v>64.265879999999996</v>
      </c>
      <c r="AM75" s="46">
        <v>57.875480000000003</v>
      </c>
      <c r="AN75" s="46">
        <v>53.195079999999997</v>
      </c>
      <c r="AO75" s="46">
        <v>62.577599999999997</v>
      </c>
      <c r="AP75" s="46">
        <v>55.884250000000002</v>
      </c>
      <c r="AQ75" s="46">
        <v>73.280550000000005</v>
      </c>
      <c r="AR75" s="46">
        <v>66.424750000000003</v>
      </c>
      <c r="AS75" s="46">
        <v>74.443799999999996</v>
      </c>
      <c r="AT75" s="64"/>
      <c r="AU75" s="46">
        <v>54.288020000000003</v>
      </c>
      <c r="AV75" s="46">
        <v>62.83193</v>
      </c>
      <c r="AW75" s="46">
        <v>81.402349999999998</v>
      </c>
      <c r="AX75" s="46">
        <v>64.568879999999993</v>
      </c>
      <c r="AY75" s="46">
        <v>73.399550000000005</v>
      </c>
      <c r="AZ75" s="46">
        <v>72.836770000000001</v>
      </c>
      <c r="BA75" s="46">
        <v>69.725530000000006</v>
      </c>
      <c r="BB75" s="46"/>
      <c r="BC75" s="46">
        <v>59.43927</v>
      </c>
      <c r="BD75" s="46">
        <v>70.309920000000005</v>
      </c>
      <c r="BE75" s="46">
        <v>65.94323</v>
      </c>
      <c r="BF75" s="46">
        <v>71.067400000000006</v>
      </c>
      <c r="BG75" s="74"/>
      <c r="BH75" s="46">
        <v>64.990949999999998</v>
      </c>
      <c r="BI75" s="45"/>
      <c r="BJ75" s="45"/>
      <c r="BK75" s="45"/>
      <c r="BL75" s="46">
        <v>60.11027</v>
      </c>
      <c r="BM75" s="45"/>
      <c r="BN75" s="46"/>
      <c r="BO75" s="46">
        <v>82.884879999999995</v>
      </c>
      <c r="BP75" s="46">
        <v>69.714650000000006</v>
      </c>
      <c r="BQ75" s="46">
        <v>62.014870000000002</v>
      </c>
      <c r="BR75" s="46">
        <v>63.481319999999997</v>
      </c>
      <c r="BS75" s="46">
        <v>71.949420000000003</v>
      </c>
      <c r="BT75" s="47">
        <v>89.881299999999996</v>
      </c>
      <c r="BU75" s="64"/>
      <c r="BV75" s="44">
        <v>58.476179999999999</v>
      </c>
      <c r="BW75" s="45"/>
      <c r="BX75" s="46">
        <v>45.879399999999997</v>
      </c>
      <c r="BY75" s="46">
        <v>70.807699999999997</v>
      </c>
      <c r="BZ75" s="46">
        <v>66.505949999999999</v>
      </c>
      <c r="CA75" s="46">
        <v>67.020070000000004</v>
      </c>
      <c r="CB75" s="46">
        <v>66.960530000000006</v>
      </c>
      <c r="CC75" s="46">
        <v>72.490470000000002</v>
      </c>
      <c r="CD75" s="46">
        <v>71.1648</v>
      </c>
      <c r="CE75" s="45"/>
      <c r="CF75" s="54"/>
      <c r="CG75" s="10"/>
    </row>
    <row r="76" spans="1:85" x14ac:dyDescent="0.2">
      <c r="A76" s="80">
        <v>45</v>
      </c>
      <c r="B76" s="14"/>
      <c r="E76" s="46">
        <v>58.860329999999998</v>
      </c>
      <c r="F76" s="45"/>
      <c r="G76" s="46">
        <v>70.959180000000003</v>
      </c>
      <c r="H76" s="46">
        <v>65.082930000000005</v>
      </c>
      <c r="I76" s="46">
        <v>75.82902</v>
      </c>
      <c r="J76" s="45"/>
      <c r="K76" s="45"/>
      <c r="L76" s="46">
        <v>67.788399999999996</v>
      </c>
      <c r="M76" s="74"/>
      <c r="N76" s="46">
        <v>60.380769999999998</v>
      </c>
      <c r="O76" s="46">
        <v>57.009799999999998</v>
      </c>
      <c r="P76" s="46">
        <v>66.051450000000003</v>
      </c>
      <c r="Q76" s="46">
        <v>54.931950000000001</v>
      </c>
      <c r="R76" s="45"/>
      <c r="S76" s="46">
        <v>53.757750000000001</v>
      </c>
      <c r="T76" s="45"/>
      <c r="U76" s="46">
        <v>74.151679999999999</v>
      </c>
      <c r="V76" s="46">
        <v>70.228719999999996</v>
      </c>
      <c r="W76" s="46">
        <v>64.006129999999999</v>
      </c>
      <c r="X76" s="64"/>
      <c r="AA76" s="46">
        <v>53.963419999999999</v>
      </c>
      <c r="AB76" s="46">
        <v>51.14432</v>
      </c>
      <c r="AC76" s="46">
        <v>56.18732</v>
      </c>
      <c r="AD76" s="57"/>
      <c r="AE76" s="46">
        <v>66.852249999999998</v>
      </c>
      <c r="AF76" s="46">
        <v>53.855200000000004</v>
      </c>
      <c r="AG76" s="46">
        <v>51.945129999999999</v>
      </c>
      <c r="AH76" s="45"/>
      <c r="AI76" s="45"/>
      <c r="AJ76" s="74"/>
      <c r="AK76" s="46">
        <v>56.2468</v>
      </c>
      <c r="AL76" s="46">
        <v>62.512720000000002</v>
      </c>
      <c r="AM76" s="46">
        <v>55.949199999999998</v>
      </c>
      <c r="AN76" s="46">
        <v>48.833820000000003</v>
      </c>
      <c r="AO76" s="46">
        <v>60.70008</v>
      </c>
      <c r="AP76" s="46">
        <v>54.374630000000003</v>
      </c>
      <c r="AQ76" s="46">
        <v>69.189869999999999</v>
      </c>
      <c r="AR76" s="46">
        <v>61.84713</v>
      </c>
      <c r="AS76" s="46">
        <v>69.882400000000004</v>
      </c>
      <c r="AT76" s="64"/>
      <c r="AU76" s="46">
        <v>51.642150000000001</v>
      </c>
      <c r="AV76" s="46">
        <v>60.478200000000001</v>
      </c>
      <c r="AW76" s="46">
        <v>79.183869999999999</v>
      </c>
      <c r="AX76" s="46">
        <v>61.371000000000002</v>
      </c>
      <c r="AY76" s="46">
        <v>69.785049999999998</v>
      </c>
      <c r="AZ76" s="46">
        <v>70.093400000000003</v>
      </c>
      <c r="BA76" s="46">
        <v>66.359870000000001</v>
      </c>
      <c r="BB76" s="46"/>
      <c r="BC76" s="46">
        <v>58.070300000000003</v>
      </c>
      <c r="BD76" s="46">
        <v>65.975729999999999</v>
      </c>
      <c r="BE76" s="46">
        <v>62.972670000000001</v>
      </c>
      <c r="BF76" s="46">
        <v>67.274330000000006</v>
      </c>
      <c r="BG76" s="74"/>
      <c r="BH76" s="46">
        <v>63.19453</v>
      </c>
      <c r="BI76" s="45"/>
      <c r="BJ76" s="45"/>
      <c r="BK76" s="45"/>
      <c r="BL76" s="46">
        <v>57.485930000000003</v>
      </c>
      <c r="BM76" s="45"/>
      <c r="BN76" s="46"/>
      <c r="BO76" s="46">
        <v>77.111429999999999</v>
      </c>
      <c r="BP76" s="46">
        <v>66.749499999999998</v>
      </c>
      <c r="BQ76" s="46">
        <v>59.011870000000002</v>
      </c>
      <c r="BR76" s="46">
        <v>58.589730000000003</v>
      </c>
      <c r="BS76" s="46">
        <v>68.854370000000003</v>
      </c>
      <c r="BT76" s="47">
        <v>84.118669999999995</v>
      </c>
      <c r="BU76" s="64"/>
      <c r="BV76" s="44">
        <v>56.214379999999998</v>
      </c>
      <c r="BW76" s="45"/>
      <c r="BX76" s="46">
        <v>44.71067</v>
      </c>
      <c r="BY76" s="46">
        <v>67.615219999999994</v>
      </c>
      <c r="BZ76" s="46">
        <v>64.48227</v>
      </c>
      <c r="CA76" s="46">
        <v>64.228020000000001</v>
      </c>
      <c r="CB76" s="46">
        <v>62.674999999999997</v>
      </c>
      <c r="CC76" s="46">
        <v>67.712580000000003</v>
      </c>
      <c r="CD76" s="46">
        <v>66.814430000000002</v>
      </c>
      <c r="CE76" s="45"/>
      <c r="CF76" s="54"/>
      <c r="CG76" s="10"/>
    </row>
    <row r="77" spans="1:85" x14ac:dyDescent="0.2">
      <c r="A77" s="80">
        <v>50</v>
      </c>
      <c r="B77" s="14"/>
      <c r="E77" s="46">
        <v>57.155920000000002</v>
      </c>
      <c r="F77" s="45"/>
      <c r="G77" s="46">
        <v>68.589219999999997</v>
      </c>
      <c r="H77" s="46">
        <v>62.117719999999998</v>
      </c>
      <c r="I77" s="46">
        <v>73.572670000000002</v>
      </c>
      <c r="J77" s="45"/>
      <c r="K77" s="45"/>
      <c r="L77" s="46">
        <v>66.278769999999994</v>
      </c>
      <c r="M77" s="74"/>
      <c r="N77" s="46">
        <v>59.477150000000002</v>
      </c>
      <c r="O77" s="46">
        <v>54.342199999999998</v>
      </c>
      <c r="P77" s="46">
        <v>65.082830000000001</v>
      </c>
      <c r="Q77" s="46">
        <v>53.449420000000003</v>
      </c>
      <c r="R77" s="45"/>
      <c r="S77" s="46">
        <v>52.442920000000001</v>
      </c>
      <c r="T77" s="45"/>
      <c r="U77" s="46">
        <v>71.971029999999999</v>
      </c>
      <c r="V77" s="46">
        <v>68.459320000000005</v>
      </c>
      <c r="W77" s="46">
        <v>63.032179999999997</v>
      </c>
      <c r="X77" s="64"/>
      <c r="AA77" s="46">
        <v>51.793579999999999</v>
      </c>
      <c r="AB77" s="46">
        <v>48.979970000000002</v>
      </c>
      <c r="AC77" s="46">
        <v>54.244779999999999</v>
      </c>
      <c r="AD77" s="57"/>
      <c r="AE77" s="46">
        <v>65.764719999999997</v>
      </c>
      <c r="AF77" s="46">
        <v>52.291379999999997</v>
      </c>
      <c r="AG77" s="46">
        <v>50.960299999999997</v>
      </c>
      <c r="AH77" s="45"/>
      <c r="AI77" s="45"/>
      <c r="AJ77" s="74"/>
      <c r="AK77" s="46">
        <v>54.455829999999999</v>
      </c>
      <c r="AL77" s="46">
        <v>61.592820000000003</v>
      </c>
      <c r="AM77" s="46">
        <v>54.791229999999999</v>
      </c>
      <c r="AN77" s="46">
        <v>46.848019999999998</v>
      </c>
      <c r="AO77" s="46">
        <v>59.276980000000002</v>
      </c>
      <c r="AP77" s="46">
        <v>52.908250000000002</v>
      </c>
      <c r="AQ77" s="46">
        <v>66.451849999999993</v>
      </c>
      <c r="AR77" s="46">
        <v>60.997599999999998</v>
      </c>
      <c r="AS77" s="46">
        <v>67.436700000000002</v>
      </c>
      <c r="AT77" s="64"/>
      <c r="AU77" s="46">
        <v>49.796930000000003</v>
      </c>
      <c r="AV77" s="46">
        <v>58.649250000000002</v>
      </c>
      <c r="AW77" s="46">
        <v>77.306229999999999</v>
      </c>
      <c r="AX77" s="46">
        <v>58.973950000000002</v>
      </c>
      <c r="AY77" s="46">
        <v>68.372730000000004</v>
      </c>
      <c r="AZ77" s="46">
        <v>67.528630000000007</v>
      </c>
      <c r="BA77" s="46">
        <v>65.012529999999998</v>
      </c>
      <c r="BB77" s="46"/>
      <c r="BC77" s="46">
        <v>56.852820000000001</v>
      </c>
      <c r="BD77" s="46">
        <v>63.594949999999997</v>
      </c>
      <c r="BE77" s="46">
        <v>60.369970000000002</v>
      </c>
      <c r="BF77" s="46">
        <v>65.559079999999994</v>
      </c>
      <c r="BG77" s="74"/>
      <c r="BH77" s="46">
        <v>62.166400000000003</v>
      </c>
      <c r="BI77" s="45"/>
      <c r="BJ77" s="45"/>
      <c r="BK77" s="45"/>
      <c r="BL77" s="46">
        <v>56.241419999999998</v>
      </c>
      <c r="BM77" s="45"/>
      <c r="BN77" s="46"/>
      <c r="BO77" s="46">
        <v>75.347430000000003</v>
      </c>
      <c r="BP77" s="46">
        <v>65.207400000000007</v>
      </c>
      <c r="BQ77" s="46">
        <v>57.150449999999999</v>
      </c>
      <c r="BR77" s="46">
        <v>55.884320000000002</v>
      </c>
      <c r="BS77" s="46">
        <v>67.274280000000005</v>
      </c>
      <c r="BT77" s="47">
        <v>81.331950000000006</v>
      </c>
      <c r="BU77" s="64"/>
      <c r="BV77" s="44">
        <v>54.396299999999997</v>
      </c>
      <c r="BW77" s="45"/>
      <c r="BX77" s="46">
        <v>43.617669999999997</v>
      </c>
      <c r="BY77" s="46">
        <v>64.498500000000007</v>
      </c>
      <c r="BZ77" s="46">
        <v>61.527900000000002</v>
      </c>
      <c r="CA77" s="46">
        <v>62.599269999999997</v>
      </c>
      <c r="CB77" s="46">
        <v>60.467399999999998</v>
      </c>
      <c r="CC77" s="46">
        <v>65.526629999999997</v>
      </c>
      <c r="CD77" s="46">
        <v>65.055899999999994</v>
      </c>
      <c r="CE77" s="45"/>
      <c r="CF77" s="54"/>
      <c r="CG77" s="10"/>
    </row>
    <row r="78" spans="1:85" x14ac:dyDescent="0.2">
      <c r="A78" s="80">
        <v>55</v>
      </c>
      <c r="B78" s="14"/>
      <c r="E78" s="46">
        <v>55.094270000000002</v>
      </c>
      <c r="F78" s="45"/>
      <c r="G78" s="46">
        <v>65.591520000000003</v>
      </c>
      <c r="H78" s="46">
        <v>60.072330000000001</v>
      </c>
      <c r="I78" s="46">
        <v>71.034999999999997</v>
      </c>
      <c r="J78" s="45"/>
      <c r="K78" s="45"/>
      <c r="L78" s="46">
        <v>64.217169999999996</v>
      </c>
      <c r="M78" s="74"/>
      <c r="N78" s="46">
        <v>58.979370000000003</v>
      </c>
      <c r="O78" s="46">
        <v>52.242719999999998</v>
      </c>
      <c r="P78" s="46">
        <v>62.128480000000003</v>
      </c>
      <c r="Q78" s="46">
        <v>51.755769999999998</v>
      </c>
      <c r="R78" s="45"/>
      <c r="S78" s="46">
        <v>51.555579999999999</v>
      </c>
      <c r="T78" s="45"/>
      <c r="U78" s="46">
        <v>70.299099999999996</v>
      </c>
      <c r="V78" s="46">
        <v>67.117450000000005</v>
      </c>
      <c r="W78" s="46">
        <v>61.338549999999998</v>
      </c>
      <c r="X78" s="64"/>
      <c r="AA78" s="46">
        <v>50.29477</v>
      </c>
      <c r="AB78" s="46">
        <v>47.978879999999997</v>
      </c>
      <c r="AC78" s="46">
        <v>51.826050000000002</v>
      </c>
      <c r="AD78" s="57"/>
      <c r="AE78" s="46">
        <v>65.943280000000001</v>
      </c>
      <c r="AF78" s="46">
        <v>50.159500000000001</v>
      </c>
      <c r="AG78" s="46">
        <v>49.548029999999997</v>
      </c>
      <c r="AH78" s="45"/>
      <c r="AI78" s="45"/>
      <c r="AJ78" s="74"/>
      <c r="AK78" s="46">
        <v>53.746980000000001</v>
      </c>
      <c r="AL78" s="46">
        <v>60.797400000000003</v>
      </c>
      <c r="AM78" s="46">
        <v>52.735120000000002</v>
      </c>
      <c r="AN78" s="46">
        <v>45.25177</v>
      </c>
      <c r="AO78" s="46">
        <v>58.29757</v>
      </c>
      <c r="AP78" s="46">
        <v>51.377000000000002</v>
      </c>
      <c r="AQ78" s="46">
        <v>65.391329999999996</v>
      </c>
      <c r="AR78" s="46">
        <v>58.568100000000001</v>
      </c>
      <c r="AS78" s="46">
        <v>65.856669999999994</v>
      </c>
      <c r="AT78" s="64"/>
      <c r="AU78" s="46">
        <v>48.676920000000003</v>
      </c>
      <c r="AV78" s="46">
        <v>57.81062</v>
      </c>
      <c r="AW78" s="46">
        <v>76.305229999999995</v>
      </c>
      <c r="AX78" s="46">
        <v>57.524520000000003</v>
      </c>
      <c r="AY78" s="46">
        <v>65.185749999999999</v>
      </c>
      <c r="AZ78" s="46">
        <v>65.899969999999996</v>
      </c>
      <c r="BA78" s="46">
        <v>62.469479999999997</v>
      </c>
      <c r="BB78" s="46"/>
      <c r="BC78" s="46">
        <v>55.803170000000001</v>
      </c>
      <c r="BD78" s="46">
        <v>62.193399999999997</v>
      </c>
      <c r="BE78" s="46">
        <v>59.255319999999998</v>
      </c>
      <c r="BF78" s="46">
        <v>64.352379999999997</v>
      </c>
      <c r="BG78" s="74"/>
      <c r="BH78" s="46">
        <v>60.559379999999997</v>
      </c>
      <c r="BI78" s="45"/>
      <c r="BJ78" s="45"/>
      <c r="BK78" s="45"/>
      <c r="BL78" s="46">
        <v>55.830179999999999</v>
      </c>
      <c r="BM78" s="45"/>
      <c r="BN78" s="46"/>
      <c r="BO78" s="46">
        <v>74.400630000000007</v>
      </c>
      <c r="BP78" s="46">
        <v>63.849220000000003</v>
      </c>
      <c r="BQ78" s="46">
        <v>55.316180000000003</v>
      </c>
      <c r="BR78" s="46">
        <v>54.81288</v>
      </c>
      <c r="BS78" s="46">
        <v>66.208380000000005</v>
      </c>
      <c r="BT78" s="47">
        <v>79.183880000000002</v>
      </c>
      <c r="BU78" s="64"/>
      <c r="BV78" s="44">
        <v>52.886670000000002</v>
      </c>
      <c r="BW78" s="45"/>
      <c r="BX78" s="46">
        <v>42.806019999999997</v>
      </c>
      <c r="BY78" s="46">
        <v>62.545169999999999</v>
      </c>
      <c r="BZ78" s="46">
        <v>60.570180000000001</v>
      </c>
      <c r="CA78" s="46">
        <v>59.49877</v>
      </c>
      <c r="CB78" s="46">
        <v>58.573500000000003</v>
      </c>
      <c r="CC78" s="46">
        <v>63.74098</v>
      </c>
      <c r="CD78" s="46">
        <v>63.627319999999997</v>
      </c>
      <c r="CE78" s="45"/>
      <c r="CF78" s="54"/>
      <c r="CG78" s="10"/>
    </row>
    <row r="79" spans="1:85" ht="16" thickBot="1" x14ac:dyDescent="0.25">
      <c r="A79" s="80">
        <v>60</v>
      </c>
      <c r="B79" s="28"/>
      <c r="C79" s="27"/>
      <c r="D79" s="27"/>
      <c r="E79" s="50">
        <v>53.563000000000002</v>
      </c>
      <c r="F79" s="49"/>
      <c r="G79" s="50">
        <v>62.799419999999998</v>
      </c>
      <c r="H79" s="50">
        <v>59.385199999999998</v>
      </c>
      <c r="I79" s="50">
        <v>69.60642</v>
      </c>
      <c r="J79" s="49"/>
      <c r="K79" s="49"/>
      <c r="L79" s="50">
        <v>63.378500000000003</v>
      </c>
      <c r="M79" s="75"/>
      <c r="N79" s="50">
        <v>58.9739</v>
      </c>
      <c r="O79" s="50">
        <v>51.56635</v>
      </c>
      <c r="P79" s="50">
        <v>60.624279999999999</v>
      </c>
      <c r="Q79" s="50">
        <v>51.090170000000001</v>
      </c>
      <c r="R79" s="49"/>
      <c r="S79" s="50">
        <v>51.441899999999997</v>
      </c>
      <c r="T79" s="49"/>
      <c r="U79" s="50">
        <v>68.562179999999998</v>
      </c>
      <c r="V79" s="50">
        <v>65.559030000000007</v>
      </c>
      <c r="W79" s="50">
        <v>59.239069999999998</v>
      </c>
      <c r="X79" s="71"/>
      <c r="Y79" s="27"/>
      <c r="Z79" s="27"/>
      <c r="AA79" s="50">
        <v>48.406379999999999</v>
      </c>
      <c r="AB79" s="50">
        <v>47.042830000000002</v>
      </c>
      <c r="AC79" s="50">
        <v>49.823999999999998</v>
      </c>
      <c r="AD79" s="58"/>
      <c r="AE79" s="50">
        <v>64.660830000000004</v>
      </c>
      <c r="AF79" s="50">
        <v>48.503720000000001</v>
      </c>
      <c r="AG79" s="50">
        <v>48.216949999999997</v>
      </c>
      <c r="AH79" s="49"/>
      <c r="AI79" s="49"/>
      <c r="AJ79" s="75"/>
      <c r="AK79" s="50">
        <v>52.491669999999999</v>
      </c>
      <c r="AL79" s="50">
        <v>59.228230000000003</v>
      </c>
      <c r="AM79" s="50">
        <v>51.923430000000003</v>
      </c>
      <c r="AN79" s="50">
        <v>42.714080000000003</v>
      </c>
      <c r="AO79" s="50">
        <v>57.36692</v>
      </c>
      <c r="AP79" s="50">
        <v>49.672550000000001</v>
      </c>
      <c r="AQ79" s="50">
        <v>64.368620000000007</v>
      </c>
      <c r="AR79" s="50">
        <v>59.991230000000002</v>
      </c>
      <c r="AS79" s="50">
        <v>64.898920000000004</v>
      </c>
      <c r="AT79" s="71"/>
      <c r="AU79" s="50">
        <v>47.724530000000001</v>
      </c>
      <c r="AV79" s="50">
        <v>56.793370000000003</v>
      </c>
      <c r="AW79" s="50">
        <v>75.53143</v>
      </c>
      <c r="AX79" s="50">
        <v>56.48019</v>
      </c>
      <c r="AY79" s="50">
        <v>64.3416</v>
      </c>
      <c r="AZ79" s="50">
        <v>64.687899999999999</v>
      </c>
      <c r="BA79" s="50">
        <v>62.480269999999997</v>
      </c>
      <c r="BB79" s="50"/>
      <c r="BC79" s="50">
        <v>53.59543</v>
      </c>
      <c r="BD79" s="50">
        <v>60.662199999999999</v>
      </c>
      <c r="BE79" s="50">
        <v>57.891750000000002</v>
      </c>
      <c r="BF79" s="50">
        <v>62.923929999999999</v>
      </c>
      <c r="BG79" s="75"/>
      <c r="BH79" s="50">
        <v>60.781230000000001</v>
      </c>
      <c r="BI79" s="49"/>
      <c r="BJ79" s="49"/>
      <c r="BK79" s="49"/>
      <c r="BL79" s="50">
        <v>54.823799999999999</v>
      </c>
      <c r="BM79" s="49"/>
      <c r="BN79" s="50"/>
      <c r="BO79" s="50">
        <v>71.944029999999998</v>
      </c>
      <c r="BP79" s="50">
        <v>62.68045</v>
      </c>
      <c r="BQ79" s="50">
        <v>55.592080000000003</v>
      </c>
      <c r="BR79" s="50">
        <v>53.01652</v>
      </c>
      <c r="BS79" s="50">
        <v>65.185720000000003</v>
      </c>
      <c r="BT79" s="51">
        <v>77.376549999999995</v>
      </c>
      <c r="BU79" s="71"/>
      <c r="BV79" s="48">
        <v>50.879199999999997</v>
      </c>
      <c r="BW79" s="49"/>
      <c r="BX79" s="50">
        <v>42.719450000000002</v>
      </c>
      <c r="BY79" s="50">
        <v>60.813650000000003</v>
      </c>
      <c r="BZ79" s="50">
        <v>59.239100000000001</v>
      </c>
      <c r="CA79" s="50">
        <v>58.005330000000001</v>
      </c>
      <c r="CB79" s="50">
        <v>56.73377</v>
      </c>
      <c r="CC79" s="50">
        <v>62.74</v>
      </c>
      <c r="CD79" s="50">
        <v>60.775820000000003</v>
      </c>
      <c r="CE79" s="49"/>
      <c r="CF79" s="55"/>
      <c r="CG79" s="10"/>
    </row>
    <row r="81" spans="29:81" x14ac:dyDescent="0.2">
      <c r="AU81" s="30"/>
      <c r="AV81" s="4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</row>
    <row r="82" spans="29:81" x14ac:dyDescent="0.2">
      <c r="AC82" s="31"/>
      <c r="AD82" s="31"/>
      <c r="AE82" s="56"/>
      <c r="AU82" s="30"/>
      <c r="AV82" s="4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CB82" s="31"/>
      <c r="CC82" s="31"/>
    </row>
    <row r="83" spans="29:81" x14ac:dyDescent="0.2">
      <c r="AC83" s="31"/>
      <c r="AD83" s="31"/>
      <c r="AE83" s="56"/>
      <c r="AU83" s="30"/>
      <c r="AV83" s="4"/>
      <c r="AW83" s="52"/>
      <c r="AX83" s="31"/>
      <c r="AY83" s="31"/>
      <c r="AZ83" s="53"/>
      <c r="BA83" s="30"/>
      <c r="BB83" s="30"/>
      <c r="BC83" s="30"/>
      <c r="BD83" s="30"/>
      <c r="BE83" s="30"/>
      <c r="BF83" s="30"/>
      <c r="BG83" s="30"/>
    </row>
    <row r="84" spans="29:81" x14ac:dyDescent="0.2">
      <c r="AC84" s="31"/>
      <c r="AD84" s="31"/>
      <c r="AE84" s="56"/>
      <c r="AU84" s="30"/>
      <c r="AV84" s="4"/>
      <c r="AW84" s="52"/>
      <c r="AX84" s="31"/>
      <c r="AY84" s="31"/>
      <c r="AZ84" s="53"/>
      <c r="BA84" s="30"/>
      <c r="BB84" s="30"/>
      <c r="BC84" s="30"/>
      <c r="BD84" s="30"/>
      <c r="BE84" s="30"/>
      <c r="BF84" s="30"/>
      <c r="BG84" s="30"/>
    </row>
    <row r="85" spans="29:81" x14ac:dyDescent="0.2">
      <c r="AC85" s="31"/>
      <c r="AD85" s="31"/>
      <c r="AE85" s="56"/>
      <c r="AU85" s="30"/>
      <c r="AV85" s="4"/>
      <c r="AW85" s="52"/>
      <c r="AX85" s="31"/>
      <c r="AY85" s="31"/>
      <c r="AZ85" s="53"/>
      <c r="BA85" s="30"/>
      <c r="BB85" s="30"/>
      <c r="BC85" s="30"/>
      <c r="BD85" s="30"/>
      <c r="BE85" s="30"/>
      <c r="BF85" s="30"/>
      <c r="BG85" s="30"/>
    </row>
    <row r="86" spans="29:81" x14ac:dyDescent="0.2">
      <c r="AU86" s="30"/>
      <c r="AV86" s="4"/>
      <c r="AW86" s="52"/>
      <c r="AX86" s="31"/>
      <c r="AY86" s="31"/>
      <c r="AZ86" s="53"/>
      <c r="BA86" s="30"/>
      <c r="BB86" s="30"/>
      <c r="BC86" s="30"/>
      <c r="BD86" s="30"/>
      <c r="BE86" s="30"/>
      <c r="BF86" s="30"/>
      <c r="BG86" s="30"/>
    </row>
    <row r="87" spans="29:81" x14ac:dyDescent="0.2">
      <c r="AU87" s="30"/>
      <c r="AV87" s="4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</row>
    <row r="88" spans="29:81" x14ac:dyDescent="0.2">
      <c r="AU88" s="30"/>
      <c r="AV88" s="4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</row>
    <row r="89" spans="29:81" x14ac:dyDescent="0.2">
      <c r="AU89" s="30"/>
      <c r="AV89" s="4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</row>
    <row r="90" spans="29:81" x14ac:dyDescent="0.2">
      <c r="AU90" s="30"/>
      <c r="AV90" s="4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</row>
    <row r="91" spans="29:81" x14ac:dyDescent="0.2">
      <c r="AU91" s="30"/>
      <c r="AV91" s="4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</row>
  </sheetData>
  <mergeCells count="9">
    <mergeCell ref="B66:CF66"/>
    <mergeCell ref="B48:CF48"/>
    <mergeCell ref="BV1:CF1"/>
    <mergeCell ref="B1:L1"/>
    <mergeCell ref="N1:W1"/>
    <mergeCell ref="Y1:AI1"/>
    <mergeCell ref="AK1:AS1"/>
    <mergeCell ref="AU1:BF1"/>
    <mergeCell ref="BH1:BT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F9D77-F3C6-B742-96A4-FD44FD703644}">
  <dimension ref="A1:U73"/>
  <sheetViews>
    <sheetView workbookViewId="0">
      <selection activeCell="G81" sqref="G81"/>
    </sheetView>
  </sheetViews>
  <sheetFormatPr baseColWidth="10" defaultRowHeight="15" x14ac:dyDescent="0.2"/>
  <sheetData>
    <row r="1" spans="1:21" ht="16" x14ac:dyDescent="0.2">
      <c r="A1" s="88" t="s">
        <v>51</v>
      </c>
      <c r="B1" s="88" t="s">
        <v>52</v>
      </c>
      <c r="C1" s="88" t="s">
        <v>10</v>
      </c>
      <c r="D1" s="88" t="s">
        <v>53</v>
      </c>
      <c r="E1" s="88" t="s">
        <v>54</v>
      </c>
      <c r="F1" s="88" t="s">
        <v>55</v>
      </c>
      <c r="G1" s="88" t="s">
        <v>56</v>
      </c>
      <c r="H1" s="88" t="s">
        <v>57</v>
      </c>
      <c r="I1" s="88" t="s">
        <v>58</v>
      </c>
      <c r="J1" s="88" t="s">
        <v>59</v>
      </c>
      <c r="K1" s="88" t="s">
        <v>60</v>
      </c>
      <c r="L1" s="88" t="s">
        <v>61</v>
      </c>
      <c r="M1" s="88" t="s">
        <v>62</v>
      </c>
      <c r="N1" s="88" t="s">
        <v>63</v>
      </c>
      <c r="O1" s="88" t="s">
        <v>64</v>
      </c>
      <c r="P1" s="88" t="s">
        <v>65</v>
      </c>
      <c r="Q1" s="88" t="s">
        <v>66</v>
      </c>
      <c r="R1" s="88" t="s">
        <v>67</v>
      </c>
      <c r="S1" s="88" t="s">
        <v>68</v>
      </c>
      <c r="T1" s="88" t="s">
        <v>69</v>
      </c>
      <c r="U1" s="88" t="s">
        <v>70</v>
      </c>
    </row>
    <row r="2" spans="1:21" x14ac:dyDescent="0.2">
      <c r="A2" t="s">
        <v>71</v>
      </c>
      <c r="B2">
        <v>8</v>
      </c>
      <c r="C2">
        <v>1545</v>
      </c>
      <c r="D2">
        <v>337</v>
      </c>
      <c r="E2">
        <v>2519</v>
      </c>
      <c r="F2" t="s">
        <v>72</v>
      </c>
      <c r="G2">
        <v>82.2</v>
      </c>
      <c r="H2">
        <v>49.2</v>
      </c>
      <c r="I2">
        <v>537.84</v>
      </c>
      <c r="J2">
        <v>804.7</v>
      </c>
      <c r="K2">
        <v>200.75</v>
      </c>
      <c r="L2">
        <v>353.25</v>
      </c>
      <c r="M2">
        <v>2430</v>
      </c>
      <c r="N2">
        <v>556.20000000000005</v>
      </c>
      <c r="O2">
        <v>1968.5</v>
      </c>
      <c r="P2">
        <v>1.4961698649999999</v>
      </c>
      <c r="Q2">
        <v>0.373252268</v>
      </c>
      <c r="R2">
        <v>0.65679384200000002</v>
      </c>
      <c r="S2">
        <v>4.518072289</v>
      </c>
      <c r="T2">
        <v>1.034136546</v>
      </c>
      <c r="U2">
        <v>3.6600104120000001</v>
      </c>
    </row>
    <row r="3" spans="1:21" x14ac:dyDescent="0.2">
      <c r="A3" t="s">
        <v>73</v>
      </c>
      <c r="B3">
        <v>8</v>
      </c>
      <c r="C3">
        <v>1348</v>
      </c>
      <c r="D3">
        <v>323</v>
      </c>
      <c r="E3">
        <v>2615</v>
      </c>
      <c r="F3">
        <v>552</v>
      </c>
      <c r="G3">
        <v>45.4</v>
      </c>
      <c r="H3" t="s">
        <v>72</v>
      </c>
      <c r="I3">
        <v>478.94</v>
      </c>
      <c r="J3">
        <v>848.35</v>
      </c>
      <c r="K3">
        <v>214.35</v>
      </c>
      <c r="L3">
        <v>206.9</v>
      </c>
      <c r="M3">
        <v>2440.6999999999998</v>
      </c>
      <c r="N3">
        <v>512.1</v>
      </c>
      <c r="O3">
        <v>1982</v>
      </c>
      <c r="P3">
        <v>1.7713074710000001</v>
      </c>
      <c r="Q3">
        <v>0.44755084099999998</v>
      </c>
      <c r="R3">
        <v>0.43199565699999998</v>
      </c>
      <c r="S3">
        <v>5.0960454339999997</v>
      </c>
      <c r="T3">
        <v>1.06923623</v>
      </c>
      <c r="U3">
        <v>4.1383054240000003</v>
      </c>
    </row>
    <row r="4" spans="1:21" x14ac:dyDescent="0.2">
      <c r="A4" t="s">
        <v>74</v>
      </c>
      <c r="B4">
        <v>8</v>
      </c>
      <c r="C4">
        <v>1390</v>
      </c>
      <c r="D4">
        <v>367.1</v>
      </c>
      <c r="E4">
        <v>2598</v>
      </c>
      <c r="F4">
        <v>2119</v>
      </c>
      <c r="G4">
        <v>83.8</v>
      </c>
      <c r="H4">
        <v>77.400000000000006</v>
      </c>
      <c r="I4">
        <v>492.25</v>
      </c>
      <c r="J4">
        <v>834.65</v>
      </c>
      <c r="K4">
        <v>197.4</v>
      </c>
      <c r="L4">
        <v>273.95</v>
      </c>
      <c r="M4">
        <v>2566.5</v>
      </c>
      <c r="N4">
        <v>539.04999999999995</v>
      </c>
      <c r="O4">
        <v>2085.5</v>
      </c>
      <c r="P4">
        <v>1.695581513</v>
      </c>
      <c r="Q4">
        <v>0.40101574400000001</v>
      </c>
      <c r="R4">
        <v>0.55652615500000002</v>
      </c>
      <c r="S4">
        <v>5.2138141190000002</v>
      </c>
      <c r="T4">
        <v>1.0950736409999999</v>
      </c>
      <c r="U4">
        <v>4.2366683600000004</v>
      </c>
    </row>
    <row r="5" spans="1:21" x14ac:dyDescent="0.2">
      <c r="A5" t="s">
        <v>75</v>
      </c>
      <c r="B5">
        <v>8</v>
      </c>
      <c r="C5">
        <v>1506</v>
      </c>
      <c r="D5">
        <v>124.1</v>
      </c>
      <c r="E5">
        <v>4285</v>
      </c>
      <c r="F5">
        <v>2973</v>
      </c>
      <c r="G5">
        <v>60.3</v>
      </c>
      <c r="H5">
        <v>63.9</v>
      </c>
      <c r="I5">
        <v>576.53</v>
      </c>
      <c r="J5">
        <v>826.2</v>
      </c>
      <c r="K5">
        <v>226.9</v>
      </c>
      <c r="L5">
        <v>247.15</v>
      </c>
      <c r="M5">
        <v>2553</v>
      </c>
      <c r="N5">
        <v>524</v>
      </c>
      <c r="O5">
        <v>2156.5</v>
      </c>
      <c r="P5">
        <v>1.4330563890000001</v>
      </c>
      <c r="Q5">
        <v>0.39356148000000002</v>
      </c>
      <c r="R5">
        <v>0.42868541100000002</v>
      </c>
      <c r="S5">
        <v>4.4282170919999997</v>
      </c>
      <c r="T5">
        <v>0.90888592099999999</v>
      </c>
      <c r="U5">
        <v>3.7404818479999999</v>
      </c>
    </row>
    <row r="6" spans="1:21" x14ac:dyDescent="0.2">
      <c r="A6" t="s">
        <v>76</v>
      </c>
      <c r="B6">
        <v>8</v>
      </c>
      <c r="C6">
        <v>1222</v>
      </c>
      <c r="D6">
        <v>409.3</v>
      </c>
      <c r="E6">
        <v>2959</v>
      </c>
      <c r="F6">
        <v>1828</v>
      </c>
      <c r="G6">
        <v>78.900000000000006</v>
      </c>
      <c r="H6">
        <v>75.5</v>
      </c>
      <c r="I6">
        <v>472.45</v>
      </c>
      <c r="J6">
        <v>727.5</v>
      </c>
      <c r="K6">
        <v>185.4</v>
      </c>
      <c r="L6">
        <v>230.3</v>
      </c>
      <c r="M6">
        <v>2227</v>
      </c>
      <c r="N6">
        <v>336.9</v>
      </c>
      <c r="O6">
        <v>1801</v>
      </c>
      <c r="P6">
        <v>1.5398454859999999</v>
      </c>
      <c r="Q6">
        <v>0.39242247899999999</v>
      </c>
      <c r="R6">
        <v>0.48745898999999998</v>
      </c>
      <c r="S6">
        <v>4.7137263200000001</v>
      </c>
      <c r="T6">
        <v>0.71309133199999997</v>
      </c>
      <c r="U6">
        <v>3.8120436020000001</v>
      </c>
    </row>
    <row r="7" spans="1:21" x14ac:dyDescent="0.2">
      <c r="A7" t="s">
        <v>77</v>
      </c>
      <c r="B7">
        <v>8</v>
      </c>
      <c r="C7">
        <v>1186</v>
      </c>
      <c r="D7">
        <v>296.2</v>
      </c>
      <c r="E7">
        <v>3052</v>
      </c>
      <c r="F7">
        <v>1953</v>
      </c>
      <c r="G7">
        <v>56.8</v>
      </c>
      <c r="H7">
        <v>64.3</v>
      </c>
      <c r="I7">
        <v>535.16</v>
      </c>
      <c r="J7">
        <v>811.25</v>
      </c>
      <c r="K7">
        <v>218.15</v>
      </c>
      <c r="L7" t="s">
        <v>72</v>
      </c>
      <c r="M7">
        <v>2253</v>
      </c>
      <c r="N7">
        <v>479.05</v>
      </c>
      <c r="O7">
        <v>1915.5</v>
      </c>
      <c r="P7">
        <v>1.5159017859999999</v>
      </c>
      <c r="Q7">
        <v>0.40763509999999997</v>
      </c>
      <c r="R7" t="s">
        <v>72</v>
      </c>
      <c r="S7">
        <v>4.2099559009999998</v>
      </c>
      <c r="T7">
        <v>0.89515285099999997</v>
      </c>
      <c r="U7">
        <v>3.5793033859999999</v>
      </c>
    </row>
    <row r="8" spans="1:21" x14ac:dyDescent="0.2">
      <c r="A8" t="s">
        <v>78</v>
      </c>
      <c r="B8">
        <v>8</v>
      </c>
      <c r="C8">
        <v>1431</v>
      </c>
      <c r="D8">
        <v>203.2</v>
      </c>
      <c r="E8">
        <v>3859</v>
      </c>
      <c r="F8">
        <v>2470</v>
      </c>
      <c r="G8">
        <v>81.5</v>
      </c>
      <c r="H8">
        <v>70.2</v>
      </c>
      <c r="I8">
        <v>556.79999999999995</v>
      </c>
      <c r="J8">
        <v>873.15</v>
      </c>
      <c r="K8">
        <v>257.2</v>
      </c>
      <c r="L8">
        <v>268.35000000000002</v>
      </c>
      <c r="M8">
        <v>2689</v>
      </c>
      <c r="N8">
        <v>516.5</v>
      </c>
      <c r="O8">
        <v>2138.5</v>
      </c>
      <c r="P8">
        <v>1.5681573280000001</v>
      </c>
      <c r="Q8">
        <v>0.46192528700000002</v>
      </c>
      <c r="R8">
        <v>0.48195043100000001</v>
      </c>
      <c r="S8">
        <v>4.829382184</v>
      </c>
      <c r="T8">
        <v>0.92762212600000005</v>
      </c>
      <c r="U8">
        <v>3.840696839</v>
      </c>
    </row>
    <row r="9" spans="1:21" x14ac:dyDescent="0.2">
      <c r="A9" t="s">
        <v>79</v>
      </c>
      <c r="B9">
        <v>8</v>
      </c>
      <c r="C9">
        <v>1294</v>
      </c>
      <c r="D9">
        <v>402.5</v>
      </c>
      <c r="E9">
        <v>3590</v>
      </c>
      <c r="F9">
        <v>2579</v>
      </c>
      <c r="G9">
        <v>54.8</v>
      </c>
      <c r="H9">
        <v>84.4</v>
      </c>
      <c r="I9">
        <v>448.57</v>
      </c>
      <c r="J9">
        <v>693.05</v>
      </c>
      <c r="K9">
        <v>176.25</v>
      </c>
      <c r="L9">
        <v>186.9</v>
      </c>
      <c r="M9">
        <v>2219.5</v>
      </c>
      <c r="N9">
        <v>406.85</v>
      </c>
      <c r="O9">
        <v>1617.5</v>
      </c>
      <c r="P9">
        <v>1.5450208439999999</v>
      </c>
      <c r="Q9">
        <v>0.39291526399999999</v>
      </c>
      <c r="R9">
        <v>0.41665737800000002</v>
      </c>
      <c r="S9">
        <v>4.9479456940000004</v>
      </c>
      <c r="T9">
        <v>0.90699333400000004</v>
      </c>
      <c r="U9">
        <v>3.6059032040000001</v>
      </c>
    </row>
    <row r="10" spans="1:21" x14ac:dyDescent="0.2">
      <c r="A10" t="s">
        <v>80</v>
      </c>
      <c r="B10">
        <v>8</v>
      </c>
      <c r="C10">
        <v>1471</v>
      </c>
      <c r="D10">
        <v>340</v>
      </c>
      <c r="E10">
        <v>3036</v>
      </c>
      <c r="F10">
        <v>1747</v>
      </c>
      <c r="G10">
        <v>47.7</v>
      </c>
      <c r="H10">
        <v>47.6</v>
      </c>
      <c r="I10">
        <v>553.41</v>
      </c>
      <c r="J10">
        <v>824.95</v>
      </c>
      <c r="K10">
        <v>202.25</v>
      </c>
      <c r="L10">
        <v>227.1</v>
      </c>
      <c r="M10">
        <v>2470.5</v>
      </c>
      <c r="N10">
        <v>460.95</v>
      </c>
      <c r="O10">
        <v>1785</v>
      </c>
      <c r="P10">
        <v>1.4906669560000001</v>
      </c>
      <c r="Q10">
        <v>0.36546141199999999</v>
      </c>
      <c r="R10">
        <v>0.41036482899999999</v>
      </c>
      <c r="S10">
        <v>4.4641405110000001</v>
      </c>
      <c r="T10">
        <v>0.83292676300000001</v>
      </c>
      <c r="U10">
        <v>3.2254567139999999</v>
      </c>
    </row>
    <row r="11" spans="1:21" x14ac:dyDescent="0.2">
      <c r="A11" t="s">
        <v>81</v>
      </c>
      <c r="B11">
        <v>8</v>
      </c>
      <c r="C11">
        <v>1468</v>
      </c>
      <c r="D11">
        <v>282.39999999999998</v>
      </c>
      <c r="E11">
        <v>3355</v>
      </c>
      <c r="F11">
        <v>2393</v>
      </c>
      <c r="G11">
        <v>67.2</v>
      </c>
      <c r="H11">
        <v>91.4</v>
      </c>
      <c r="I11">
        <v>592.63</v>
      </c>
      <c r="J11">
        <v>935.4</v>
      </c>
      <c r="K11">
        <v>277.89999999999998</v>
      </c>
      <c r="L11">
        <v>332.35</v>
      </c>
      <c r="M11">
        <v>2921</v>
      </c>
      <c r="N11">
        <v>657.75</v>
      </c>
      <c r="O11">
        <v>2415.5</v>
      </c>
      <c r="P11">
        <v>1.578387864</v>
      </c>
      <c r="Q11">
        <v>0.46892664899999997</v>
      </c>
      <c r="R11">
        <v>0.56080522399999999</v>
      </c>
      <c r="S11">
        <v>4.9288763649999998</v>
      </c>
      <c r="T11">
        <v>1.1098830639999999</v>
      </c>
      <c r="U11">
        <v>4.0758989589999999</v>
      </c>
    </row>
    <row r="12" spans="1:21" x14ac:dyDescent="0.2">
      <c r="A12" t="s">
        <v>82</v>
      </c>
      <c r="B12">
        <v>18</v>
      </c>
      <c r="C12">
        <v>1502</v>
      </c>
      <c r="D12">
        <v>312.5</v>
      </c>
      <c r="E12">
        <v>3145</v>
      </c>
      <c r="F12">
        <v>1536</v>
      </c>
      <c r="G12">
        <v>57.3</v>
      </c>
      <c r="H12">
        <v>59.3</v>
      </c>
      <c r="I12">
        <v>530.11</v>
      </c>
      <c r="J12">
        <v>485.85</v>
      </c>
      <c r="K12">
        <v>172.4</v>
      </c>
      <c r="L12" t="s">
        <v>72</v>
      </c>
      <c r="M12">
        <v>1837</v>
      </c>
      <c r="N12">
        <v>476.5</v>
      </c>
      <c r="O12">
        <v>2182</v>
      </c>
      <c r="P12">
        <v>0.91650789499999996</v>
      </c>
      <c r="Q12">
        <v>0.32521552100000001</v>
      </c>
      <c r="R12" t="s">
        <v>72</v>
      </c>
      <c r="S12">
        <v>3.4653185190000002</v>
      </c>
      <c r="T12">
        <v>0.89887004599999998</v>
      </c>
      <c r="U12">
        <v>4.1161268419999999</v>
      </c>
    </row>
    <row r="13" spans="1:21" x14ac:dyDescent="0.2">
      <c r="A13" t="s">
        <v>83</v>
      </c>
      <c r="B13">
        <v>18</v>
      </c>
      <c r="C13">
        <v>1393</v>
      </c>
      <c r="D13">
        <v>268.3</v>
      </c>
      <c r="E13">
        <v>2130.5</v>
      </c>
      <c r="F13">
        <v>683</v>
      </c>
      <c r="G13">
        <v>57.2</v>
      </c>
      <c r="H13">
        <v>57.9</v>
      </c>
      <c r="I13">
        <v>566.67999999999995</v>
      </c>
      <c r="J13">
        <v>786.05</v>
      </c>
      <c r="K13">
        <v>236.95</v>
      </c>
      <c r="L13">
        <v>241.05</v>
      </c>
      <c r="M13">
        <v>2377</v>
      </c>
      <c r="N13">
        <v>568.9</v>
      </c>
      <c r="O13">
        <v>2357.5</v>
      </c>
      <c r="P13">
        <v>1.3871144209999999</v>
      </c>
      <c r="Q13">
        <v>0.41813721999999998</v>
      </c>
      <c r="R13">
        <v>0.42537234400000001</v>
      </c>
      <c r="S13">
        <v>4.1946071859999998</v>
      </c>
      <c r="T13">
        <v>1.0039175549999999</v>
      </c>
      <c r="U13">
        <v>4.1601962309999996</v>
      </c>
    </row>
    <row r="14" spans="1:21" x14ac:dyDescent="0.2">
      <c r="A14" t="s">
        <v>84</v>
      </c>
      <c r="B14">
        <v>18</v>
      </c>
      <c r="C14">
        <v>1378</v>
      </c>
      <c r="D14">
        <v>408</v>
      </c>
      <c r="E14">
        <v>3119</v>
      </c>
      <c r="F14">
        <v>2618</v>
      </c>
      <c r="G14">
        <v>57.7</v>
      </c>
      <c r="H14">
        <v>80.900000000000006</v>
      </c>
      <c r="I14">
        <v>509.29</v>
      </c>
      <c r="J14">
        <v>703.25</v>
      </c>
      <c r="K14">
        <v>190.55</v>
      </c>
      <c r="L14">
        <v>242.3</v>
      </c>
      <c r="M14">
        <v>2005.5</v>
      </c>
      <c r="N14">
        <v>494.95</v>
      </c>
      <c r="O14">
        <v>1912</v>
      </c>
      <c r="P14">
        <v>1.38084392</v>
      </c>
      <c r="Q14">
        <v>0.37414832399999998</v>
      </c>
      <c r="R14">
        <v>0.47576037199999999</v>
      </c>
      <c r="S14">
        <v>3.937835025</v>
      </c>
      <c r="T14">
        <v>0.97184315399999999</v>
      </c>
      <c r="U14">
        <v>3.7542461070000002</v>
      </c>
    </row>
    <row r="15" spans="1:21" x14ac:dyDescent="0.2">
      <c r="A15" t="s">
        <v>85</v>
      </c>
      <c r="B15">
        <v>18</v>
      </c>
      <c r="C15">
        <v>1405</v>
      </c>
      <c r="D15">
        <v>253</v>
      </c>
      <c r="E15">
        <v>3023</v>
      </c>
      <c r="F15">
        <v>2496</v>
      </c>
      <c r="G15">
        <v>57.9</v>
      </c>
      <c r="H15">
        <v>64</v>
      </c>
      <c r="I15">
        <v>579.41</v>
      </c>
      <c r="J15">
        <v>643.9</v>
      </c>
      <c r="K15">
        <v>181.1</v>
      </c>
      <c r="L15">
        <v>238.85</v>
      </c>
      <c r="M15">
        <v>1731.5</v>
      </c>
      <c r="N15">
        <v>524.6</v>
      </c>
      <c r="O15">
        <v>2276.5</v>
      </c>
      <c r="P15">
        <v>1.111302877</v>
      </c>
      <c r="Q15">
        <v>0.31255932800000003</v>
      </c>
      <c r="R15">
        <v>0.41222968199999999</v>
      </c>
      <c r="S15">
        <v>2.988384736</v>
      </c>
      <c r="T15">
        <v>0.90540377299999997</v>
      </c>
      <c r="U15">
        <v>3.9289967379999999</v>
      </c>
    </row>
    <row r="16" spans="1:21" x14ac:dyDescent="0.2">
      <c r="A16" t="s">
        <v>86</v>
      </c>
      <c r="B16">
        <v>18</v>
      </c>
      <c r="C16">
        <v>1701</v>
      </c>
      <c r="D16">
        <v>352.9</v>
      </c>
      <c r="E16">
        <v>4148</v>
      </c>
      <c r="F16">
        <v>2654</v>
      </c>
      <c r="G16">
        <v>72.8</v>
      </c>
      <c r="H16">
        <v>94.3</v>
      </c>
      <c r="I16">
        <v>587</v>
      </c>
      <c r="J16">
        <v>692.8</v>
      </c>
      <c r="K16">
        <v>239.45</v>
      </c>
      <c r="L16">
        <v>295.14999999999998</v>
      </c>
      <c r="M16">
        <v>2377</v>
      </c>
      <c r="N16">
        <v>542.25</v>
      </c>
      <c r="O16">
        <v>2236</v>
      </c>
      <c r="P16">
        <v>1.1802385010000001</v>
      </c>
      <c r="Q16">
        <v>0.407921635</v>
      </c>
      <c r="R16">
        <v>0.50281090299999998</v>
      </c>
      <c r="S16">
        <v>4.0494037479999996</v>
      </c>
      <c r="T16">
        <v>0.92376490600000005</v>
      </c>
      <c r="U16">
        <v>3.8091993190000002</v>
      </c>
    </row>
    <row r="17" spans="1:21" x14ac:dyDescent="0.2">
      <c r="A17" t="s">
        <v>87</v>
      </c>
      <c r="B17">
        <v>18</v>
      </c>
      <c r="C17">
        <v>1444</v>
      </c>
      <c r="D17">
        <v>689</v>
      </c>
      <c r="E17">
        <v>3012</v>
      </c>
      <c r="F17">
        <v>2457</v>
      </c>
      <c r="G17">
        <v>80.099999999999994</v>
      </c>
      <c r="H17">
        <v>79.599999999999994</v>
      </c>
      <c r="I17">
        <v>546.72</v>
      </c>
      <c r="J17">
        <v>757.4</v>
      </c>
      <c r="K17">
        <v>202</v>
      </c>
      <c r="L17">
        <v>242.15</v>
      </c>
      <c r="M17">
        <v>2183.5</v>
      </c>
      <c r="N17">
        <v>510.85</v>
      </c>
      <c r="O17">
        <v>1999.5</v>
      </c>
      <c r="P17">
        <v>1.3853526490000001</v>
      </c>
      <c r="Q17">
        <v>0.36947614899999998</v>
      </c>
      <c r="R17">
        <v>0.44291410599999997</v>
      </c>
      <c r="S17">
        <v>3.9938176759999999</v>
      </c>
      <c r="T17">
        <v>0.93439054700000002</v>
      </c>
      <c r="U17">
        <v>3.6572651450000002</v>
      </c>
    </row>
    <row r="18" spans="1:21" x14ac:dyDescent="0.2">
      <c r="A18" t="s">
        <v>88</v>
      </c>
      <c r="B18">
        <v>18</v>
      </c>
      <c r="C18">
        <v>1378</v>
      </c>
      <c r="D18">
        <v>229</v>
      </c>
      <c r="E18">
        <v>1944</v>
      </c>
      <c r="F18">
        <v>1750</v>
      </c>
      <c r="G18">
        <v>79.900000000000006</v>
      </c>
      <c r="H18">
        <v>75.7</v>
      </c>
      <c r="I18">
        <v>523.53</v>
      </c>
      <c r="J18">
        <v>773.6</v>
      </c>
      <c r="K18">
        <v>204.8</v>
      </c>
      <c r="L18">
        <v>255.05</v>
      </c>
      <c r="M18">
        <v>2321.5</v>
      </c>
      <c r="N18">
        <v>509.15</v>
      </c>
      <c r="O18">
        <v>2004.5</v>
      </c>
      <c r="P18">
        <v>1.4776612609999999</v>
      </c>
      <c r="Q18">
        <v>0.39119057200000001</v>
      </c>
      <c r="R18">
        <v>0.48717360999999998</v>
      </c>
      <c r="S18">
        <v>4.4343208599999997</v>
      </c>
      <c r="T18">
        <v>0.97253261499999999</v>
      </c>
      <c r="U18">
        <v>3.8288159230000001</v>
      </c>
    </row>
    <row r="19" spans="1:21" x14ac:dyDescent="0.2">
      <c r="A19" t="s">
        <v>89</v>
      </c>
      <c r="B19">
        <v>18</v>
      </c>
      <c r="C19">
        <v>2017</v>
      </c>
      <c r="D19">
        <v>331.2</v>
      </c>
      <c r="E19">
        <v>2483</v>
      </c>
      <c r="F19">
        <v>1731</v>
      </c>
      <c r="G19">
        <v>35.299999999999997</v>
      </c>
      <c r="H19">
        <v>61.1</v>
      </c>
      <c r="I19">
        <v>591.79999999999995</v>
      </c>
      <c r="J19">
        <v>937.1</v>
      </c>
      <c r="K19">
        <v>250.2</v>
      </c>
      <c r="L19">
        <v>266.8</v>
      </c>
      <c r="M19">
        <v>2666.5</v>
      </c>
      <c r="N19">
        <v>610.04999999999995</v>
      </c>
      <c r="O19">
        <v>2326</v>
      </c>
      <c r="P19">
        <v>1.583474147</v>
      </c>
      <c r="Q19">
        <v>0.42277796600000001</v>
      </c>
      <c r="R19">
        <v>0.45082798200000002</v>
      </c>
      <c r="S19">
        <v>4.5057451840000002</v>
      </c>
      <c r="T19">
        <v>1.0308381209999999</v>
      </c>
      <c r="U19">
        <v>3.9303818860000002</v>
      </c>
    </row>
    <row r="20" spans="1:21" x14ac:dyDescent="0.2">
      <c r="A20" t="s">
        <v>90</v>
      </c>
      <c r="B20">
        <v>18</v>
      </c>
      <c r="C20">
        <v>1533</v>
      </c>
      <c r="D20">
        <v>338.4</v>
      </c>
      <c r="E20">
        <v>3607</v>
      </c>
      <c r="F20">
        <v>1747</v>
      </c>
      <c r="G20">
        <v>65.5</v>
      </c>
      <c r="H20">
        <v>70.2</v>
      </c>
      <c r="I20">
        <v>611.74</v>
      </c>
      <c r="J20">
        <v>814.6</v>
      </c>
      <c r="K20">
        <v>268.39999999999998</v>
      </c>
      <c r="L20">
        <v>296.95</v>
      </c>
      <c r="M20">
        <v>2485.5</v>
      </c>
      <c r="N20">
        <v>587.79999999999995</v>
      </c>
      <c r="O20">
        <v>2304</v>
      </c>
      <c r="P20">
        <v>1.331611469</v>
      </c>
      <c r="Q20">
        <v>0.43874848799999999</v>
      </c>
      <c r="R20">
        <v>0.48541864200000001</v>
      </c>
      <c r="S20">
        <v>4.0630006209999996</v>
      </c>
      <c r="T20">
        <v>0.96086572699999995</v>
      </c>
      <c r="U20">
        <v>3.7663059470000002</v>
      </c>
    </row>
    <row r="21" spans="1:21" x14ac:dyDescent="0.2">
      <c r="A21" t="s">
        <v>91</v>
      </c>
      <c r="B21">
        <v>18</v>
      </c>
      <c r="C21">
        <v>1488</v>
      </c>
      <c r="D21">
        <v>231.7</v>
      </c>
      <c r="E21">
        <v>3222</v>
      </c>
      <c r="F21">
        <v>1732</v>
      </c>
      <c r="G21">
        <v>38.9</v>
      </c>
      <c r="H21">
        <v>66.599999999999994</v>
      </c>
      <c r="I21">
        <v>575.89</v>
      </c>
      <c r="J21">
        <v>543</v>
      </c>
      <c r="K21">
        <v>227.1</v>
      </c>
      <c r="L21">
        <v>207.3</v>
      </c>
      <c r="M21">
        <v>1751</v>
      </c>
      <c r="N21">
        <v>547.15</v>
      </c>
      <c r="O21">
        <v>2172</v>
      </c>
      <c r="P21">
        <v>0.94288839899999999</v>
      </c>
      <c r="Q21">
        <v>0.39434614200000001</v>
      </c>
      <c r="R21">
        <v>0.35996457700000001</v>
      </c>
      <c r="S21">
        <v>3.0405112089999999</v>
      </c>
      <c r="T21">
        <v>0.95009463599999999</v>
      </c>
      <c r="U21">
        <v>3.7715535949999999</v>
      </c>
    </row>
    <row r="22" spans="1:21" x14ac:dyDescent="0.2">
      <c r="A22" t="s">
        <v>92</v>
      </c>
      <c r="B22">
        <v>20</v>
      </c>
      <c r="C22">
        <v>1425</v>
      </c>
      <c r="D22">
        <v>413.5</v>
      </c>
      <c r="E22">
        <v>4812</v>
      </c>
      <c r="F22">
        <v>2304</v>
      </c>
      <c r="G22">
        <v>86.8</v>
      </c>
      <c r="H22">
        <v>72.8</v>
      </c>
      <c r="I22">
        <v>540.37</v>
      </c>
      <c r="J22">
        <v>607.95000000000005</v>
      </c>
      <c r="K22">
        <v>205.4</v>
      </c>
      <c r="L22">
        <v>252.4</v>
      </c>
      <c r="M22">
        <v>2145.5</v>
      </c>
      <c r="N22">
        <v>473.45</v>
      </c>
      <c r="O22">
        <v>1930</v>
      </c>
      <c r="P22">
        <v>1.1250624570000001</v>
      </c>
      <c r="Q22">
        <v>0.38010992500000002</v>
      </c>
      <c r="R22">
        <v>0.467087366</v>
      </c>
      <c r="S22">
        <v>3.9704276699999999</v>
      </c>
      <c r="T22">
        <v>0.87615892799999995</v>
      </c>
      <c r="U22">
        <v>3.5716268480000002</v>
      </c>
    </row>
    <row r="23" spans="1:21" x14ac:dyDescent="0.2">
      <c r="A23" t="s">
        <v>93</v>
      </c>
      <c r="B23">
        <v>20</v>
      </c>
      <c r="C23">
        <v>1642</v>
      </c>
      <c r="D23">
        <v>141.30000000000001</v>
      </c>
      <c r="E23">
        <v>3006</v>
      </c>
      <c r="F23">
        <v>1733</v>
      </c>
      <c r="G23">
        <v>51.3</v>
      </c>
      <c r="H23">
        <v>47.6</v>
      </c>
      <c r="I23">
        <v>578.22</v>
      </c>
      <c r="J23">
        <v>822.4</v>
      </c>
      <c r="K23">
        <v>245.05</v>
      </c>
      <c r="L23">
        <v>281.8</v>
      </c>
      <c r="M23">
        <v>2324.5</v>
      </c>
      <c r="N23">
        <v>600.04999999999995</v>
      </c>
      <c r="O23">
        <v>2410</v>
      </c>
      <c r="P23">
        <v>1.4222960120000001</v>
      </c>
      <c r="Q23">
        <v>0.42380063000000001</v>
      </c>
      <c r="R23">
        <v>0.487357753</v>
      </c>
      <c r="S23">
        <v>4.0200961570000002</v>
      </c>
      <c r="T23">
        <v>1.0377537960000001</v>
      </c>
      <c r="U23">
        <v>4.1679637510000003</v>
      </c>
    </row>
    <row r="24" spans="1:21" x14ac:dyDescent="0.2">
      <c r="A24" t="s">
        <v>94</v>
      </c>
      <c r="B24">
        <v>20</v>
      </c>
      <c r="C24">
        <v>1608</v>
      </c>
      <c r="D24">
        <v>210.3</v>
      </c>
      <c r="E24">
        <v>5034</v>
      </c>
      <c r="F24">
        <v>3175</v>
      </c>
      <c r="G24">
        <v>60.6</v>
      </c>
      <c r="H24">
        <v>59.3</v>
      </c>
      <c r="I24">
        <v>561.5</v>
      </c>
      <c r="J24">
        <v>665.85</v>
      </c>
      <c r="K24">
        <v>166.35</v>
      </c>
      <c r="L24">
        <v>158.85</v>
      </c>
      <c r="M24">
        <v>1650</v>
      </c>
      <c r="N24">
        <v>545.29999999999995</v>
      </c>
      <c r="O24">
        <v>2214.5</v>
      </c>
      <c r="P24">
        <v>1.1858414960000001</v>
      </c>
      <c r="Q24">
        <v>0.29626001800000001</v>
      </c>
      <c r="R24">
        <v>0.28290293900000002</v>
      </c>
      <c r="S24">
        <v>2.9385574349999999</v>
      </c>
      <c r="T24">
        <v>0.97114870900000005</v>
      </c>
      <c r="U24">
        <v>3.9439002670000001</v>
      </c>
    </row>
    <row r="25" spans="1:21" x14ac:dyDescent="0.2">
      <c r="A25" t="s">
        <v>95</v>
      </c>
      <c r="B25">
        <v>20</v>
      </c>
      <c r="C25">
        <v>1292</v>
      </c>
      <c r="D25">
        <v>244</v>
      </c>
      <c r="E25">
        <v>4523</v>
      </c>
      <c r="F25">
        <v>2172</v>
      </c>
      <c r="G25">
        <v>40.1</v>
      </c>
      <c r="H25">
        <v>74.400000000000006</v>
      </c>
      <c r="I25">
        <v>536.04999999999995</v>
      </c>
      <c r="J25">
        <v>501.4</v>
      </c>
      <c r="K25">
        <v>133.5</v>
      </c>
      <c r="L25">
        <v>162.44999999999999</v>
      </c>
      <c r="M25">
        <v>1410.5</v>
      </c>
      <c r="N25">
        <v>473.05</v>
      </c>
      <c r="O25">
        <v>1989.5</v>
      </c>
      <c r="P25">
        <v>0.93536050699999995</v>
      </c>
      <c r="Q25">
        <v>0.249043932</v>
      </c>
      <c r="R25">
        <v>0.30305008900000002</v>
      </c>
      <c r="S25">
        <v>2.6312843950000002</v>
      </c>
      <c r="T25">
        <v>0.88247365</v>
      </c>
      <c r="U25">
        <v>3.7114075180000001</v>
      </c>
    </row>
    <row r="26" spans="1:21" x14ac:dyDescent="0.2">
      <c r="A26" t="s">
        <v>96</v>
      </c>
      <c r="B26">
        <v>20</v>
      </c>
      <c r="C26">
        <v>1442</v>
      </c>
      <c r="D26">
        <v>230.6</v>
      </c>
      <c r="E26">
        <v>2790</v>
      </c>
      <c r="F26">
        <v>2308</v>
      </c>
      <c r="G26">
        <v>55.1</v>
      </c>
      <c r="H26">
        <v>57.6</v>
      </c>
      <c r="I26">
        <v>586.33000000000004</v>
      </c>
      <c r="J26">
        <v>643.6</v>
      </c>
      <c r="K26">
        <v>233.45</v>
      </c>
      <c r="L26">
        <v>280.2</v>
      </c>
      <c r="M26">
        <v>2029.5</v>
      </c>
      <c r="N26">
        <v>631.29999999999995</v>
      </c>
      <c r="O26">
        <v>2403.5</v>
      </c>
      <c r="P26">
        <v>1.097675371</v>
      </c>
      <c r="Q26">
        <v>0.39815462299999999</v>
      </c>
      <c r="R26">
        <v>0.47788787900000002</v>
      </c>
      <c r="S26">
        <v>3.4613613490000001</v>
      </c>
      <c r="T26">
        <v>1.0766974229999999</v>
      </c>
      <c r="U26">
        <v>4.099227398</v>
      </c>
    </row>
    <row r="27" spans="1:21" x14ac:dyDescent="0.2">
      <c r="A27" t="s">
        <v>97</v>
      </c>
      <c r="B27">
        <v>20</v>
      </c>
      <c r="C27">
        <v>1573</v>
      </c>
      <c r="D27">
        <v>258.5</v>
      </c>
      <c r="E27">
        <v>2817</v>
      </c>
      <c r="F27">
        <v>1845</v>
      </c>
      <c r="G27">
        <v>75.3</v>
      </c>
      <c r="H27">
        <v>92.9</v>
      </c>
      <c r="I27">
        <v>568.1</v>
      </c>
      <c r="J27">
        <v>876.15</v>
      </c>
      <c r="K27">
        <v>212.35</v>
      </c>
      <c r="L27">
        <v>191.65</v>
      </c>
      <c r="M27">
        <v>2369.5</v>
      </c>
      <c r="N27">
        <v>567.4</v>
      </c>
      <c r="O27">
        <v>2282</v>
      </c>
      <c r="P27">
        <v>1.542246083</v>
      </c>
      <c r="Q27">
        <v>0.37378982599999999</v>
      </c>
      <c r="R27">
        <v>0.33735257899999999</v>
      </c>
      <c r="S27">
        <v>4.1709206129999998</v>
      </c>
      <c r="T27">
        <v>0.998767823</v>
      </c>
      <c r="U27">
        <v>4.0168984329999997</v>
      </c>
    </row>
    <row r="28" spans="1:21" x14ac:dyDescent="0.2">
      <c r="A28" t="s">
        <v>98</v>
      </c>
      <c r="B28">
        <v>20</v>
      </c>
      <c r="C28">
        <v>1230</v>
      </c>
      <c r="D28">
        <v>493</v>
      </c>
      <c r="E28">
        <v>4106</v>
      </c>
      <c r="F28">
        <v>2609</v>
      </c>
      <c r="G28">
        <v>31.2</v>
      </c>
      <c r="H28">
        <v>51.9</v>
      </c>
      <c r="I28">
        <v>564.76</v>
      </c>
      <c r="J28">
        <v>691.9</v>
      </c>
      <c r="K28">
        <v>144.15</v>
      </c>
      <c r="L28">
        <v>176.9</v>
      </c>
      <c r="M28">
        <v>1638.75</v>
      </c>
      <c r="N28">
        <v>543.95000000000005</v>
      </c>
      <c r="O28">
        <v>2092.5</v>
      </c>
      <c r="P28">
        <v>1.225122176</v>
      </c>
      <c r="Q28">
        <v>0.25524116400000002</v>
      </c>
      <c r="R28">
        <v>0.31323039899999999</v>
      </c>
      <c r="S28">
        <v>2.901675048</v>
      </c>
      <c r="T28">
        <v>0.96315249000000003</v>
      </c>
      <c r="U28">
        <v>3.7051136769999999</v>
      </c>
    </row>
    <row r="29" spans="1:21" x14ac:dyDescent="0.2">
      <c r="A29" t="s">
        <v>99</v>
      </c>
      <c r="B29">
        <v>20</v>
      </c>
      <c r="C29">
        <v>1752</v>
      </c>
      <c r="D29">
        <v>416.7</v>
      </c>
      <c r="E29">
        <v>2350</v>
      </c>
      <c r="F29">
        <v>1916</v>
      </c>
      <c r="G29">
        <v>34</v>
      </c>
      <c r="H29">
        <v>63.6</v>
      </c>
      <c r="I29">
        <v>523.62</v>
      </c>
      <c r="J29">
        <v>638.54999999999995</v>
      </c>
      <c r="K29">
        <v>180.95</v>
      </c>
      <c r="L29">
        <v>223</v>
      </c>
      <c r="M29">
        <v>2057.5</v>
      </c>
      <c r="N29">
        <v>562.9</v>
      </c>
      <c r="O29">
        <v>2141.5</v>
      </c>
      <c r="P29">
        <v>1.2194912339999999</v>
      </c>
      <c r="Q29">
        <v>0.34557503499999997</v>
      </c>
      <c r="R29">
        <v>0.42588136399999998</v>
      </c>
      <c r="S29">
        <v>3.9293762650000001</v>
      </c>
      <c r="T29">
        <v>1.0750162329999999</v>
      </c>
      <c r="U29">
        <v>4.0897979449999999</v>
      </c>
    </row>
    <row r="30" spans="1:21" x14ac:dyDescent="0.2">
      <c r="A30" t="s">
        <v>100</v>
      </c>
      <c r="B30">
        <v>20</v>
      </c>
      <c r="C30">
        <v>1737</v>
      </c>
      <c r="D30">
        <v>306.3</v>
      </c>
      <c r="E30">
        <v>3089</v>
      </c>
      <c r="F30">
        <v>2800</v>
      </c>
      <c r="G30">
        <v>43.1</v>
      </c>
      <c r="H30">
        <v>67.400000000000006</v>
      </c>
      <c r="I30">
        <v>624.98</v>
      </c>
      <c r="J30">
        <v>853.1</v>
      </c>
      <c r="K30">
        <v>263.89999999999998</v>
      </c>
      <c r="L30">
        <v>352.8</v>
      </c>
      <c r="M30">
        <v>2559.5</v>
      </c>
      <c r="N30">
        <v>635.35</v>
      </c>
      <c r="O30">
        <v>2605</v>
      </c>
      <c r="P30">
        <v>1.3650036800000001</v>
      </c>
      <c r="Q30">
        <v>0.422253512</v>
      </c>
      <c r="R30">
        <v>0.56449806400000002</v>
      </c>
      <c r="S30">
        <v>4.0953310509999996</v>
      </c>
      <c r="T30">
        <v>1.0165925309999999</v>
      </c>
      <c r="U30">
        <v>4.1681333800000004</v>
      </c>
    </row>
    <row r="31" spans="1:21" x14ac:dyDescent="0.2">
      <c r="A31" t="s">
        <v>101</v>
      </c>
      <c r="B31">
        <v>20</v>
      </c>
      <c r="C31">
        <v>1805</v>
      </c>
      <c r="D31">
        <v>153.80000000000001</v>
      </c>
      <c r="E31">
        <v>4027</v>
      </c>
      <c r="F31">
        <v>1967</v>
      </c>
      <c r="G31">
        <v>52.5</v>
      </c>
      <c r="H31">
        <v>74</v>
      </c>
      <c r="I31">
        <v>633.78</v>
      </c>
      <c r="J31">
        <v>726.05</v>
      </c>
      <c r="K31">
        <v>226.15</v>
      </c>
      <c r="L31">
        <v>204.85</v>
      </c>
      <c r="M31">
        <v>2097.5</v>
      </c>
      <c r="N31">
        <v>562.29999999999995</v>
      </c>
      <c r="O31">
        <v>2211</v>
      </c>
      <c r="P31">
        <v>1.145586797</v>
      </c>
      <c r="Q31">
        <v>0.35682729000000002</v>
      </c>
      <c r="R31">
        <v>0.32321941399999998</v>
      </c>
      <c r="S31">
        <v>3.309508031</v>
      </c>
      <c r="T31">
        <v>0.88721638400000002</v>
      </c>
      <c r="U31">
        <v>3.488592256</v>
      </c>
    </row>
    <row r="32" spans="1:21" x14ac:dyDescent="0.2">
      <c r="A32" t="s">
        <v>102</v>
      </c>
      <c r="B32">
        <v>22</v>
      </c>
      <c r="C32">
        <v>1398</v>
      </c>
      <c r="D32">
        <v>355.9</v>
      </c>
      <c r="E32">
        <v>3022</v>
      </c>
      <c r="F32">
        <v>2424</v>
      </c>
      <c r="G32">
        <v>27.8</v>
      </c>
      <c r="H32">
        <v>63.4</v>
      </c>
      <c r="I32">
        <v>485.72</v>
      </c>
      <c r="J32">
        <v>551.75</v>
      </c>
      <c r="K32">
        <v>165.1</v>
      </c>
      <c r="L32">
        <v>224.45</v>
      </c>
      <c r="M32">
        <v>1367.45</v>
      </c>
      <c r="N32">
        <v>498.95</v>
      </c>
      <c r="O32">
        <v>1963.2</v>
      </c>
      <c r="P32">
        <v>1.135942518</v>
      </c>
      <c r="Q32">
        <v>0.339907766</v>
      </c>
      <c r="R32">
        <v>0.46209750500000002</v>
      </c>
      <c r="S32">
        <v>2.8153051140000001</v>
      </c>
      <c r="T32">
        <v>1.0272379149999999</v>
      </c>
      <c r="U32">
        <v>4.0418348020000003</v>
      </c>
    </row>
    <row r="33" spans="1:21" x14ac:dyDescent="0.2">
      <c r="A33" t="s">
        <v>103</v>
      </c>
      <c r="B33">
        <v>22</v>
      </c>
      <c r="C33">
        <v>1330</v>
      </c>
      <c r="D33">
        <v>378.6</v>
      </c>
      <c r="E33">
        <v>3785</v>
      </c>
      <c r="F33">
        <v>2341.3000000000002</v>
      </c>
      <c r="G33">
        <v>32.5</v>
      </c>
      <c r="H33">
        <v>81.2</v>
      </c>
      <c r="I33">
        <v>534.62</v>
      </c>
      <c r="J33">
        <v>401.55</v>
      </c>
      <c r="K33">
        <v>205</v>
      </c>
      <c r="L33">
        <v>216.95</v>
      </c>
      <c r="M33">
        <v>1496</v>
      </c>
      <c r="N33">
        <v>464.9</v>
      </c>
      <c r="O33">
        <v>2013.35</v>
      </c>
      <c r="P33">
        <v>0.75109423500000005</v>
      </c>
      <c r="Q33">
        <v>0.38344992700000002</v>
      </c>
      <c r="R33">
        <v>0.40580225199999997</v>
      </c>
      <c r="S33">
        <v>2.7982492240000001</v>
      </c>
      <c r="T33">
        <v>0.86958961499999998</v>
      </c>
      <c r="U33">
        <v>3.7659459059999998</v>
      </c>
    </row>
    <row r="34" spans="1:21" x14ac:dyDescent="0.2">
      <c r="A34" t="s">
        <v>104</v>
      </c>
      <c r="B34">
        <v>22</v>
      </c>
      <c r="C34">
        <v>1494</v>
      </c>
      <c r="D34">
        <v>445.9</v>
      </c>
      <c r="E34">
        <v>2941</v>
      </c>
      <c r="F34">
        <v>2420</v>
      </c>
      <c r="G34">
        <v>26.1</v>
      </c>
      <c r="H34">
        <v>107</v>
      </c>
      <c r="I34">
        <v>534.82000000000005</v>
      </c>
      <c r="J34">
        <v>591.9</v>
      </c>
      <c r="K34">
        <v>161.19999999999999</v>
      </c>
      <c r="L34">
        <v>226.15</v>
      </c>
      <c r="M34">
        <v>1697.5</v>
      </c>
      <c r="N34">
        <v>478.1</v>
      </c>
      <c r="O34">
        <v>2166.5</v>
      </c>
      <c r="P34">
        <v>1.1067274970000001</v>
      </c>
      <c r="Q34">
        <v>0.30140981999999999</v>
      </c>
      <c r="R34">
        <v>0.42285254900000002</v>
      </c>
      <c r="S34">
        <v>3.1739650720000001</v>
      </c>
      <c r="T34">
        <v>0.89394562700000002</v>
      </c>
      <c r="U34">
        <v>4.0508956280000001</v>
      </c>
    </row>
    <row r="35" spans="1:21" x14ac:dyDescent="0.2">
      <c r="A35" t="s">
        <v>105</v>
      </c>
      <c r="B35">
        <v>22</v>
      </c>
      <c r="C35">
        <v>1820</v>
      </c>
      <c r="D35">
        <v>341.9</v>
      </c>
      <c r="E35">
        <v>3407</v>
      </c>
      <c r="F35">
        <v>1952</v>
      </c>
      <c r="G35">
        <v>29</v>
      </c>
      <c r="H35">
        <v>64.2</v>
      </c>
      <c r="I35">
        <v>604.91</v>
      </c>
      <c r="J35">
        <v>475.4</v>
      </c>
      <c r="K35">
        <v>164.85</v>
      </c>
      <c r="L35">
        <v>215.3</v>
      </c>
      <c r="M35">
        <v>1334.5</v>
      </c>
      <c r="N35">
        <v>569.20000000000005</v>
      </c>
      <c r="O35">
        <v>2283.5</v>
      </c>
      <c r="P35">
        <v>0.785902035</v>
      </c>
      <c r="Q35">
        <v>0.27251987900000002</v>
      </c>
      <c r="R35">
        <v>0.355920715</v>
      </c>
      <c r="S35">
        <v>2.2061133060000002</v>
      </c>
      <c r="T35">
        <v>0.94096642500000005</v>
      </c>
      <c r="U35">
        <v>3.7749417269999999</v>
      </c>
    </row>
    <row r="36" spans="1:21" x14ac:dyDescent="0.2">
      <c r="A36" t="s">
        <v>106</v>
      </c>
      <c r="B36">
        <v>22</v>
      </c>
      <c r="C36">
        <v>1446</v>
      </c>
      <c r="D36">
        <v>275.39999999999998</v>
      </c>
      <c r="E36">
        <v>3322</v>
      </c>
      <c r="F36">
        <v>2868</v>
      </c>
      <c r="G36">
        <v>52</v>
      </c>
      <c r="H36">
        <v>103</v>
      </c>
      <c r="I36">
        <v>538.52</v>
      </c>
      <c r="J36">
        <v>692.8</v>
      </c>
      <c r="K36">
        <v>208.85</v>
      </c>
      <c r="L36">
        <v>285.10000000000002</v>
      </c>
      <c r="M36">
        <v>1963.5</v>
      </c>
      <c r="N36">
        <v>532.85</v>
      </c>
      <c r="O36">
        <v>2207</v>
      </c>
      <c r="P36">
        <v>1.286488895</v>
      </c>
      <c r="Q36">
        <v>0.38782217899999999</v>
      </c>
      <c r="R36">
        <v>0.52941394900000005</v>
      </c>
      <c r="S36">
        <v>3.646104137</v>
      </c>
      <c r="T36">
        <v>0.98947114300000005</v>
      </c>
      <c r="U36">
        <v>4.098269331</v>
      </c>
    </row>
    <row r="37" spans="1:21" x14ac:dyDescent="0.2">
      <c r="A37" t="s">
        <v>107</v>
      </c>
      <c r="B37">
        <v>22</v>
      </c>
      <c r="C37">
        <v>1713</v>
      </c>
      <c r="D37">
        <v>252.1</v>
      </c>
      <c r="E37">
        <v>3178</v>
      </c>
      <c r="F37">
        <v>2275</v>
      </c>
      <c r="G37">
        <v>37.299999999999997</v>
      </c>
      <c r="H37">
        <v>89.4</v>
      </c>
      <c r="I37">
        <v>648.16999999999996</v>
      </c>
      <c r="J37">
        <v>668.95</v>
      </c>
      <c r="K37">
        <v>210.75</v>
      </c>
      <c r="L37">
        <v>248.4</v>
      </c>
      <c r="M37">
        <v>1881</v>
      </c>
      <c r="N37">
        <v>598.85</v>
      </c>
      <c r="O37">
        <v>2398</v>
      </c>
      <c r="P37">
        <v>1.0320594910000001</v>
      </c>
      <c r="Q37">
        <v>0.32514618099999998</v>
      </c>
      <c r="R37">
        <v>0.38323279399999999</v>
      </c>
      <c r="S37">
        <v>2.9020164460000002</v>
      </c>
      <c r="T37">
        <v>0.92390885099999998</v>
      </c>
      <c r="U37">
        <v>3.699646698</v>
      </c>
    </row>
    <row r="38" spans="1:21" x14ac:dyDescent="0.2">
      <c r="A38" t="s">
        <v>108</v>
      </c>
      <c r="B38">
        <v>22</v>
      </c>
      <c r="C38">
        <v>1846</v>
      </c>
      <c r="D38">
        <v>182.7</v>
      </c>
      <c r="E38">
        <v>3718</v>
      </c>
      <c r="F38">
        <v>2363</v>
      </c>
      <c r="G38">
        <v>46.1</v>
      </c>
      <c r="H38">
        <v>64.7</v>
      </c>
      <c r="I38">
        <v>606.84</v>
      </c>
      <c r="J38">
        <v>748.55</v>
      </c>
      <c r="K38">
        <v>211.05</v>
      </c>
      <c r="L38">
        <v>192.35</v>
      </c>
      <c r="M38">
        <v>2074.5</v>
      </c>
      <c r="N38">
        <v>548.75</v>
      </c>
      <c r="O38">
        <v>2220.5</v>
      </c>
      <c r="P38">
        <v>1.233521192</v>
      </c>
      <c r="Q38">
        <v>0.34778524799999999</v>
      </c>
      <c r="R38">
        <v>0.31696987700000001</v>
      </c>
      <c r="S38">
        <v>3.4185287720000002</v>
      </c>
      <c r="T38">
        <v>0.90427460299999995</v>
      </c>
      <c r="U38">
        <v>3.6591193720000001</v>
      </c>
    </row>
    <row r="39" spans="1:21" x14ac:dyDescent="0.2">
      <c r="A39" t="s">
        <v>109</v>
      </c>
      <c r="B39">
        <v>22</v>
      </c>
      <c r="C39">
        <v>1550</v>
      </c>
      <c r="D39">
        <v>291.10000000000002</v>
      </c>
      <c r="E39">
        <v>2860</v>
      </c>
      <c r="F39">
        <v>2151</v>
      </c>
      <c r="G39">
        <v>45.2</v>
      </c>
      <c r="H39">
        <v>84.6</v>
      </c>
      <c r="I39">
        <v>537.75</v>
      </c>
      <c r="J39">
        <v>745.1</v>
      </c>
      <c r="K39">
        <v>232.7</v>
      </c>
      <c r="L39">
        <v>245.75</v>
      </c>
      <c r="M39">
        <v>2061</v>
      </c>
      <c r="N39">
        <v>534.95000000000005</v>
      </c>
      <c r="O39">
        <v>2263.5</v>
      </c>
      <c r="P39">
        <v>1.385588099</v>
      </c>
      <c r="Q39">
        <v>0.43272896300000002</v>
      </c>
      <c r="R39">
        <v>0.45699674600000001</v>
      </c>
      <c r="S39">
        <v>3.8326359829999999</v>
      </c>
      <c r="T39">
        <v>0.994793119</v>
      </c>
      <c r="U39">
        <v>4.2092050209999998</v>
      </c>
    </row>
    <row r="40" spans="1:21" x14ac:dyDescent="0.2">
      <c r="A40" t="s">
        <v>110</v>
      </c>
      <c r="B40">
        <v>22</v>
      </c>
      <c r="C40">
        <v>1477</v>
      </c>
      <c r="D40">
        <v>305.39999999999998</v>
      </c>
      <c r="E40">
        <v>2655</v>
      </c>
      <c r="F40">
        <v>1620</v>
      </c>
      <c r="G40">
        <v>29.7</v>
      </c>
      <c r="H40">
        <v>78.900000000000006</v>
      </c>
      <c r="I40">
        <v>503.13</v>
      </c>
      <c r="J40">
        <v>474.65</v>
      </c>
      <c r="K40">
        <v>144.65</v>
      </c>
      <c r="L40">
        <v>213.45</v>
      </c>
      <c r="M40">
        <v>1388</v>
      </c>
      <c r="N40">
        <v>530.79999999999995</v>
      </c>
      <c r="O40">
        <v>2146</v>
      </c>
      <c r="P40">
        <v>0.94339435100000002</v>
      </c>
      <c r="Q40">
        <v>0.28750024800000001</v>
      </c>
      <c r="R40">
        <v>0.42424423100000003</v>
      </c>
      <c r="S40">
        <v>2.7587303479999998</v>
      </c>
      <c r="T40">
        <v>1.0549957270000001</v>
      </c>
      <c r="U40">
        <v>4.2652992269999999</v>
      </c>
    </row>
    <row r="41" spans="1:21" x14ac:dyDescent="0.2">
      <c r="A41" t="s">
        <v>111</v>
      </c>
      <c r="B41">
        <v>22</v>
      </c>
      <c r="C41">
        <v>1719</v>
      </c>
      <c r="D41">
        <v>347.2</v>
      </c>
      <c r="E41">
        <v>2790</v>
      </c>
      <c r="F41">
        <v>2809</v>
      </c>
      <c r="G41">
        <v>23.4</v>
      </c>
      <c r="H41">
        <v>78.3</v>
      </c>
      <c r="I41">
        <v>559.84</v>
      </c>
      <c r="J41">
        <v>450.85</v>
      </c>
      <c r="K41">
        <v>163.9</v>
      </c>
      <c r="L41">
        <v>219.1</v>
      </c>
      <c r="M41">
        <v>1598.5</v>
      </c>
      <c r="N41">
        <v>562.25</v>
      </c>
      <c r="O41">
        <v>2282.5</v>
      </c>
      <c r="P41">
        <v>0.805319377</v>
      </c>
      <c r="Q41">
        <v>0.29276221800000002</v>
      </c>
      <c r="R41">
        <v>0.39136181799999997</v>
      </c>
      <c r="S41">
        <v>2.85528008</v>
      </c>
      <c r="T41">
        <v>1.004304801</v>
      </c>
      <c r="U41">
        <v>4.077057731</v>
      </c>
    </row>
    <row r="42" spans="1:21" x14ac:dyDescent="0.2">
      <c r="A42" t="s">
        <v>112</v>
      </c>
      <c r="B42">
        <v>24</v>
      </c>
      <c r="C42">
        <v>1924</v>
      </c>
      <c r="D42">
        <v>305</v>
      </c>
      <c r="E42">
        <v>3146</v>
      </c>
      <c r="F42">
        <v>2487</v>
      </c>
      <c r="G42">
        <v>33.799999999999997</v>
      </c>
      <c r="H42">
        <v>72.8</v>
      </c>
      <c r="I42">
        <v>576.88</v>
      </c>
      <c r="J42">
        <v>462.3</v>
      </c>
      <c r="K42">
        <v>141.25</v>
      </c>
      <c r="L42">
        <v>191.8</v>
      </c>
      <c r="M42">
        <v>1397.5</v>
      </c>
      <c r="N42">
        <v>577.04999999999995</v>
      </c>
      <c r="O42">
        <v>2300.5</v>
      </c>
      <c r="P42">
        <v>0.80137983599999996</v>
      </c>
      <c r="Q42">
        <v>0.24485161599999999</v>
      </c>
      <c r="R42">
        <v>0.33247815800000002</v>
      </c>
      <c r="S42">
        <v>2.422514214</v>
      </c>
      <c r="T42">
        <v>1.000294689</v>
      </c>
      <c r="U42">
        <v>3.9878310909999999</v>
      </c>
    </row>
    <row r="43" spans="1:21" x14ac:dyDescent="0.2">
      <c r="A43" t="s">
        <v>113</v>
      </c>
      <c r="B43">
        <v>24</v>
      </c>
      <c r="C43">
        <v>1475</v>
      </c>
      <c r="D43">
        <v>351.4</v>
      </c>
      <c r="E43">
        <v>3000</v>
      </c>
      <c r="F43">
        <v>2398</v>
      </c>
      <c r="G43">
        <v>12.6</v>
      </c>
      <c r="H43">
        <v>47.6</v>
      </c>
      <c r="I43">
        <v>504.94</v>
      </c>
      <c r="J43">
        <v>344.3</v>
      </c>
      <c r="K43">
        <v>143.80000000000001</v>
      </c>
      <c r="L43">
        <v>170.65</v>
      </c>
      <c r="M43">
        <v>1024</v>
      </c>
      <c r="N43">
        <v>518.35</v>
      </c>
      <c r="O43">
        <v>2012.5</v>
      </c>
      <c r="P43">
        <v>0.68186319200000001</v>
      </c>
      <c r="Q43">
        <v>0.28478631100000001</v>
      </c>
      <c r="R43">
        <v>0.33796094599999998</v>
      </c>
      <c r="S43">
        <v>2.0279637180000001</v>
      </c>
      <c r="T43">
        <v>1.0265576110000001</v>
      </c>
      <c r="U43">
        <v>3.9856220539999998</v>
      </c>
    </row>
    <row r="44" spans="1:21" x14ac:dyDescent="0.2">
      <c r="A44" t="s">
        <v>114</v>
      </c>
      <c r="B44">
        <v>24</v>
      </c>
      <c r="C44">
        <v>1624</v>
      </c>
      <c r="D44">
        <v>218.3</v>
      </c>
      <c r="E44">
        <v>3855</v>
      </c>
      <c r="F44">
        <v>2160</v>
      </c>
      <c r="G44">
        <v>38.5</v>
      </c>
      <c r="H44">
        <v>91.5</v>
      </c>
      <c r="I44">
        <v>550.49</v>
      </c>
      <c r="J44">
        <v>479.5</v>
      </c>
      <c r="K44">
        <v>137.9</v>
      </c>
      <c r="L44">
        <v>186.7</v>
      </c>
      <c r="M44">
        <v>1227</v>
      </c>
      <c r="N44">
        <v>530.20000000000005</v>
      </c>
      <c r="O44">
        <v>2348</v>
      </c>
      <c r="P44">
        <v>0.87104216199999995</v>
      </c>
      <c r="Q44">
        <v>0.25050409600000001</v>
      </c>
      <c r="R44">
        <v>0.33915239200000002</v>
      </c>
      <c r="S44">
        <v>2.2289233230000001</v>
      </c>
      <c r="T44">
        <v>0.96314192799999998</v>
      </c>
      <c r="U44">
        <v>4.2652909230000002</v>
      </c>
    </row>
    <row r="45" spans="1:21" x14ac:dyDescent="0.2">
      <c r="A45" t="s">
        <v>115</v>
      </c>
      <c r="B45">
        <v>24</v>
      </c>
      <c r="C45">
        <v>1769</v>
      </c>
      <c r="D45">
        <v>224</v>
      </c>
      <c r="E45">
        <v>3348</v>
      </c>
      <c r="F45">
        <v>3255</v>
      </c>
      <c r="G45">
        <v>44.4</v>
      </c>
      <c r="H45">
        <v>71.8</v>
      </c>
      <c r="I45">
        <v>616.74</v>
      </c>
      <c r="J45">
        <v>538</v>
      </c>
      <c r="K45">
        <v>182.45</v>
      </c>
      <c r="L45">
        <v>197.55</v>
      </c>
      <c r="M45">
        <v>1618</v>
      </c>
      <c r="N45">
        <v>607.1</v>
      </c>
      <c r="O45">
        <v>2419</v>
      </c>
      <c r="P45">
        <v>0.87232869599999996</v>
      </c>
      <c r="Q45">
        <v>0.29582968500000001</v>
      </c>
      <c r="R45">
        <v>0.32031325999999999</v>
      </c>
      <c r="S45">
        <v>2.6234718030000002</v>
      </c>
      <c r="T45">
        <v>0.98436942599999999</v>
      </c>
      <c r="U45">
        <v>3.9222362749999999</v>
      </c>
    </row>
    <row r="46" spans="1:21" x14ac:dyDescent="0.2">
      <c r="A46" t="s">
        <v>116</v>
      </c>
      <c r="B46">
        <v>24</v>
      </c>
      <c r="C46">
        <v>1709</v>
      </c>
      <c r="D46">
        <v>367.7</v>
      </c>
      <c r="E46">
        <v>3683</v>
      </c>
      <c r="F46">
        <v>2123</v>
      </c>
      <c r="G46">
        <v>29.5</v>
      </c>
      <c r="H46">
        <v>68.599999999999994</v>
      </c>
      <c r="I46">
        <v>617.66</v>
      </c>
      <c r="J46">
        <v>510.3</v>
      </c>
      <c r="K46">
        <v>193.65</v>
      </c>
      <c r="L46">
        <v>242.75</v>
      </c>
      <c r="M46">
        <v>1553</v>
      </c>
      <c r="N46">
        <v>621.20000000000005</v>
      </c>
      <c r="O46">
        <v>2454.5</v>
      </c>
      <c r="P46">
        <v>0.82618269</v>
      </c>
      <c r="Q46">
        <v>0.31352200200000002</v>
      </c>
      <c r="R46">
        <v>0.39301557500000001</v>
      </c>
      <c r="S46">
        <v>2.5143282710000001</v>
      </c>
      <c r="T46">
        <v>1.0057313080000001</v>
      </c>
      <c r="U46">
        <v>3.9738691190000002</v>
      </c>
    </row>
    <row r="47" spans="1:21" x14ac:dyDescent="0.2">
      <c r="A47" t="s">
        <v>117</v>
      </c>
      <c r="B47">
        <v>24</v>
      </c>
      <c r="C47">
        <v>1587</v>
      </c>
      <c r="D47" t="s">
        <v>72</v>
      </c>
      <c r="E47">
        <v>3377</v>
      </c>
      <c r="F47">
        <v>3097</v>
      </c>
      <c r="G47">
        <v>9.5</v>
      </c>
      <c r="H47">
        <v>68.2</v>
      </c>
      <c r="I47">
        <v>496.29</v>
      </c>
      <c r="J47">
        <v>418.85</v>
      </c>
      <c r="K47">
        <v>122.2</v>
      </c>
      <c r="L47">
        <v>166.6</v>
      </c>
      <c r="M47">
        <v>1019</v>
      </c>
      <c r="N47">
        <v>476.11500000000001</v>
      </c>
      <c r="O47">
        <v>2240.5</v>
      </c>
      <c r="P47">
        <v>0.8439622</v>
      </c>
      <c r="Q47">
        <v>0.246227004</v>
      </c>
      <c r="R47">
        <v>0.335690826</v>
      </c>
      <c r="S47">
        <v>2.0532350039999998</v>
      </c>
      <c r="T47">
        <v>0.95934836499999998</v>
      </c>
      <c r="U47">
        <v>4.5144975719999998</v>
      </c>
    </row>
    <row r="48" spans="1:21" x14ac:dyDescent="0.2">
      <c r="A48" t="s">
        <v>118</v>
      </c>
      <c r="B48">
        <v>24</v>
      </c>
      <c r="C48">
        <v>1992</v>
      </c>
      <c r="D48">
        <v>223.2</v>
      </c>
      <c r="E48">
        <v>3241</v>
      </c>
      <c r="F48">
        <v>1633</v>
      </c>
      <c r="G48">
        <v>18.600000000000001</v>
      </c>
      <c r="H48">
        <v>36</v>
      </c>
      <c r="I48">
        <v>578.25</v>
      </c>
      <c r="J48">
        <v>577.1</v>
      </c>
      <c r="K48">
        <v>92.9</v>
      </c>
      <c r="L48">
        <v>101.35</v>
      </c>
      <c r="M48">
        <v>1507.5</v>
      </c>
      <c r="N48">
        <v>544.9</v>
      </c>
      <c r="O48">
        <v>2223.5</v>
      </c>
      <c r="P48">
        <v>0.99801124100000005</v>
      </c>
      <c r="Q48">
        <v>0.160657155</v>
      </c>
      <c r="R48">
        <v>0.17527021200000001</v>
      </c>
      <c r="S48">
        <v>2.6070038910000002</v>
      </c>
      <c r="T48">
        <v>0.94232598400000001</v>
      </c>
      <c r="U48">
        <v>3.8452226550000002</v>
      </c>
    </row>
    <row r="49" spans="1:21" x14ac:dyDescent="0.2">
      <c r="A49" t="s">
        <v>119</v>
      </c>
      <c r="B49">
        <v>24</v>
      </c>
      <c r="C49">
        <v>2302</v>
      </c>
      <c r="D49">
        <v>295.60000000000002</v>
      </c>
      <c r="E49" t="s">
        <v>72</v>
      </c>
      <c r="F49">
        <v>3825</v>
      </c>
      <c r="G49">
        <v>21</v>
      </c>
      <c r="H49">
        <v>63.7</v>
      </c>
      <c r="I49">
        <v>610.79999999999995</v>
      </c>
      <c r="J49">
        <v>342.05</v>
      </c>
      <c r="K49">
        <v>132.25</v>
      </c>
      <c r="L49">
        <v>231.5</v>
      </c>
      <c r="M49">
        <v>1251</v>
      </c>
      <c r="N49">
        <v>527.70000000000005</v>
      </c>
      <c r="O49">
        <v>2147.5</v>
      </c>
      <c r="P49">
        <v>0.56000327400000005</v>
      </c>
      <c r="Q49">
        <v>0.21651931899999999</v>
      </c>
      <c r="R49">
        <v>0.379011133</v>
      </c>
      <c r="S49">
        <v>2.0481335949999999</v>
      </c>
      <c r="T49">
        <v>0.86394891900000004</v>
      </c>
      <c r="U49">
        <v>3.5158808119999998</v>
      </c>
    </row>
    <row r="50" spans="1:21" x14ac:dyDescent="0.2">
      <c r="A50" t="s">
        <v>120</v>
      </c>
      <c r="B50">
        <v>24</v>
      </c>
      <c r="C50">
        <v>2039</v>
      </c>
      <c r="D50">
        <v>260.10000000000002</v>
      </c>
      <c r="E50">
        <v>5041</v>
      </c>
      <c r="F50">
        <v>4054</v>
      </c>
      <c r="G50">
        <v>14.9</v>
      </c>
      <c r="H50">
        <v>56.1</v>
      </c>
      <c r="I50">
        <v>689.77</v>
      </c>
      <c r="J50">
        <v>646.35</v>
      </c>
      <c r="K50">
        <v>213.75</v>
      </c>
      <c r="L50">
        <v>250.1</v>
      </c>
      <c r="M50">
        <v>1686</v>
      </c>
      <c r="N50">
        <v>583.15</v>
      </c>
      <c r="O50">
        <v>2552</v>
      </c>
      <c r="P50">
        <v>0.93705148100000002</v>
      </c>
      <c r="Q50">
        <v>0.30988590399999999</v>
      </c>
      <c r="R50">
        <v>0.36258463000000002</v>
      </c>
      <c r="S50">
        <v>2.4442930249999999</v>
      </c>
      <c r="T50">
        <v>0.84542673599999996</v>
      </c>
      <c r="U50">
        <v>3.6997839859999999</v>
      </c>
    </row>
    <row r="52" spans="1:21" s="88" customFormat="1" ht="16" x14ac:dyDescent="0.2">
      <c r="A52" s="88" t="s">
        <v>121</v>
      </c>
      <c r="B52" s="88" t="s">
        <v>122</v>
      </c>
    </row>
    <row r="53" spans="1:21" x14ac:dyDescent="0.2">
      <c r="A53" t="s">
        <v>51</v>
      </c>
      <c r="B53" t="s">
        <v>123</v>
      </c>
    </row>
    <row r="54" spans="1:21" x14ac:dyDescent="0.2">
      <c r="A54" t="s">
        <v>52</v>
      </c>
      <c r="B54" t="s">
        <v>124</v>
      </c>
    </row>
    <row r="55" spans="1:21" x14ac:dyDescent="0.2">
      <c r="A55" t="s">
        <v>10</v>
      </c>
      <c r="B55" t="s">
        <v>125</v>
      </c>
    </row>
    <row r="56" spans="1:21" x14ac:dyDescent="0.2">
      <c r="A56" t="s">
        <v>53</v>
      </c>
      <c r="B56" t="s">
        <v>126</v>
      </c>
    </row>
    <row r="57" spans="1:21" x14ac:dyDescent="0.2">
      <c r="A57" t="s">
        <v>54</v>
      </c>
      <c r="B57" t="s">
        <v>127</v>
      </c>
    </row>
    <row r="58" spans="1:21" x14ac:dyDescent="0.2">
      <c r="A58" t="s">
        <v>55</v>
      </c>
      <c r="B58" t="s">
        <v>128</v>
      </c>
    </row>
    <row r="59" spans="1:21" x14ac:dyDescent="0.2">
      <c r="A59" t="s">
        <v>56</v>
      </c>
      <c r="B59" t="s">
        <v>129</v>
      </c>
    </row>
    <row r="60" spans="1:21" x14ac:dyDescent="0.2">
      <c r="A60" t="s">
        <v>57</v>
      </c>
      <c r="B60" t="s">
        <v>130</v>
      </c>
    </row>
    <row r="61" spans="1:21" x14ac:dyDescent="0.2">
      <c r="A61" t="s">
        <v>58</v>
      </c>
      <c r="B61" t="s">
        <v>131</v>
      </c>
    </row>
    <row r="62" spans="1:21" x14ac:dyDescent="0.2">
      <c r="A62" t="s">
        <v>59</v>
      </c>
      <c r="B62" t="s">
        <v>132</v>
      </c>
    </row>
    <row r="63" spans="1:21" x14ac:dyDescent="0.2">
      <c r="A63" t="s">
        <v>60</v>
      </c>
      <c r="B63" t="s">
        <v>133</v>
      </c>
    </row>
    <row r="64" spans="1:21" x14ac:dyDescent="0.2">
      <c r="A64" t="s">
        <v>61</v>
      </c>
      <c r="B64" t="s">
        <v>134</v>
      </c>
    </row>
    <row r="65" spans="1:2" x14ac:dyDescent="0.2">
      <c r="A65" t="s">
        <v>62</v>
      </c>
      <c r="B65" t="s">
        <v>135</v>
      </c>
    </row>
    <row r="66" spans="1:2" x14ac:dyDescent="0.2">
      <c r="A66" t="s">
        <v>63</v>
      </c>
      <c r="B66" t="s">
        <v>136</v>
      </c>
    </row>
    <row r="67" spans="1:2" x14ac:dyDescent="0.2">
      <c r="A67" t="s">
        <v>64</v>
      </c>
      <c r="B67" t="s">
        <v>137</v>
      </c>
    </row>
    <row r="68" spans="1:2" x14ac:dyDescent="0.2">
      <c r="A68" t="s">
        <v>65</v>
      </c>
      <c r="B68" t="s">
        <v>138</v>
      </c>
    </row>
    <row r="69" spans="1:2" x14ac:dyDescent="0.2">
      <c r="A69" t="s">
        <v>66</v>
      </c>
      <c r="B69" t="s">
        <v>139</v>
      </c>
    </row>
    <row r="70" spans="1:2" x14ac:dyDescent="0.2">
      <c r="A70" t="s">
        <v>67</v>
      </c>
      <c r="B70" t="s">
        <v>140</v>
      </c>
    </row>
    <row r="71" spans="1:2" x14ac:dyDescent="0.2">
      <c r="A71" t="s">
        <v>68</v>
      </c>
      <c r="B71" t="s">
        <v>141</v>
      </c>
    </row>
    <row r="72" spans="1:2" x14ac:dyDescent="0.2">
      <c r="A72" t="s">
        <v>69</v>
      </c>
      <c r="B72" t="s">
        <v>142</v>
      </c>
    </row>
    <row r="73" spans="1:2" x14ac:dyDescent="0.2">
      <c r="A73" t="s">
        <v>70</v>
      </c>
      <c r="B73" t="s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9E202-E7CD-224F-AD57-97D60AD7D9D1}">
  <dimension ref="A1:I15"/>
  <sheetViews>
    <sheetView workbookViewId="0">
      <selection sqref="A1:I15"/>
    </sheetView>
  </sheetViews>
  <sheetFormatPr baseColWidth="10" defaultRowHeight="15" x14ac:dyDescent="0.2"/>
  <sheetData>
    <row r="1" spans="1:9" ht="16" thickBot="1" x14ac:dyDescent="0.25">
      <c r="A1" s="89" t="s">
        <v>144</v>
      </c>
      <c r="B1" s="90" t="s">
        <v>31</v>
      </c>
      <c r="C1" s="91"/>
      <c r="D1" s="91"/>
      <c r="E1" s="92"/>
      <c r="F1" s="90" t="s">
        <v>30</v>
      </c>
      <c r="G1" s="91"/>
      <c r="H1" s="91"/>
      <c r="I1" s="92"/>
    </row>
    <row r="2" spans="1:9" x14ac:dyDescent="0.2">
      <c r="A2" t="s">
        <v>145</v>
      </c>
      <c r="B2" s="76">
        <v>6995.116</v>
      </c>
      <c r="C2">
        <v>4349.1459999999997</v>
      </c>
      <c r="D2">
        <v>3609.56</v>
      </c>
      <c r="E2" s="93">
        <v>4230.6099999999997</v>
      </c>
      <c r="F2" s="76">
        <v>1970.4970000000001</v>
      </c>
      <c r="G2">
        <v>869.01199999999994</v>
      </c>
      <c r="H2">
        <v>2401.761</v>
      </c>
      <c r="I2" s="93">
        <v>3431.9029999999998</v>
      </c>
    </row>
    <row r="3" spans="1:9" x14ac:dyDescent="0.2">
      <c r="A3" t="s">
        <v>146</v>
      </c>
      <c r="B3" s="76">
        <v>7594.2380000000003</v>
      </c>
      <c r="C3">
        <v>10030.550999999999</v>
      </c>
      <c r="D3">
        <v>8473.0660000000007</v>
      </c>
      <c r="E3" s="93">
        <v>2605.518</v>
      </c>
      <c r="F3" s="76">
        <v>15496.057000000001</v>
      </c>
      <c r="G3">
        <v>18961.441999999999</v>
      </c>
      <c r="H3">
        <v>14107.886</v>
      </c>
      <c r="I3" s="93">
        <v>14336.522000000001</v>
      </c>
    </row>
    <row r="4" spans="1:9" x14ac:dyDescent="0.2">
      <c r="A4" t="s">
        <v>147</v>
      </c>
      <c r="B4" s="76">
        <f>B2/B3</f>
        <v>0.92110834556409737</v>
      </c>
      <c r="C4">
        <f t="shared" ref="C4:I4" si="0">C2/C3</f>
        <v>0.43358993937621171</v>
      </c>
      <c r="D4">
        <f t="shared" si="0"/>
        <v>0.42600399902467412</v>
      </c>
      <c r="E4" s="93">
        <f t="shared" si="0"/>
        <v>1.6237116765265101</v>
      </c>
      <c r="F4" s="76">
        <f t="shared" si="0"/>
        <v>0.12716118687482886</v>
      </c>
      <c r="G4">
        <f t="shared" si="0"/>
        <v>4.5830480614290833E-2</v>
      </c>
      <c r="H4">
        <f t="shared" si="0"/>
        <v>0.17024244454484533</v>
      </c>
      <c r="I4" s="93">
        <f t="shared" si="0"/>
        <v>0.23938183891462655</v>
      </c>
    </row>
    <row r="5" spans="1:9" ht="16" thickBot="1" x14ac:dyDescent="0.25">
      <c r="A5" s="89" t="s">
        <v>148</v>
      </c>
      <c r="B5" s="94">
        <f>B4/AVERAGE($B4:$E4)</f>
        <v>1.0822518721326329</v>
      </c>
      <c r="C5" s="95">
        <f t="shared" ref="C5:I5" si="1">C4/AVERAGE($B4:$E4)</f>
        <v>0.5094444382005936</v>
      </c>
      <c r="D5" s="95">
        <f t="shared" si="1"/>
        <v>0.50053137364431688</v>
      </c>
      <c r="E5" s="96">
        <f t="shared" si="1"/>
        <v>1.9077723160224564</v>
      </c>
      <c r="F5" s="94">
        <f t="shared" si="1"/>
        <v>0.14940743205796356</v>
      </c>
      <c r="G5" s="95">
        <f t="shared" si="1"/>
        <v>5.3848305342602119E-2</v>
      </c>
      <c r="H5" s="95">
        <f t="shared" si="1"/>
        <v>0.20002555097061994</v>
      </c>
      <c r="I5" s="96">
        <f t="shared" si="1"/>
        <v>0.28126055373132958</v>
      </c>
    </row>
    <row r="6" spans="1:9" ht="16" thickBot="1" x14ac:dyDescent="0.25"/>
    <row r="7" spans="1:9" x14ac:dyDescent="0.2">
      <c r="A7" t="s">
        <v>149</v>
      </c>
      <c r="B7" s="97">
        <v>24458.63</v>
      </c>
      <c r="C7" s="98">
        <v>26876.21</v>
      </c>
      <c r="D7" s="98">
        <v>23987.25</v>
      </c>
      <c r="E7" s="99">
        <v>26000.32</v>
      </c>
      <c r="F7" s="97">
        <v>17553.689999999999</v>
      </c>
      <c r="G7" s="98">
        <v>18928.489000000001</v>
      </c>
      <c r="H7" s="98">
        <v>16235.49</v>
      </c>
      <c r="I7" s="99">
        <v>17523.41</v>
      </c>
    </row>
    <row r="8" spans="1:9" x14ac:dyDescent="0.2">
      <c r="A8" t="s">
        <v>146</v>
      </c>
      <c r="B8" s="76">
        <v>3859.7190000000001</v>
      </c>
      <c r="C8">
        <v>11322.376</v>
      </c>
      <c r="D8">
        <v>15121.718999999999</v>
      </c>
      <c r="E8" s="93">
        <v>10833.619000000001</v>
      </c>
      <c r="F8" s="76">
        <v>18588.276000000002</v>
      </c>
      <c r="G8">
        <v>16525.912</v>
      </c>
      <c r="H8">
        <v>17073.153999999999</v>
      </c>
      <c r="I8" s="93">
        <v>18221.689999999999</v>
      </c>
    </row>
    <row r="9" spans="1:9" x14ac:dyDescent="0.2">
      <c r="A9" t="s">
        <v>150</v>
      </c>
      <c r="B9" s="76">
        <f>B7/B8</f>
        <v>6.3368939552335286</v>
      </c>
      <c r="C9">
        <f t="shared" ref="C9:I9" si="2">C7/C8</f>
        <v>2.3737252675586817</v>
      </c>
      <c r="D9">
        <f t="shared" si="2"/>
        <v>1.5862779886334353</v>
      </c>
      <c r="E9" s="93">
        <f t="shared" si="2"/>
        <v>2.3999662531975692</v>
      </c>
      <c r="F9" s="76">
        <f t="shared" si="2"/>
        <v>0.94434201428900655</v>
      </c>
      <c r="G9">
        <f t="shared" si="2"/>
        <v>1.1453824152034697</v>
      </c>
      <c r="H9">
        <f t="shared" si="2"/>
        <v>0.95093677477518224</v>
      </c>
      <c r="I9" s="93">
        <f t="shared" si="2"/>
        <v>0.9616786368333563</v>
      </c>
    </row>
    <row r="10" spans="1:9" ht="16" thickBot="1" x14ac:dyDescent="0.25">
      <c r="A10" s="89" t="s">
        <v>148</v>
      </c>
      <c r="B10" s="94">
        <f>B9/AVERAGE($B9:$E9)</f>
        <v>1.9963651567616754</v>
      </c>
      <c r="C10" s="95">
        <f t="shared" ref="C10:I10" si="3">C9/AVERAGE($B9:$E9)</f>
        <v>0.74781469428965719</v>
      </c>
      <c r="D10" s="95">
        <f t="shared" si="3"/>
        <v>0.49973853560077131</v>
      </c>
      <c r="E10" s="96">
        <f t="shared" si="3"/>
        <v>0.75608161334789603</v>
      </c>
      <c r="F10" s="94">
        <f t="shared" si="3"/>
        <v>0.29750403063565756</v>
      </c>
      <c r="G10" s="95">
        <f t="shared" si="3"/>
        <v>0.36083948398588517</v>
      </c>
      <c r="H10" s="95">
        <f t="shared" si="3"/>
        <v>0.29958163366086149</v>
      </c>
      <c r="I10" s="96">
        <f t="shared" si="3"/>
        <v>0.30296573307662783</v>
      </c>
    </row>
    <row r="11" spans="1:9" ht="16" thickBot="1" x14ac:dyDescent="0.25"/>
    <row r="12" spans="1:9" x14ac:dyDescent="0.2">
      <c r="A12" t="s">
        <v>151</v>
      </c>
      <c r="B12" s="97">
        <v>12301.785</v>
      </c>
      <c r="C12" s="98">
        <v>9617.9069999999992</v>
      </c>
      <c r="D12" s="98">
        <v>15270.563</v>
      </c>
      <c r="E12" s="99">
        <v>12961.948</v>
      </c>
      <c r="F12" s="97">
        <v>6354.3590000000004</v>
      </c>
      <c r="G12" s="98">
        <v>5738.9949999999999</v>
      </c>
      <c r="H12" s="98">
        <v>7732.3289999999997</v>
      </c>
      <c r="I12" s="99">
        <v>5699.9449999999997</v>
      </c>
    </row>
    <row r="13" spans="1:9" x14ac:dyDescent="0.2">
      <c r="A13" t="s">
        <v>146</v>
      </c>
      <c r="B13" s="76">
        <v>7374.4089999999997</v>
      </c>
      <c r="C13">
        <v>9433.3590000000004</v>
      </c>
      <c r="D13">
        <v>7738.8230000000003</v>
      </c>
      <c r="E13" s="93">
        <v>2154.154</v>
      </c>
      <c r="F13" s="76">
        <v>14952.037</v>
      </c>
      <c r="G13">
        <v>15349.815000000001</v>
      </c>
      <c r="H13">
        <v>16886.593000000001</v>
      </c>
      <c r="I13" s="93">
        <v>15780.057000000001</v>
      </c>
    </row>
    <row r="14" spans="1:9" x14ac:dyDescent="0.2">
      <c r="A14" t="s">
        <v>152</v>
      </c>
      <c r="B14" s="76">
        <f>B12/B13</f>
        <v>1.668172324046578</v>
      </c>
      <c r="C14">
        <f t="shared" ref="C14:I14" si="4">C12/C13</f>
        <v>1.0195633389972754</v>
      </c>
      <c r="D14">
        <f t="shared" si="4"/>
        <v>1.9732410212767497</v>
      </c>
      <c r="E14" s="93">
        <f t="shared" si="4"/>
        <v>6.0171872577355199</v>
      </c>
      <c r="F14" s="76">
        <f t="shared" si="4"/>
        <v>0.42498283009866816</v>
      </c>
      <c r="G14">
        <f t="shared" si="4"/>
        <v>0.37388040181591764</v>
      </c>
      <c r="H14">
        <f t="shared" si="4"/>
        <v>0.45789751668675849</v>
      </c>
      <c r="I14" s="93">
        <f t="shared" si="4"/>
        <v>0.36121193985547706</v>
      </c>
    </row>
    <row r="15" spans="1:9" ht="16" thickBot="1" x14ac:dyDescent="0.25">
      <c r="A15" s="89" t="s">
        <v>148</v>
      </c>
      <c r="B15" s="94">
        <f>B14/AVERAGE($B14:$E14)</f>
        <v>0.62489107044946335</v>
      </c>
      <c r="C15" s="95">
        <f t="shared" ref="C15:I15" si="5">C14/AVERAGE($B14:$E14)</f>
        <v>0.38192458723421857</v>
      </c>
      <c r="D15" s="95">
        <f t="shared" si="5"/>
        <v>0.73916865557948874</v>
      </c>
      <c r="E15" s="96">
        <f t="shared" si="5"/>
        <v>2.2540156867368291</v>
      </c>
      <c r="F15" s="94">
        <f t="shared" si="5"/>
        <v>0.15919696772021502</v>
      </c>
      <c r="G15" s="95">
        <f t="shared" si="5"/>
        <v>0.14005419053115811</v>
      </c>
      <c r="H15" s="95">
        <f t="shared" si="5"/>
        <v>0.1715266853633223</v>
      </c>
      <c r="I15" s="96">
        <f t="shared" si="5"/>
        <v>0.13530863238869667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5FB2A-B816-4A4C-9854-682E56EAB461}">
  <dimension ref="A1:M4"/>
  <sheetViews>
    <sheetView tabSelected="1" workbookViewId="0">
      <selection activeCell="H31" sqref="H31"/>
    </sheetView>
  </sheetViews>
  <sheetFormatPr baseColWidth="10" defaultRowHeight="15" x14ac:dyDescent="0.2"/>
  <sheetData>
    <row r="1" spans="1:13" ht="16" thickBot="1" x14ac:dyDescent="0.25">
      <c r="A1" s="89" t="s">
        <v>153</v>
      </c>
      <c r="B1" s="100" t="s">
        <v>31</v>
      </c>
      <c r="C1" s="101"/>
      <c r="D1" s="101"/>
      <c r="E1" s="101"/>
      <c r="F1" s="101"/>
      <c r="G1" s="102"/>
      <c r="H1" s="100" t="s">
        <v>30</v>
      </c>
      <c r="I1" s="101"/>
      <c r="J1" s="101"/>
      <c r="K1" s="101"/>
      <c r="L1" s="101"/>
      <c r="M1" s="102"/>
    </row>
    <row r="2" spans="1:13" x14ac:dyDescent="0.2">
      <c r="A2" s="89" t="s">
        <v>154</v>
      </c>
      <c r="B2" s="97">
        <v>333</v>
      </c>
      <c r="C2" s="98">
        <v>292</v>
      </c>
      <c r="D2" s="98">
        <v>240</v>
      </c>
      <c r="E2" s="98">
        <v>267</v>
      </c>
      <c r="F2" s="98">
        <v>274</v>
      </c>
      <c r="G2" s="99">
        <v>279</v>
      </c>
      <c r="H2" s="97">
        <v>254</v>
      </c>
      <c r="I2" s="98">
        <v>315</v>
      </c>
      <c r="J2" s="98">
        <v>279</v>
      </c>
      <c r="K2" s="98">
        <v>351</v>
      </c>
      <c r="L2" s="98">
        <v>403</v>
      </c>
      <c r="M2" s="99">
        <v>304</v>
      </c>
    </row>
    <row r="3" spans="1:13" ht="16" thickBot="1" x14ac:dyDescent="0.25">
      <c r="A3" s="89" t="s">
        <v>155</v>
      </c>
      <c r="B3" s="76">
        <v>258</v>
      </c>
      <c r="C3">
        <v>218</v>
      </c>
      <c r="D3">
        <v>216</v>
      </c>
      <c r="E3">
        <v>179</v>
      </c>
      <c r="F3">
        <v>207</v>
      </c>
      <c r="G3" s="93">
        <v>237</v>
      </c>
      <c r="H3" s="76">
        <v>75</v>
      </c>
      <c r="I3">
        <v>53</v>
      </c>
      <c r="J3">
        <v>41</v>
      </c>
      <c r="K3">
        <v>129</v>
      </c>
      <c r="L3">
        <v>27</v>
      </c>
      <c r="M3" s="93">
        <v>79</v>
      </c>
    </row>
    <row r="4" spans="1:13" ht="16" thickBot="1" x14ac:dyDescent="0.25">
      <c r="A4" s="103" t="s">
        <v>156</v>
      </c>
      <c r="B4" s="104">
        <f>B3/B2*100</f>
        <v>77.477477477477478</v>
      </c>
      <c r="C4" s="105">
        <f t="shared" ref="C4:M4" si="0">C3/C2*100</f>
        <v>74.657534246575338</v>
      </c>
      <c r="D4" s="105">
        <f t="shared" si="0"/>
        <v>90</v>
      </c>
      <c r="E4" s="105">
        <f t="shared" si="0"/>
        <v>67.041198501872657</v>
      </c>
      <c r="F4" s="105">
        <f t="shared" si="0"/>
        <v>75.547445255474457</v>
      </c>
      <c r="G4" s="106">
        <f t="shared" si="0"/>
        <v>84.946236559139791</v>
      </c>
      <c r="H4" s="104">
        <f t="shared" si="0"/>
        <v>29.527559055118108</v>
      </c>
      <c r="I4" s="105">
        <f t="shared" si="0"/>
        <v>16.825396825396826</v>
      </c>
      <c r="J4" s="105">
        <f t="shared" si="0"/>
        <v>14.695340501792115</v>
      </c>
      <c r="K4" s="105">
        <f t="shared" si="0"/>
        <v>36.752136752136757</v>
      </c>
      <c r="L4" s="105">
        <f t="shared" si="0"/>
        <v>6.6997518610421833</v>
      </c>
      <c r="M4" s="106">
        <f t="shared" si="0"/>
        <v>25.986842105263158</v>
      </c>
    </row>
  </sheetData>
  <mergeCells count="2">
    <mergeCell ref="B1:G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1, Fig. 3 mouse</vt:lpstr>
      <vt:lpstr>Fig. 3 rat</vt:lpstr>
      <vt:lpstr>Fig. 7b</vt:lpstr>
      <vt:lpstr>Fig. 7d</vt:lpstr>
    </vt:vector>
  </TitlesOfParts>
  <Company>Universität Basel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Jacob Ham</dc:creator>
  <cp:lastModifiedBy>Microsoft Office User</cp:lastModifiedBy>
  <dcterms:created xsi:type="dcterms:W3CDTF">2020-12-15T09:48:24Z</dcterms:created>
  <dcterms:modified xsi:type="dcterms:W3CDTF">2020-12-17T21:09:00Z</dcterms:modified>
</cp:coreProperties>
</file>